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drawings/drawing8.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ttps://sp.bisinfo.org/teams/fsb/nmeg/Documents/Report 2019/Final Report/Data for publication/"/>
    </mc:Choice>
  </mc:AlternateContent>
  <bookViews>
    <workbookView xWindow="0" yWindow="0" windowWidth="28800" windowHeight="13080" tabRatio="846"/>
  </bookViews>
  <sheets>
    <sheet name="Cover Page" sheetId="1" r:id="rId1"/>
    <sheet name="FX rate" sheetId="68" state="hidden" r:id="rId2"/>
    <sheet name="1 macro-mapping" sheetId="21" r:id="rId3"/>
    <sheet name="1 macro-mapping checks" sheetId="67" state="hidden" r:id="rId4"/>
    <sheet name="2 sup_templates" sheetId="31" r:id="rId5"/>
    <sheet name="2 sup_templates checks" sheetId="69" state="hidden" r:id="rId6"/>
    <sheet name="3 interconnectedness" sheetId="77" r:id="rId7"/>
    <sheet name="3 interconnectedness checks" sheetId="70" state="hidden" r:id="rId8"/>
    <sheet name="4 classification" sheetId="38" r:id="rId9"/>
    <sheet name="5 risk metrics" sheetId="84" r:id="rId10"/>
    <sheet name="risk metrics ranges" sheetId="74" state="hidden" r:id="rId11"/>
    <sheet name="6 innov &amp; adaptations" sheetId="80" r:id="rId12"/>
    <sheet name="risk metrics options" sheetId="87" state="hidden" r:id="rId13"/>
    <sheet name="7a policy tools EF1" sheetId="90" r:id="rId14"/>
    <sheet name="7b policy tools EF2" sheetId="91" r:id="rId15"/>
    <sheet name="7c policy tools EF3" sheetId="92" r:id="rId16"/>
    <sheet name="7d policy tools EF4" sheetId="93" r:id="rId17"/>
    <sheet name="7e policy tools EF5" sheetId="94" r:id="rId18"/>
    <sheet name="8 cross-sheet checks" sheetId="71" state="hidden" r:id="rId19"/>
    <sheet name="8 Definitions" sheetId="86" r:id="rId20"/>
  </sheets>
  <definedNames>
    <definedName name="_ftn1" localSheetId="19">'8 Definitions'!#REF!</definedName>
    <definedName name="_ftnref1" localSheetId="19">'8 Definitions'!$E$46</definedName>
    <definedName name="Economic_Function_1" localSheetId="8">'4 classification'!$A$11:$A$39</definedName>
    <definedName name="Economic_Function_1" localSheetId="9">'5 risk metrics'!#REF!</definedName>
    <definedName name="Economic_Function_1">'5 risk metrics'!$A$10:$A$51</definedName>
    <definedName name="Economic_Function_1_new" localSheetId="9">'5 risk metrics'!$A$10:$A$47</definedName>
    <definedName name="Economic_Function_2" localSheetId="8">'4 classification'!$A$42:$A$70</definedName>
    <definedName name="Economic_Function_2" localSheetId="9">'5 risk metrics'!#REF!</definedName>
    <definedName name="Economic_Function_2_new" localSheetId="9">'5 risk metrics'!$A$53:$A$87</definedName>
    <definedName name="Economic_Function_3" localSheetId="8">'4 classification'!$A$73:$A$101</definedName>
    <definedName name="Economic_Function_3" localSheetId="9">'5 risk metrics'!#REF!</definedName>
    <definedName name="Economic_Function_3_new" localSheetId="9">'5 risk metrics'!$A$92:$A$129</definedName>
    <definedName name="Economic_Function_4" localSheetId="8">'4 classification'!$A$104:$A$133</definedName>
    <definedName name="Economic_Function_4" localSheetId="9">'5 risk metrics'!#REF!</definedName>
    <definedName name="Economic_Function_4_new" localSheetId="9">'5 risk metrics'!$A$135:$A$170</definedName>
    <definedName name="Economic_Function_5" localSheetId="8">'4 classification'!$A$136:$A$164</definedName>
    <definedName name="Economic_Function_5" localSheetId="9">'5 risk metrics'!#REF!</definedName>
    <definedName name="Economic_Function_5_new" localSheetId="9">'5 risk metrics'!$A$174:$A$208</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"12/18/2018 09:04:46"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ot_SB" localSheetId="8">'4 classification'!$A$198:$A$225</definedName>
    <definedName name="Not_SB" localSheetId="9">'5 risk metrics'!#REF!</definedName>
    <definedName name="_xlnm.Print_Area" localSheetId="2">'1 macro-mapping'!$B$2:$AW$55</definedName>
    <definedName name="_xlnm.Print_Area" localSheetId="3">'1 macro-mapping checks'!$B$2:$AZ$31</definedName>
    <definedName name="_xlnm.Print_Area" localSheetId="4">'2 sup_templates'!$B$2:$CL$40</definedName>
    <definedName name="_xlnm.Print_Area" localSheetId="5">'2 sup_templates checks'!$B$2:$CL$25</definedName>
    <definedName name="_xlnm.Print_Area" localSheetId="6">'3 interconnectedness'!$B$2:$AV$33</definedName>
    <definedName name="_xlnm.Print_Area" localSheetId="7">'3 interconnectedness checks'!$B$2:$AU$24</definedName>
    <definedName name="_xlnm.Print_Area" localSheetId="8">'4 classification'!$B$12:$W$39,'4 classification'!$B$43:$W$70,'4 classification'!$B$74:$W$101,'4 classification'!$B$105:$W$133,'4 classification'!$B$137:$W$164,'4 classification'!$B$168:$W$195,'4 classification'!$B$199:$W$236</definedName>
    <definedName name="_xlnm.Print_Area" localSheetId="9">'5 risk metrics'!$B$10:$CN$38,'5 risk metrics'!$B$53:$CN$75,'5 risk metrics'!$B$88:$CN$89,'5 risk metrics'!$B$95:$AZ$133,'5 risk metrics'!$B$137:$CN$288</definedName>
    <definedName name="_xlnm.Print_Area" localSheetId="11">'6 innov &amp; adaptations'!$B$2:$I$50</definedName>
    <definedName name="_xlnm.Print_Area" localSheetId="13">'7a policy tools EF1'!$B$2:$K$51</definedName>
    <definedName name="_xlnm.Print_Area" localSheetId="14">'7b policy tools EF2'!$B$2:$K$42</definedName>
    <definedName name="_xlnm.Print_Area" localSheetId="15">'7c policy tools EF3'!$B$2:$K$36</definedName>
    <definedName name="_xlnm.Print_Area" localSheetId="16">'7d policy tools EF4'!$B$2:$K$39</definedName>
    <definedName name="_xlnm.Print_Area" localSheetId="17">'7e policy tools EF5'!$B$2:$J$33</definedName>
    <definedName name="_xlnm.Print_Area" localSheetId="18">'8 cross-sheet checks'!$B$3:$F$78</definedName>
    <definedName name="_xlnm.Print_Area" localSheetId="0">'Cover Page'!$B$2:$I$57</definedName>
    <definedName name="_xlnm.Print_Titles" localSheetId="2">'1 macro-mapping'!$B:$B,'1 macro-mapping'!$2:$7</definedName>
    <definedName name="_xlnm.Print_Titles" localSheetId="3">'1 macro-mapping checks'!$B:$B,'1 macro-mapping checks'!$2:$5</definedName>
    <definedName name="_xlnm.Print_Titles" localSheetId="4">'2 sup_templates'!$2:$5</definedName>
    <definedName name="_xlnm.Print_Titles" localSheetId="5">'2 sup_templates checks'!$2:$5</definedName>
    <definedName name="_xlnm.Print_Titles" localSheetId="6">'3 interconnectedness'!$2:$5</definedName>
    <definedName name="_xlnm.Print_Titles" localSheetId="7">'3 interconnectedness checks'!$2:$5</definedName>
    <definedName name="_xlnm.Print_Titles" localSheetId="8">'4 classification'!$2:$11</definedName>
    <definedName name="_xlnm.Print_Titles" localSheetId="9">'5 risk metrics'!$2:$9</definedName>
    <definedName name="_xlnm.Print_Titles" localSheetId="11">'6 innov &amp; adaptations'!$2:$17</definedName>
    <definedName name="_xlnm.Print_Titles" localSheetId="13">'7a policy tools EF1'!$2:$11</definedName>
    <definedName name="_xlnm.Print_Titles" localSheetId="14">'7b policy tools EF2'!$2:$11</definedName>
    <definedName name="_xlnm.Print_Titles" localSheetId="15">'7c policy tools EF3'!$2:$11</definedName>
    <definedName name="_xlnm.Print_Titles" localSheetId="16">'7d policy tools EF4'!$2:$11</definedName>
    <definedName name="_xlnm.Print_Titles" localSheetId="17">'7e policy tools EF5'!$2:$11</definedName>
    <definedName name="Residual_SB" localSheetId="8">'4 classification'!$A$167:$A$195</definedName>
    <definedName name="Residual_SB" localSheetId="9">'5 risk metrics'!#REF!</definedName>
  </definedNames>
  <calcPr calcId="162913"/>
</workbook>
</file>

<file path=xl/calcChain.xml><?xml version="1.0" encoding="utf-8"?>
<calcChain xmlns="http://schemas.openxmlformats.org/spreadsheetml/2006/main">
  <c r="AH95" i="21" l="1"/>
  <c r="AI95" i="21"/>
  <c r="AH96" i="21"/>
  <c r="AI96" i="21"/>
  <c r="AH97" i="21"/>
  <c r="AI97" i="21"/>
  <c r="AH98" i="21"/>
  <c r="AI98" i="21"/>
  <c r="AH99" i="21"/>
  <c r="AI99" i="21"/>
  <c r="AH100" i="21"/>
  <c r="AI100" i="21"/>
  <c r="AH101" i="21"/>
  <c r="AI101" i="21"/>
  <c r="AH102" i="21"/>
  <c r="AI102" i="21"/>
  <c r="AH103" i="21"/>
  <c r="AI103" i="21"/>
  <c r="AH104" i="21"/>
  <c r="AI104" i="21"/>
  <c r="AH105" i="21"/>
  <c r="AI105" i="21"/>
  <c r="AH106" i="21"/>
  <c r="AI106" i="21"/>
  <c r="AH107" i="21"/>
  <c r="AI107" i="21"/>
  <c r="AH108" i="21"/>
  <c r="AI108" i="21"/>
  <c r="AH109" i="21"/>
  <c r="AI109" i="21"/>
  <c r="AH110" i="21"/>
  <c r="AI110" i="21"/>
  <c r="AH111" i="21"/>
  <c r="AI111" i="21"/>
  <c r="B5" i="94" l="1"/>
  <c r="B5" i="93"/>
  <c r="B5" i="92"/>
  <c r="B5" i="91"/>
  <c r="B5" i="90"/>
  <c r="E20" i="21"/>
  <c r="E19" i="21"/>
  <c r="AS204" i="84"/>
  <c r="AR204" i="84"/>
  <c r="AQ204" i="84"/>
  <c r="AP204" i="84"/>
  <c r="AO204" i="84"/>
  <c r="AN204" i="84"/>
  <c r="AM204" i="84"/>
  <c r="AL204" i="84"/>
  <c r="AK204" i="84"/>
  <c r="AJ204" i="84"/>
  <c r="AI204" i="84"/>
  <c r="AH204" i="84"/>
  <c r="AG204" i="84"/>
  <c r="AF204" i="84"/>
  <c r="AE204" i="84"/>
  <c r="AD204" i="84"/>
  <c r="AC204" i="84"/>
  <c r="AB204" i="84"/>
  <c r="AA204" i="84"/>
  <c r="Z204" i="84"/>
  <c r="Y204" i="84"/>
  <c r="X204" i="84"/>
  <c r="W204" i="84"/>
  <c r="V204" i="84"/>
  <c r="U204" i="84"/>
  <c r="T204" i="84"/>
  <c r="S204" i="84"/>
  <c r="R204" i="84"/>
  <c r="Q204" i="84"/>
  <c r="P204" i="84"/>
  <c r="O204" i="84"/>
  <c r="N204" i="84"/>
  <c r="M204" i="84"/>
  <c r="L204" i="84"/>
  <c r="K204" i="84"/>
  <c r="J204" i="84"/>
  <c r="I204" i="84"/>
  <c r="H204" i="84"/>
  <c r="G204" i="84"/>
  <c r="F204" i="84"/>
  <c r="E204" i="84"/>
  <c r="AS203" i="84"/>
  <c r="AR203" i="84"/>
  <c r="AQ203" i="84"/>
  <c r="AP203" i="84"/>
  <c r="AO203" i="84"/>
  <c r="AN203" i="84"/>
  <c r="AM203" i="84"/>
  <c r="AL203" i="84"/>
  <c r="AK203" i="84"/>
  <c r="AJ203" i="84"/>
  <c r="AI203" i="84"/>
  <c r="AH203" i="84"/>
  <c r="AG203" i="84"/>
  <c r="AF203" i="84"/>
  <c r="AE203" i="84"/>
  <c r="AD203" i="84"/>
  <c r="AC203" i="84"/>
  <c r="AB203" i="84"/>
  <c r="AA203" i="84"/>
  <c r="Z203" i="84"/>
  <c r="Y203" i="84"/>
  <c r="X203" i="84"/>
  <c r="W203" i="84"/>
  <c r="V203" i="84"/>
  <c r="U203" i="84"/>
  <c r="T203" i="84"/>
  <c r="S203" i="84"/>
  <c r="R203" i="84"/>
  <c r="Q203" i="84"/>
  <c r="P203" i="84"/>
  <c r="O203" i="84"/>
  <c r="N203" i="84"/>
  <c r="M203" i="84"/>
  <c r="L203" i="84"/>
  <c r="K203" i="84"/>
  <c r="J203" i="84"/>
  <c r="I203" i="84"/>
  <c r="H203" i="84"/>
  <c r="G203" i="84"/>
  <c r="F203" i="84"/>
  <c r="E203" i="84"/>
  <c r="AS202" i="84"/>
  <c r="AR202" i="84"/>
  <c r="AQ202" i="84"/>
  <c r="AP202" i="84"/>
  <c r="AO202" i="84"/>
  <c r="AN202" i="84"/>
  <c r="AM202" i="84"/>
  <c r="AL202" i="84"/>
  <c r="AK202" i="84"/>
  <c r="AJ202" i="84"/>
  <c r="AI202" i="84"/>
  <c r="AH202" i="84"/>
  <c r="AG202" i="84"/>
  <c r="AF202" i="84"/>
  <c r="AE202" i="84"/>
  <c r="AD202" i="84"/>
  <c r="AC202" i="84"/>
  <c r="AB202" i="84"/>
  <c r="AA202" i="84"/>
  <c r="Z202" i="84"/>
  <c r="Y202" i="84"/>
  <c r="X202" i="84"/>
  <c r="W202" i="84"/>
  <c r="V202" i="84"/>
  <c r="U202" i="84"/>
  <c r="T202" i="84"/>
  <c r="S202" i="84"/>
  <c r="R202" i="84"/>
  <c r="Q202" i="84"/>
  <c r="P202" i="84"/>
  <c r="O202" i="84"/>
  <c r="N202" i="84"/>
  <c r="M202" i="84"/>
  <c r="L202" i="84"/>
  <c r="K202" i="84"/>
  <c r="J202" i="84"/>
  <c r="I202" i="84"/>
  <c r="H202" i="84"/>
  <c r="G202" i="84"/>
  <c r="F202" i="84"/>
  <c r="E202" i="84"/>
  <c r="AS201" i="84"/>
  <c r="AR201" i="84"/>
  <c r="AQ201" i="84"/>
  <c r="AP201" i="84"/>
  <c r="AO201" i="84"/>
  <c r="AN201" i="84"/>
  <c r="AM201" i="84"/>
  <c r="AL201" i="84"/>
  <c r="AK201" i="84"/>
  <c r="AJ201" i="84"/>
  <c r="AI201" i="84"/>
  <c r="AH201" i="84"/>
  <c r="AG201" i="84"/>
  <c r="AF201" i="84"/>
  <c r="AE201" i="84"/>
  <c r="AD201" i="84"/>
  <c r="AC201" i="84"/>
  <c r="AB201" i="84"/>
  <c r="AA201" i="84"/>
  <c r="Z201" i="84"/>
  <c r="Y201" i="84"/>
  <c r="X201" i="84"/>
  <c r="W201" i="84"/>
  <c r="V201" i="84"/>
  <c r="U201" i="84"/>
  <c r="T201" i="84"/>
  <c r="S201" i="84"/>
  <c r="R201" i="84"/>
  <c r="Q201" i="84"/>
  <c r="P201" i="84"/>
  <c r="O201" i="84"/>
  <c r="N201" i="84"/>
  <c r="M201" i="84"/>
  <c r="L201" i="84"/>
  <c r="K201" i="84"/>
  <c r="J201" i="84"/>
  <c r="I201" i="84"/>
  <c r="H201" i="84"/>
  <c r="G201" i="84"/>
  <c r="F201" i="84"/>
  <c r="E201" i="84"/>
  <c r="AS200" i="84"/>
  <c r="AR200" i="84"/>
  <c r="AQ200" i="84"/>
  <c r="AP200" i="84"/>
  <c r="AO200" i="84"/>
  <c r="AN200" i="84"/>
  <c r="AM200" i="84"/>
  <c r="AL200" i="84"/>
  <c r="AK200" i="84"/>
  <c r="AJ200" i="84"/>
  <c r="AI200" i="84"/>
  <c r="AH200" i="84"/>
  <c r="AG200" i="84"/>
  <c r="AF200" i="84"/>
  <c r="AE200" i="84"/>
  <c r="AD200" i="84"/>
  <c r="AC200" i="84"/>
  <c r="AB200" i="84"/>
  <c r="AA200" i="84"/>
  <c r="Z200" i="84"/>
  <c r="Y200" i="84"/>
  <c r="X200" i="84"/>
  <c r="W200" i="84"/>
  <c r="V200" i="84"/>
  <c r="U200" i="84"/>
  <c r="T200" i="84"/>
  <c r="S200" i="84"/>
  <c r="R200" i="84"/>
  <c r="Q200" i="84"/>
  <c r="P200" i="84"/>
  <c r="O200" i="84"/>
  <c r="N200" i="84"/>
  <c r="M200" i="84"/>
  <c r="L200" i="84"/>
  <c r="K200" i="84"/>
  <c r="J200" i="84"/>
  <c r="I200" i="84"/>
  <c r="H200" i="84"/>
  <c r="G200" i="84"/>
  <c r="F200" i="84"/>
  <c r="E200" i="84"/>
  <c r="D201" i="84"/>
  <c r="D202" i="84"/>
  <c r="D203" i="84"/>
  <c r="D204" i="84"/>
  <c r="D125" i="84"/>
  <c r="D200" i="84"/>
  <c r="AS166" i="84"/>
  <c r="AR166" i="84"/>
  <c r="AQ166" i="84"/>
  <c r="AP166" i="84"/>
  <c r="AO166" i="84"/>
  <c r="AN166" i="84"/>
  <c r="AM166" i="84"/>
  <c r="AL166" i="84"/>
  <c r="AK166" i="84"/>
  <c r="AJ166" i="84"/>
  <c r="AI166" i="84"/>
  <c r="AH166" i="84"/>
  <c r="AG166" i="84"/>
  <c r="AF166" i="84"/>
  <c r="AE166" i="84"/>
  <c r="AD166" i="84"/>
  <c r="AC166" i="84"/>
  <c r="AB166" i="84"/>
  <c r="AA166" i="84"/>
  <c r="Z166" i="84"/>
  <c r="Y166" i="84"/>
  <c r="X166" i="84"/>
  <c r="W166" i="84"/>
  <c r="V166" i="84"/>
  <c r="U166" i="84"/>
  <c r="T166" i="84"/>
  <c r="S166" i="84"/>
  <c r="R166" i="84"/>
  <c r="Q166" i="84"/>
  <c r="P166" i="84"/>
  <c r="O166" i="84"/>
  <c r="N166" i="84"/>
  <c r="M166" i="84"/>
  <c r="L166" i="84"/>
  <c r="K166" i="84"/>
  <c r="J166" i="84"/>
  <c r="I166" i="84"/>
  <c r="H166" i="84"/>
  <c r="G166" i="84"/>
  <c r="F166" i="84"/>
  <c r="E166" i="84"/>
  <c r="AS165" i="84"/>
  <c r="AR165" i="84"/>
  <c r="AQ165" i="84"/>
  <c r="AP165" i="84"/>
  <c r="AO165" i="84"/>
  <c r="AN165" i="84"/>
  <c r="AM165" i="84"/>
  <c r="AL165" i="84"/>
  <c r="AK165" i="84"/>
  <c r="AJ165" i="84"/>
  <c r="AI165" i="84"/>
  <c r="AH165" i="84"/>
  <c r="AG165" i="84"/>
  <c r="AF165" i="84"/>
  <c r="AE165" i="84"/>
  <c r="AD165" i="84"/>
  <c r="AC165" i="84"/>
  <c r="AB165" i="84"/>
  <c r="AA165" i="84"/>
  <c r="Z165" i="84"/>
  <c r="Y165" i="84"/>
  <c r="X165" i="84"/>
  <c r="W165" i="84"/>
  <c r="V165" i="84"/>
  <c r="U165" i="84"/>
  <c r="T165" i="84"/>
  <c r="S165" i="84"/>
  <c r="R165" i="84"/>
  <c r="Q165" i="84"/>
  <c r="P165" i="84"/>
  <c r="O165" i="84"/>
  <c r="N165" i="84"/>
  <c r="M165" i="84"/>
  <c r="L165" i="84"/>
  <c r="K165" i="84"/>
  <c r="J165" i="84"/>
  <c r="I165" i="84"/>
  <c r="H165" i="84"/>
  <c r="G165" i="84"/>
  <c r="F165" i="84"/>
  <c r="E165" i="84"/>
  <c r="AS164" i="84"/>
  <c r="AR164" i="84"/>
  <c r="AQ164" i="84"/>
  <c r="AP164" i="84"/>
  <c r="AO164" i="84"/>
  <c r="AN164" i="84"/>
  <c r="AM164" i="84"/>
  <c r="AL164" i="84"/>
  <c r="AK164" i="84"/>
  <c r="AJ164" i="84"/>
  <c r="AI164" i="84"/>
  <c r="AH164" i="84"/>
  <c r="AG164" i="84"/>
  <c r="AF164" i="84"/>
  <c r="AE164" i="84"/>
  <c r="AD164" i="84"/>
  <c r="AC164" i="84"/>
  <c r="AB164" i="84"/>
  <c r="AA164" i="84"/>
  <c r="Z164" i="84"/>
  <c r="Y164" i="84"/>
  <c r="X164" i="84"/>
  <c r="W164" i="84"/>
  <c r="V164" i="84"/>
  <c r="U164" i="84"/>
  <c r="T164" i="84"/>
  <c r="S164" i="84"/>
  <c r="R164" i="84"/>
  <c r="Q164" i="84"/>
  <c r="P164" i="84"/>
  <c r="O164" i="84"/>
  <c r="N164" i="84"/>
  <c r="M164" i="84"/>
  <c r="L164" i="84"/>
  <c r="K164" i="84"/>
  <c r="J164" i="84"/>
  <c r="I164" i="84"/>
  <c r="H164" i="84"/>
  <c r="G164" i="84"/>
  <c r="F164" i="84"/>
  <c r="E164" i="84"/>
  <c r="AS163" i="84"/>
  <c r="AR163" i="84"/>
  <c r="AQ163" i="84"/>
  <c r="AP163" i="84"/>
  <c r="AO163" i="84"/>
  <c r="AN163" i="84"/>
  <c r="AM163" i="84"/>
  <c r="AL163" i="84"/>
  <c r="AK163" i="84"/>
  <c r="AJ163" i="84"/>
  <c r="AI163" i="84"/>
  <c r="AH163" i="84"/>
  <c r="AG163" i="84"/>
  <c r="AF163" i="84"/>
  <c r="AE163" i="84"/>
  <c r="AD163" i="84"/>
  <c r="AC163" i="84"/>
  <c r="AB163" i="84"/>
  <c r="AA163" i="84"/>
  <c r="Z163" i="84"/>
  <c r="Y163" i="84"/>
  <c r="X163" i="84"/>
  <c r="W163" i="84"/>
  <c r="V163" i="84"/>
  <c r="U163" i="84"/>
  <c r="T163" i="84"/>
  <c r="S163" i="84"/>
  <c r="R163" i="84"/>
  <c r="Q163" i="84"/>
  <c r="P163" i="84"/>
  <c r="O163" i="84"/>
  <c r="N163" i="84"/>
  <c r="M163" i="84"/>
  <c r="L163" i="84"/>
  <c r="K163" i="84"/>
  <c r="J163" i="84"/>
  <c r="I163" i="84"/>
  <c r="H163" i="84"/>
  <c r="G163" i="84"/>
  <c r="F163" i="84"/>
  <c r="E163" i="84"/>
  <c r="AS162" i="84"/>
  <c r="AR162" i="84"/>
  <c r="AQ162" i="84"/>
  <c r="AP162" i="84"/>
  <c r="AO162" i="84"/>
  <c r="AN162" i="84"/>
  <c r="AM162" i="84"/>
  <c r="AL162" i="84"/>
  <c r="AK162" i="84"/>
  <c r="AJ162" i="84"/>
  <c r="AI162" i="84"/>
  <c r="AH162" i="84"/>
  <c r="AG162" i="84"/>
  <c r="AF162" i="84"/>
  <c r="AE162" i="84"/>
  <c r="AD162" i="84"/>
  <c r="AC162" i="84"/>
  <c r="AB162" i="84"/>
  <c r="AA162" i="84"/>
  <c r="Z162" i="84"/>
  <c r="Y162" i="84"/>
  <c r="X162" i="84"/>
  <c r="W162" i="84"/>
  <c r="V162" i="84"/>
  <c r="U162" i="84"/>
  <c r="T162" i="84"/>
  <c r="S162" i="84"/>
  <c r="R162" i="84"/>
  <c r="Q162" i="84"/>
  <c r="P162" i="84"/>
  <c r="O162" i="84"/>
  <c r="N162" i="84"/>
  <c r="M162" i="84"/>
  <c r="L162" i="84"/>
  <c r="K162" i="84"/>
  <c r="J162" i="84"/>
  <c r="I162" i="84"/>
  <c r="H162" i="84"/>
  <c r="G162" i="84"/>
  <c r="F162" i="84"/>
  <c r="E162" i="84"/>
  <c r="D166" i="84"/>
  <c r="D165" i="84"/>
  <c r="D164" i="84"/>
  <c r="D163" i="84"/>
  <c r="D162" i="84"/>
  <c r="AS125" i="84"/>
  <c r="AR125" i="84"/>
  <c r="AQ125" i="84"/>
  <c r="AP125" i="84"/>
  <c r="AO125" i="84"/>
  <c r="AN125" i="84"/>
  <c r="AM125" i="84"/>
  <c r="AL125" i="84"/>
  <c r="AK125" i="84"/>
  <c r="AJ125" i="84"/>
  <c r="AI125" i="84"/>
  <c r="AH125" i="84"/>
  <c r="AG125" i="84"/>
  <c r="AF125" i="84"/>
  <c r="AE125" i="84"/>
  <c r="AD125" i="84"/>
  <c r="AC125" i="84"/>
  <c r="AB125" i="84"/>
  <c r="AA125" i="84"/>
  <c r="Z125" i="84"/>
  <c r="Y125" i="84"/>
  <c r="X125" i="84"/>
  <c r="W125" i="84"/>
  <c r="V125" i="84"/>
  <c r="U125" i="84"/>
  <c r="T125" i="84"/>
  <c r="S125" i="84"/>
  <c r="R125" i="84"/>
  <c r="Q125" i="84"/>
  <c r="P125" i="84"/>
  <c r="O125" i="84"/>
  <c r="N125" i="84"/>
  <c r="M125" i="84"/>
  <c r="L125" i="84"/>
  <c r="K125" i="84"/>
  <c r="J125" i="84"/>
  <c r="I125" i="84"/>
  <c r="H125" i="84"/>
  <c r="G125" i="84"/>
  <c r="F125" i="84"/>
  <c r="E125" i="84"/>
  <c r="AS124" i="84"/>
  <c r="AR124" i="84"/>
  <c r="AQ124" i="84"/>
  <c r="AP124" i="84"/>
  <c r="AO124" i="84"/>
  <c r="AN124" i="84"/>
  <c r="AM124" i="84"/>
  <c r="AL124" i="84"/>
  <c r="AK124" i="84"/>
  <c r="AJ124" i="84"/>
  <c r="AI124" i="84"/>
  <c r="AH124" i="84"/>
  <c r="AG124" i="84"/>
  <c r="AF124" i="84"/>
  <c r="AE124" i="84"/>
  <c r="AD124" i="84"/>
  <c r="AC124" i="84"/>
  <c r="AB124" i="84"/>
  <c r="AA124" i="84"/>
  <c r="Z124" i="84"/>
  <c r="Y124" i="84"/>
  <c r="X124" i="84"/>
  <c r="W124" i="84"/>
  <c r="V124" i="84"/>
  <c r="U124" i="84"/>
  <c r="T124" i="84"/>
  <c r="S124" i="84"/>
  <c r="R124" i="84"/>
  <c r="Q124" i="84"/>
  <c r="P124" i="84"/>
  <c r="O124" i="84"/>
  <c r="N124" i="84"/>
  <c r="M124" i="84"/>
  <c r="L124" i="84"/>
  <c r="K124" i="84"/>
  <c r="J124" i="84"/>
  <c r="I124" i="84"/>
  <c r="H124" i="84"/>
  <c r="G124" i="84"/>
  <c r="F124" i="84"/>
  <c r="E124" i="84"/>
  <c r="AS123" i="84"/>
  <c r="AR123" i="84"/>
  <c r="AQ123" i="84"/>
  <c r="AP123" i="84"/>
  <c r="AO123" i="84"/>
  <c r="AN123" i="84"/>
  <c r="AM123" i="84"/>
  <c r="AL123" i="84"/>
  <c r="AK123" i="84"/>
  <c r="AJ123" i="84"/>
  <c r="AI123" i="84"/>
  <c r="AH123" i="84"/>
  <c r="AG123" i="84"/>
  <c r="AF123" i="84"/>
  <c r="AE123" i="84"/>
  <c r="AD123" i="84"/>
  <c r="AC123" i="84"/>
  <c r="AB123" i="84"/>
  <c r="AA123" i="84"/>
  <c r="Z123" i="84"/>
  <c r="Y123" i="84"/>
  <c r="X123" i="84"/>
  <c r="W123" i="84"/>
  <c r="V123" i="84"/>
  <c r="U123" i="84"/>
  <c r="T123" i="84"/>
  <c r="S123" i="84"/>
  <c r="R123" i="84"/>
  <c r="Q123" i="84"/>
  <c r="P123" i="84"/>
  <c r="O123" i="84"/>
  <c r="N123" i="84"/>
  <c r="M123" i="84"/>
  <c r="L123" i="84"/>
  <c r="K123" i="84"/>
  <c r="J123" i="84"/>
  <c r="I123" i="84"/>
  <c r="H123" i="84"/>
  <c r="G123" i="84"/>
  <c r="F123" i="84"/>
  <c r="E123" i="84"/>
  <c r="AS122" i="84"/>
  <c r="AR122" i="84"/>
  <c r="AQ122" i="84"/>
  <c r="AP122" i="84"/>
  <c r="AO122" i="84"/>
  <c r="AN122" i="84"/>
  <c r="AM122" i="84"/>
  <c r="AL122" i="84"/>
  <c r="AK122" i="84"/>
  <c r="AJ122" i="84"/>
  <c r="AI122" i="84"/>
  <c r="AH122" i="84"/>
  <c r="AG122" i="84"/>
  <c r="AF122" i="84"/>
  <c r="AE122" i="84"/>
  <c r="AD122" i="84"/>
  <c r="AC122" i="84"/>
  <c r="AB122" i="84"/>
  <c r="AA122" i="84"/>
  <c r="Z122" i="84"/>
  <c r="Y122" i="84"/>
  <c r="X122" i="84"/>
  <c r="W122" i="84"/>
  <c r="V122" i="84"/>
  <c r="U122" i="84"/>
  <c r="T122" i="84"/>
  <c r="S122" i="84"/>
  <c r="R122" i="84"/>
  <c r="Q122" i="84"/>
  <c r="P122" i="84"/>
  <c r="O122" i="84"/>
  <c r="N122" i="84"/>
  <c r="M122" i="84"/>
  <c r="L122" i="84"/>
  <c r="K122" i="84"/>
  <c r="J122" i="84"/>
  <c r="I122" i="84"/>
  <c r="H122" i="84"/>
  <c r="G122" i="84"/>
  <c r="F122" i="84"/>
  <c r="E122" i="84"/>
  <c r="AS121" i="84"/>
  <c r="AR121" i="84"/>
  <c r="AQ121" i="84"/>
  <c r="AP121" i="84"/>
  <c r="AO121" i="84"/>
  <c r="AN121" i="84"/>
  <c r="AM121" i="84"/>
  <c r="AL121" i="84"/>
  <c r="AK121" i="84"/>
  <c r="AJ121" i="84"/>
  <c r="AI121" i="84"/>
  <c r="AH121" i="84"/>
  <c r="AG121" i="84"/>
  <c r="AF121" i="84"/>
  <c r="AE121" i="84"/>
  <c r="AD121" i="84"/>
  <c r="AC121" i="84"/>
  <c r="AB121" i="84"/>
  <c r="AA121" i="84"/>
  <c r="Z121" i="84"/>
  <c r="Y121" i="84"/>
  <c r="X121" i="84"/>
  <c r="W121" i="84"/>
  <c r="V121" i="84"/>
  <c r="U121" i="84"/>
  <c r="T121" i="84"/>
  <c r="S121" i="84"/>
  <c r="R121" i="84"/>
  <c r="Q121" i="84"/>
  <c r="P121" i="84"/>
  <c r="O121" i="84"/>
  <c r="N121" i="84"/>
  <c r="M121" i="84"/>
  <c r="L121" i="84"/>
  <c r="K121" i="84"/>
  <c r="J121" i="84"/>
  <c r="I121" i="84"/>
  <c r="H121" i="84"/>
  <c r="G121" i="84"/>
  <c r="F121" i="84"/>
  <c r="E121" i="84"/>
  <c r="D124" i="84"/>
  <c r="D123" i="84"/>
  <c r="D122" i="84"/>
  <c r="D121" i="84"/>
  <c r="AS83" i="84"/>
  <c r="AR83" i="84"/>
  <c r="AQ83" i="84"/>
  <c r="AP83" i="84"/>
  <c r="AO83" i="84"/>
  <c r="AN83" i="84"/>
  <c r="AM83" i="84"/>
  <c r="AL83" i="84"/>
  <c r="AK83" i="84"/>
  <c r="AJ83" i="84"/>
  <c r="AI83" i="84"/>
  <c r="AH83" i="84"/>
  <c r="AG83" i="84"/>
  <c r="AF83" i="84"/>
  <c r="AE83" i="84"/>
  <c r="AD83" i="84"/>
  <c r="AC83" i="84"/>
  <c r="AB83" i="84"/>
  <c r="AA83" i="84"/>
  <c r="Z83" i="84"/>
  <c r="Y83" i="84"/>
  <c r="X83" i="84"/>
  <c r="W83" i="84"/>
  <c r="V83" i="84"/>
  <c r="U83" i="84"/>
  <c r="T83" i="84"/>
  <c r="S83" i="84"/>
  <c r="R83" i="84"/>
  <c r="Q83" i="84"/>
  <c r="P83" i="84"/>
  <c r="O83" i="84"/>
  <c r="N83" i="84"/>
  <c r="M83" i="84"/>
  <c r="L83" i="84"/>
  <c r="K83" i="84"/>
  <c r="J83" i="84"/>
  <c r="I83" i="84"/>
  <c r="H83" i="84"/>
  <c r="G83" i="84"/>
  <c r="F83" i="84"/>
  <c r="E83" i="84"/>
  <c r="AS82" i="84"/>
  <c r="AR82" i="84"/>
  <c r="AQ82" i="84"/>
  <c r="AP82" i="84"/>
  <c r="AO82" i="84"/>
  <c r="AN82" i="84"/>
  <c r="AM82" i="84"/>
  <c r="AL82" i="84"/>
  <c r="AK82" i="84"/>
  <c r="AJ82" i="84"/>
  <c r="AI82" i="84"/>
  <c r="AH82" i="84"/>
  <c r="AG82" i="84"/>
  <c r="AF82" i="84"/>
  <c r="AE82" i="84"/>
  <c r="AD82" i="84"/>
  <c r="AC82" i="84"/>
  <c r="AB82" i="84"/>
  <c r="AA82" i="84"/>
  <c r="Z82" i="84"/>
  <c r="Y82" i="84"/>
  <c r="X82" i="84"/>
  <c r="W82" i="84"/>
  <c r="V82" i="84"/>
  <c r="U82" i="84"/>
  <c r="T82" i="84"/>
  <c r="S82" i="84"/>
  <c r="R82" i="84"/>
  <c r="Q82" i="84"/>
  <c r="P82" i="84"/>
  <c r="O82" i="84"/>
  <c r="N82" i="84"/>
  <c r="M82" i="84"/>
  <c r="L82" i="84"/>
  <c r="K82" i="84"/>
  <c r="J82" i="84"/>
  <c r="I82" i="84"/>
  <c r="H82" i="84"/>
  <c r="G82" i="84"/>
  <c r="F82" i="84"/>
  <c r="E82" i="84"/>
  <c r="AS81" i="84"/>
  <c r="AR81" i="84"/>
  <c r="AQ81" i="84"/>
  <c r="AP81" i="84"/>
  <c r="AO81" i="84"/>
  <c r="AN81" i="84"/>
  <c r="AM81" i="84"/>
  <c r="AL81" i="84"/>
  <c r="AK81" i="84"/>
  <c r="AJ81" i="84"/>
  <c r="AI81" i="84"/>
  <c r="AH81" i="84"/>
  <c r="AG81" i="84"/>
  <c r="AF81" i="84"/>
  <c r="AE81" i="84"/>
  <c r="AD81" i="84"/>
  <c r="AC81" i="84"/>
  <c r="AB81" i="84"/>
  <c r="AA81" i="84"/>
  <c r="Z81" i="84"/>
  <c r="Y81" i="84"/>
  <c r="X81" i="84"/>
  <c r="W81" i="84"/>
  <c r="V81" i="84"/>
  <c r="U81" i="84"/>
  <c r="T81" i="84"/>
  <c r="S81" i="84"/>
  <c r="R81" i="84"/>
  <c r="Q81" i="84"/>
  <c r="P81" i="84"/>
  <c r="O81" i="84"/>
  <c r="N81" i="84"/>
  <c r="M81" i="84"/>
  <c r="L81" i="84"/>
  <c r="K81" i="84"/>
  <c r="J81" i="84"/>
  <c r="I81" i="84"/>
  <c r="H81" i="84"/>
  <c r="G81" i="84"/>
  <c r="F81" i="84"/>
  <c r="E81" i="84"/>
  <c r="AS80" i="84"/>
  <c r="AR80" i="84"/>
  <c r="AQ80" i="84"/>
  <c r="AP80" i="84"/>
  <c r="AO80" i="84"/>
  <c r="AN80" i="84"/>
  <c r="AM80" i="84"/>
  <c r="AL80" i="84"/>
  <c r="AK80" i="84"/>
  <c r="AJ80" i="84"/>
  <c r="AI80" i="84"/>
  <c r="AH80" i="84"/>
  <c r="AG80" i="84"/>
  <c r="AF80" i="84"/>
  <c r="AE80" i="84"/>
  <c r="AD80" i="84"/>
  <c r="AC80" i="84"/>
  <c r="AB80" i="84"/>
  <c r="AA80" i="84"/>
  <c r="Z80" i="84"/>
  <c r="Y80" i="84"/>
  <c r="X80" i="84"/>
  <c r="W80" i="84"/>
  <c r="V80" i="84"/>
  <c r="U80" i="84"/>
  <c r="T80" i="84"/>
  <c r="S80" i="84"/>
  <c r="R80" i="84"/>
  <c r="Q80" i="84"/>
  <c r="P80" i="84"/>
  <c r="O80" i="84"/>
  <c r="N80" i="84"/>
  <c r="M80" i="84"/>
  <c r="L80" i="84"/>
  <c r="K80" i="84"/>
  <c r="J80" i="84"/>
  <c r="I80" i="84"/>
  <c r="H80" i="84"/>
  <c r="G80" i="84"/>
  <c r="F80" i="84"/>
  <c r="E80" i="84"/>
  <c r="AS79" i="84"/>
  <c r="AR79" i="84"/>
  <c r="AQ79" i="84"/>
  <c r="AP79" i="84"/>
  <c r="AO79" i="84"/>
  <c r="AN79" i="84"/>
  <c r="AM79" i="84"/>
  <c r="AL79" i="84"/>
  <c r="AK79" i="84"/>
  <c r="AJ79" i="84"/>
  <c r="AI79" i="84"/>
  <c r="AH79" i="84"/>
  <c r="AG79" i="84"/>
  <c r="AF79" i="84"/>
  <c r="AE79" i="84"/>
  <c r="AD79" i="84"/>
  <c r="AC79" i="84"/>
  <c r="AB79" i="84"/>
  <c r="AA79" i="84"/>
  <c r="Z79" i="84"/>
  <c r="Y79" i="84"/>
  <c r="X79" i="84"/>
  <c r="W79" i="84"/>
  <c r="V79" i="84"/>
  <c r="U79" i="84"/>
  <c r="T79" i="84"/>
  <c r="S79" i="84"/>
  <c r="R79" i="84"/>
  <c r="Q79" i="84"/>
  <c r="P79" i="84"/>
  <c r="O79" i="84"/>
  <c r="N79" i="84"/>
  <c r="M79" i="84"/>
  <c r="L79" i="84"/>
  <c r="K79" i="84"/>
  <c r="J79" i="84"/>
  <c r="I79" i="84"/>
  <c r="H79" i="84"/>
  <c r="G79" i="84"/>
  <c r="F79" i="84"/>
  <c r="E79" i="84"/>
  <c r="D83" i="84"/>
  <c r="AS44" i="84"/>
  <c r="AR44" i="84"/>
  <c r="AQ44" i="84"/>
  <c r="AP44" i="84"/>
  <c r="AO44" i="84"/>
  <c r="AN44" i="84"/>
  <c r="AM44" i="84"/>
  <c r="AL44" i="84"/>
  <c r="AK44" i="84"/>
  <c r="AJ44" i="84"/>
  <c r="AI44" i="84"/>
  <c r="AH44" i="84"/>
  <c r="AG44" i="84"/>
  <c r="AF44" i="84"/>
  <c r="AE44" i="84"/>
  <c r="AD44" i="84"/>
  <c r="AC44" i="84"/>
  <c r="AB44" i="84"/>
  <c r="AA44" i="84"/>
  <c r="Z44" i="84"/>
  <c r="Y44" i="84"/>
  <c r="X44" i="84"/>
  <c r="W44" i="84"/>
  <c r="V44" i="84"/>
  <c r="U44" i="84"/>
  <c r="T44" i="84"/>
  <c r="S44" i="84"/>
  <c r="R44" i="84"/>
  <c r="Q44" i="84"/>
  <c r="P44" i="84"/>
  <c r="O44" i="84"/>
  <c r="N44" i="84"/>
  <c r="M44" i="84"/>
  <c r="L44" i="84"/>
  <c r="K44" i="84"/>
  <c r="J44" i="84"/>
  <c r="I44" i="84"/>
  <c r="H44" i="84"/>
  <c r="G44" i="84"/>
  <c r="F44" i="84"/>
  <c r="E44" i="84"/>
  <c r="AS43" i="84"/>
  <c r="AR43" i="84"/>
  <c r="AQ43" i="84"/>
  <c r="AP43" i="84"/>
  <c r="AO43" i="84"/>
  <c r="AN43" i="84"/>
  <c r="AM43" i="84"/>
  <c r="AL43" i="84"/>
  <c r="AK43" i="84"/>
  <c r="AJ43" i="84"/>
  <c r="AI43" i="84"/>
  <c r="AH43" i="84"/>
  <c r="AG43" i="84"/>
  <c r="AF43" i="84"/>
  <c r="AE43" i="84"/>
  <c r="AD43" i="84"/>
  <c r="AC43" i="84"/>
  <c r="AB43" i="84"/>
  <c r="AA43" i="84"/>
  <c r="Z43" i="84"/>
  <c r="Y43" i="84"/>
  <c r="X43" i="84"/>
  <c r="W43" i="84"/>
  <c r="V43" i="84"/>
  <c r="U43" i="84"/>
  <c r="T43" i="84"/>
  <c r="S43" i="84"/>
  <c r="R43" i="84"/>
  <c r="Q43" i="84"/>
  <c r="P43" i="84"/>
  <c r="O43" i="84"/>
  <c r="N43" i="84"/>
  <c r="M43" i="84"/>
  <c r="L43" i="84"/>
  <c r="K43" i="84"/>
  <c r="J43" i="84"/>
  <c r="I43" i="84"/>
  <c r="H43" i="84"/>
  <c r="G43" i="84"/>
  <c r="F43" i="84"/>
  <c r="E43" i="84"/>
  <c r="AS42" i="84"/>
  <c r="AR42" i="84"/>
  <c r="AQ42" i="84"/>
  <c r="AP42" i="84"/>
  <c r="AO42" i="84"/>
  <c r="AN42" i="84"/>
  <c r="AM42" i="84"/>
  <c r="AL42" i="84"/>
  <c r="AK42" i="84"/>
  <c r="AJ42" i="84"/>
  <c r="AI42" i="84"/>
  <c r="AH42" i="84"/>
  <c r="AG42" i="84"/>
  <c r="AF42" i="84"/>
  <c r="AE42" i="84"/>
  <c r="AD42" i="84"/>
  <c r="AC42" i="84"/>
  <c r="AB42" i="84"/>
  <c r="AA42" i="84"/>
  <c r="Z42" i="84"/>
  <c r="Y42" i="84"/>
  <c r="X42" i="84"/>
  <c r="W42" i="84"/>
  <c r="V42" i="84"/>
  <c r="U42" i="84"/>
  <c r="T42" i="84"/>
  <c r="S42" i="84"/>
  <c r="R42" i="84"/>
  <c r="Q42" i="84"/>
  <c r="P42" i="84"/>
  <c r="O42" i="84"/>
  <c r="N42" i="84"/>
  <c r="M42" i="84"/>
  <c r="L42" i="84"/>
  <c r="K42" i="84"/>
  <c r="J42" i="84"/>
  <c r="I42" i="84"/>
  <c r="H42" i="84"/>
  <c r="G42" i="84"/>
  <c r="F42" i="84"/>
  <c r="E42" i="84"/>
  <c r="AS41" i="84"/>
  <c r="AR41" i="84"/>
  <c r="AQ41" i="84"/>
  <c r="AP41" i="84"/>
  <c r="AO41" i="84"/>
  <c r="AN41" i="84"/>
  <c r="AM41" i="84"/>
  <c r="AL41" i="84"/>
  <c r="AK41" i="84"/>
  <c r="AJ41" i="84"/>
  <c r="AI41" i="84"/>
  <c r="AH41" i="84"/>
  <c r="AG41" i="84"/>
  <c r="AF41" i="84"/>
  <c r="AE41" i="84"/>
  <c r="AD41" i="84"/>
  <c r="AC41" i="84"/>
  <c r="AB41" i="84"/>
  <c r="AA41" i="84"/>
  <c r="Z41" i="84"/>
  <c r="Y41" i="84"/>
  <c r="X41" i="84"/>
  <c r="W41" i="84"/>
  <c r="V41" i="84"/>
  <c r="U41" i="84"/>
  <c r="T41" i="84"/>
  <c r="S41" i="84"/>
  <c r="R41" i="84"/>
  <c r="Q41" i="84"/>
  <c r="P41" i="84"/>
  <c r="O41" i="84"/>
  <c r="N41" i="84"/>
  <c r="M41" i="84"/>
  <c r="L41" i="84"/>
  <c r="K41" i="84"/>
  <c r="J41" i="84"/>
  <c r="I41" i="84"/>
  <c r="H41" i="84"/>
  <c r="G41" i="84"/>
  <c r="F41" i="84"/>
  <c r="E41" i="84"/>
  <c r="AS40" i="84"/>
  <c r="AR40" i="84"/>
  <c r="AQ40" i="84"/>
  <c r="AP40" i="84"/>
  <c r="AO40" i="84"/>
  <c r="AN40" i="84"/>
  <c r="AM40" i="84"/>
  <c r="AL40" i="84"/>
  <c r="AK40" i="84"/>
  <c r="AJ40" i="84"/>
  <c r="AI40" i="84"/>
  <c r="AH40" i="84"/>
  <c r="AG40" i="84"/>
  <c r="AF40" i="84"/>
  <c r="AE40" i="84"/>
  <c r="AD40" i="84"/>
  <c r="AC40" i="84"/>
  <c r="AB40" i="84"/>
  <c r="AA40" i="84"/>
  <c r="Z40" i="84"/>
  <c r="Y40" i="84"/>
  <c r="X40" i="84"/>
  <c r="W40" i="84"/>
  <c r="V40" i="84"/>
  <c r="U40" i="84"/>
  <c r="T40" i="84"/>
  <c r="S40" i="84"/>
  <c r="R40" i="84"/>
  <c r="Q40" i="84"/>
  <c r="P40" i="84"/>
  <c r="O40" i="84"/>
  <c r="N40" i="84"/>
  <c r="M40" i="84"/>
  <c r="L40" i="84"/>
  <c r="K40" i="84"/>
  <c r="J40" i="84"/>
  <c r="I40" i="84"/>
  <c r="H40" i="84"/>
  <c r="G40" i="84"/>
  <c r="F40" i="84"/>
  <c r="E40" i="84"/>
  <c r="AS39" i="84"/>
  <c r="AR39" i="84"/>
  <c r="AQ39" i="84"/>
  <c r="AP39" i="84"/>
  <c r="AO39" i="84"/>
  <c r="AN39" i="84"/>
  <c r="AM39" i="84"/>
  <c r="AL39" i="84"/>
  <c r="AK39" i="84"/>
  <c r="AJ39" i="84"/>
  <c r="AI39" i="84"/>
  <c r="AH39" i="84"/>
  <c r="AG39" i="84"/>
  <c r="AF39" i="84"/>
  <c r="AE39" i="84"/>
  <c r="AD39" i="84"/>
  <c r="AC39" i="84"/>
  <c r="AB39" i="84"/>
  <c r="AA39" i="84"/>
  <c r="Z39" i="84"/>
  <c r="Y39" i="84"/>
  <c r="X39" i="84"/>
  <c r="W39" i="84"/>
  <c r="V39" i="84"/>
  <c r="U39" i="84"/>
  <c r="T39" i="84"/>
  <c r="S39" i="84"/>
  <c r="R39" i="84"/>
  <c r="Q39" i="84"/>
  <c r="P39" i="84"/>
  <c r="O39" i="84"/>
  <c r="N39" i="84"/>
  <c r="M39" i="84"/>
  <c r="L39" i="84"/>
  <c r="K39" i="84"/>
  <c r="J39" i="84"/>
  <c r="I39" i="84"/>
  <c r="H39" i="84"/>
  <c r="G39" i="84"/>
  <c r="F39" i="84"/>
  <c r="E39" i="84"/>
  <c r="D44" i="84"/>
  <c r="D43" i="84"/>
  <c r="D42" i="84"/>
  <c r="D41" i="84"/>
  <c r="D40" i="84"/>
  <c r="D39" i="84"/>
  <c r="D82" i="84"/>
  <c r="D81" i="84"/>
  <c r="D80" i="84"/>
  <c r="D79" i="84"/>
  <c r="E22" i="21"/>
  <c r="C6" i="68"/>
  <c r="C23" i="68" s="1"/>
  <c r="AE11" i="77"/>
  <c r="AI17" i="77"/>
  <c r="AE17" i="77"/>
  <c r="AH17" i="77"/>
  <c r="AG16" i="77"/>
  <c r="AG15" i="77"/>
  <c r="AF15" i="77"/>
  <c r="AE15" i="77"/>
  <c r="AG17" i="77"/>
  <c r="AF14" i="77"/>
  <c r="AE14" i="77"/>
  <c r="AF16" i="77"/>
  <c r="AF13" i="77"/>
  <c r="AE13" i="77"/>
  <c r="AF17" i="77"/>
  <c r="AE12" i="77"/>
  <c r="AE16" i="77"/>
  <c r="E32" i="21"/>
  <c r="C32" i="21" s="1"/>
  <c r="E31" i="21"/>
  <c r="E30" i="21"/>
  <c r="E29" i="21"/>
  <c r="E28" i="21"/>
  <c r="E27" i="21"/>
  <c r="C27" i="21" s="1"/>
  <c r="E26" i="21"/>
  <c r="C26" i="21" s="1"/>
  <c r="C25" i="67" s="1"/>
  <c r="E25" i="21"/>
  <c r="E24" i="21"/>
  <c r="E23" i="21"/>
  <c r="C23" i="21" s="1"/>
  <c r="C22" i="67" s="1"/>
  <c r="E21" i="21"/>
  <c r="C21" i="21" s="1"/>
  <c r="E18" i="21"/>
  <c r="C18" i="21" s="1"/>
  <c r="E17" i="21"/>
  <c r="C17" i="21" s="1"/>
  <c r="E16" i="21"/>
  <c r="AC68" i="38"/>
  <c r="AC67" i="38"/>
  <c r="AC66" i="38"/>
  <c r="AC65" i="38"/>
  <c r="AC64" i="38"/>
  <c r="AC63" i="38"/>
  <c r="AC62" i="38"/>
  <c r="AC61" i="38"/>
  <c r="AC60" i="38"/>
  <c r="AC59" i="38"/>
  <c r="AC58" i="38"/>
  <c r="AC57" i="38"/>
  <c r="AC56" i="38"/>
  <c r="AC55" i="38"/>
  <c r="AC54" i="38"/>
  <c r="AC53" i="38"/>
  <c r="AB68" i="38"/>
  <c r="AB67" i="38"/>
  <c r="AB66" i="38"/>
  <c r="AB65" i="38"/>
  <c r="AB64" i="38"/>
  <c r="AB63" i="38"/>
  <c r="AB62" i="38"/>
  <c r="AB61" i="38"/>
  <c r="AB60" i="38"/>
  <c r="AB59" i="38"/>
  <c r="AB58" i="38"/>
  <c r="AB57" i="38"/>
  <c r="AB56" i="38"/>
  <c r="AB55" i="38"/>
  <c r="AB54" i="38"/>
  <c r="AB53" i="38"/>
  <c r="AA68" i="38"/>
  <c r="AA67" i="38"/>
  <c r="AA66" i="38"/>
  <c r="AA65" i="38"/>
  <c r="AA64" i="38"/>
  <c r="AA63" i="38"/>
  <c r="AA62" i="38"/>
  <c r="AA61" i="38"/>
  <c r="AA60" i="38"/>
  <c r="AA59" i="38"/>
  <c r="AA58" i="38"/>
  <c r="AA57" i="38"/>
  <c r="AA56" i="38"/>
  <c r="AA55" i="38"/>
  <c r="AA54" i="38"/>
  <c r="AA53" i="38"/>
  <c r="AA52" i="38"/>
  <c r="AB37" i="38"/>
  <c r="AB36" i="38"/>
  <c r="AB35" i="38"/>
  <c r="AB34" i="38"/>
  <c r="AB33" i="38"/>
  <c r="AB32" i="38"/>
  <c r="AB31" i="38"/>
  <c r="AB30" i="38"/>
  <c r="AB29" i="38"/>
  <c r="AB28" i="38"/>
  <c r="AB27" i="38"/>
  <c r="AB26" i="38"/>
  <c r="AB25" i="38"/>
  <c r="AB24" i="38"/>
  <c r="AB23" i="38"/>
  <c r="AB22" i="38"/>
  <c r="AA37" i="38"/>
  <c r="AA36" i="38"/>
  <c r="AA35" i="38"/>
  <c r="AA34" i="38"/>
  <c r="AA33" i="38"/>
  <c r="AA32" i="38"/>
  <c r="AA31" i="38"/>
  <c r="AA30" i="38"/>
  <c r="AA29" i="38"/>
  <c r="AA28" i="38"/>
  <c r="AA27" i="38"/>
  <c r="AA26" i="38"/>
  <c r="BG26" i="38" s="1"/>
  <c r="AA25" i="38"/>
  <c r="AA24" i="38"/>
  <c r="AA23" i="38"/>
  <c r="AA22" i="38"/>
  <c r="W99" i="38"/>
  <c r="W98" i="38"/>
  <c r="W97" i="38"/>
  <c r="W96" i="38"/>
  <c r="W95" i="38"/>
  <c r="W94" i="38"/>
  <c r="W93" i="38"/>
  <c r="W92" i="38"/>
  <c r="W91" i="38"/>
  <c r="W90" i="38"/>
  <c r="W89" i="38"/>
  <c r="W88" i="38"/>
  <c r="W87" i="38"/>
  <c r="W86" i="38"/>
  <c r="W85" i="38"/>
  <c r="W84" i="38"/>
  <c r="V99" i="38"/>
  <c r="V98" i="38"/>
  <c r="V97" i="38"/>
  <c r="V96" i="38"/>
  <c r="CH96" i="38" s="1"/>
  <c r="V95" i="38"/>
  <c r="V94" i="38"/>
  <c r="V93" i="38"/>
  <c r="V92" i="38"/>
  <c r="V91" i="38"/>
  <c r="V90" i="38"/>
  <c r="V89" i="38"/>
  <c r="V88" i="38"/>
  <c r="V87" i="38"/>
  <c r="V86" i="38"/>
  <c r="V85" i="38"/>
  <c r="V84" i="38"/>
  <c r="U99" i="38"/>
  <c r="U98" i="38"/>
  <c r="U97" i="38"/>
  <c r="U96" i="38"/>
  <c r="U95" i="38"/>
  <c r="U94" i="38"/>
  <c r="U93" i="38"/>
  <c r="U92" i="38"/>
  <c r="U91" i="38"/>
  <c r="U90" i="38"/>
  <c r="U89" i="38"/>
  <c r="U88" i="38"/>
  <c r="U87" i="38"/>
  <c r="U86" i="38"/>
  <c r="U85" i="38"/>
  <c r="U84" i="38"/>
  <c r="U83" i="38"/>
  <c r="M32" i="21"/>
  <c r="M31" i="21"/>
  <c r="M30" i="21"/>
  <c r="M29" i="21"/>
  <c r="M28" i="21"/>
  <c r="M27" i="21"/>
  <c r="M26" i="21"/>
  <c r="M25" i="21"/>
  <c r="C25" i="21" s="1"/>
  <c r="C24" i="67" s="1"/>
  <c r="M24" i="21"/>
  <c r="M23" i="21"/>
  <c r="M22" i="21"/>
  <c r="M21" i="21"/>
  <c r="M20" i="21"/>
  <c r="M19" i="21"/>
  <c r="M18" i="21"/>
  <c r="M17" i="21"/>
  <c r="C30" i="21"/>
  <c r="C29" i="21"/>
  <c r="C28" i="21"/>
  <c r="C24" i="21"/>
  <c r="C20" i="21"/>
  <c r="C19" i="21"/>
  <c r="BH187" i="84"/>
  <c r="BH188" i="84"/>
  <c r="BH182" i="84"/>
  <c r="BG196" i="84"/>
  <c r="AW17" i="84"/>
  <c r="CL197" i="84"/>
  <c r="CK197" i="84"/>
  <c r="CJ197" i="84"/>
  <c r="CI197" i="84"/>
  <c r="CH197" i="84"/>
  <c r="CG197" i="84"/>
  <c r="CF197" i="84"/>
  <c r="CE197" i="84"/>
  <c r="CD197" i="84"/>
  <c r="CC197" i="84"/>
  <c r="CB197" i="84"/>
  <c r="CA197" i="84"/>
  <c r="BZ197" i="84"/>
  <c r="BY197" i="84"/>
  <c r="BX197" i="84"/>
  <c r="BW197" i="84"/>
  <c r="BV197" i="84"/>
  <c r="BU197" i="84"/>
  <c r="BT197" i="84"/>
  <c r="BS197" i="84"/>
  <c r="BR197" i="84"/>
  <c r="BQ197" i="84"/>
  <c r="BP197" i="84"/>
  <c r="BO197" i="84"/>
  <c r="BN197" i="84"/>
  <c r="BM197" i="84"/>
  <c r="BL197" i="84"/>
  <c r="BK197" i="84"/>
  <c r="BJ197" i="84"/>
  <c r="BI197" i="84"/>
  <c r="BF197" i="84"/>
  <c r="BE197" i="84"/>
  <c r="BD197" i="84"/>
  <c r="BC197" i="84"/>
  <c r="BB197" i="84"/>
  <c r="BA197" i="84"/>
  <c r="AZ197" i="84"/>
  <c r="AY197" i="84"/>
  <c r="AX197" i="84"/>
  <c r="CL196" i="84"/>
  <c r="CK196" i="84"/>
  <c r="CJ196" i="84"/>
  <c r="CI196" i="84"/>
  <c r="CH196" i="84"/>
  <c r="CG196" i="84"/>
  <c r="CF196" i="84"/>
  <c r="CE196" i="84"/>
  <c r="CD196" i="84"/>
  <c r="CC196" i="84"/>
  <c r="CB196" i="84"/>
  <c r="CA196" i="84"/>
  <c r="BZ196" i="84"/>
  <c r="BY196" i="84"/>
  <c r="BX196" i="84"/>
  <c r="BW196" i="84"/>
  <c r="BV196" i="84"/>
  <c r="BU196" i="84"/>
  <c r="BT196" i="84"/>
  <c r="BS196" i="84"/>
  <c r="BR196" i="84"/>
  <c r="BQ196" i="84"/>
  <c r="BP196" i="84"/>
  <c r="BO196" i="84"/>
  <c r="BN196" i="84"/>
  <c r="BM196" i="84"/>
  <c r="BL196" i="84"/>
  <c r="BK196" i="84"/>
  <c r="BJ196" i="84"/>
  <c r="BI196" i="84"/>
  <c r="BH196" i="84"/>
  <c r="BF196" i="84"/>
  <c r="BE196" i="84"/>
  <c r="BD196" i="84"/>
  <c r="BC196" i="84"/>
  <c r="BB196" i="84"/>
  <c r="BA196" i="84"/>
  <c r="AZ196" i="84"/>
  <c r="AY196" i="84"/>
  <c r="AX196" i="84"/>
  <c r="CL194" i="84"/>
  <c r="CK194" i="84"/>
  <c r="CJ194" i="84"/>
  <c r="CI194" i="84"/>
  <c r="CH194" i="84"/>
  <c r="CG194" i="84"/>
  <c r="CF194" i="84"/>
  <c r="CE194" i="84"/>
  <c r="CD194" i="84"/>
  <c r="CC194" i="84"/>
  <c r="CB194" i="84"/>
  <c r="CA194" i="84"/>
  <c r="BZ194" i="84"/>
  <c r="BY194" i="84"/>
  <c r="BX194" i="84"/>
  <c r="BW194" i="84"/>
  <c r="BV194" i="84"/>
  <c r="BU194" i="84"/>
  <c r="BT194" i="84"/>
  <c r="BS194" i="84"/>
  <c r="BR194" i="84"/>
  <c r="BQ194" i="84"/>
  <c r="BP194" i="84"/>
  <c r="BO194" i="84"/>
  <c r="BN194" i="84"/>
  <c r="BM194" i="84"/>
  <c r="BL194" i="84"/>
  <c r="BK194" i="84"/>
  <c r="BJ194" i="84"/>
  <c r="BI194" i="84"/>
  <c r="BF194" i="84"/>
  <c r="BE194" i="84"/>
  <c r="BD194" i="84"/>
  <c r="BC194" i="84"/>
  <c r="BB194" i="84"/>
  <c r="BA194" i="84"/>
  <c r="AZ194" i="84"/>
  <c r="AY194" i="84"/>
  <c r="AX194" i="84"/>
  <c r="CL192" i="84"/>
  <c r="CK192" i="84"/>
  <c r="CJ192" i="84"/>
  <c r="CI192" i="84"/>
  <c r="CH192" i="84"/>
  <c r="CG192" i="84"/>
  <c r="CF192" i="84"/>
  <c r="CE192" i="84"/>
  <c r="CD192" i="84"/>
  <c r="CC192" i="84"/>
  <c r="CB192" i="84"/>
  <c r="CA192" i="84"/>
  <c r="BZ192" i="84"/>
  <c r="BY192" i="84"/>
  <c r="BX192" i="84"/>
  <c r="BW192" i="84"/>
  <c r="BV192" i="84"/>
  <c r="BU192" i="84"/>
  <c r="BT192" i="84"/>
  <c r="BS192" i="84"/>
  <c r="BR192" i="84"/>
  <c r="BQ192" i="84"/>
  <c r="BP192" i="84"/>
  <c r="BO192" i="84"/>
  <c r="BN192" i="84"/>
  <c r="BM192" i="84"/>
  <c r="BL192" i="84"/>
  <c r="BK192" i="84"/>
  <c r="BJ192" i="84"/>
  <c r="BI192" i="84"/>
  <c r="BH192" i="84"/>
  <c r="BG192" i="84"/>
  <c r="BF192" i="84"/>
  <c r="BE192" i="84"/>
  <c r="BD192" i="84"/>
  <c r="BC192" i="84"/>
  <c r="BB192" i="84"/>
  <c r="BA192" i="84"/>
  <c r="AZ192" i="84"/>
  <c r="AY192" i="84"/>
  <c r="AX192" i="84"/>
  <c r="CL191" i="84"/>
  <c r="CK191" i="84"/>
  <c r="CJ191" i="84"/>
  <c r="CI191" i="84"/>
  <c r="CH191" i="84"/>
  <c r="CG191" i="84"/>
  <c r="CF191" i="84"/>
  <c r="CE191" i="84"/>
  <c r="CD191" i="84"/>
  <c r="CC191" i="84"/>
  <c r="CB191" i="84"/>
  <c r="CA191" i="84"/>
  <c r="BZ191" i="84"/>
  <c r="BY191" i="84"/>
  <c r="BX191" i="84"/>
  <c r="BW191" i="84"/>
  <c r="BV191" i="84"/>
  <c r="BU191" i="84"/>
  <c r="BT191" i="84"/>
  <c r="BS191" i="84"/>
  <c r="BR191" i="84"/>
  <c r="BQ191" i="84"/>
  <c r="BP191" i="84"/>
  <c r="BO191" i="84"/>
  <c r="BN191" i="84"/>
  <c r="BM191" i="84"/>
  <c r="BL191" i="84"/>
  <c r="BK191" i="84"/>
  <c r="BJ191" i="84"/>
  <c r="BI191" i="84"/>
  <c r="BF191" i="84"/>
  <c r="BE191" i="84"/>
  <c r="BD191" i="84"/>
  <c r="BC191" i="84"/>
  <c r="BB191" i="84"/>
  <c r="BA191" i="84"/>
  <c r="AZ191" i="84"/>
  <c r="AY191" i="84"/>
  <c r="AX191" i="84"/>
  <c r="CL190" i="84"/>
  <c r="CK190" i="84"/>
  <c r="CJ190" i="84"/>
  <c r="CI190" i="84"/>
  <c r="CH190" i="84"/>
  <c r="CG190" i="84"/>
  <c r="CF190" i="84"/>
  <c r="CE190" i="84"/>
  <c r="CD190" i="84"/>
  <c r="CC190" i="84"/>
  <c r="CB190" i="84"/>
  <c r="CA190" i="84"/>
  <c r="BZ190" i="84"/>
  <c r="BY190" i="84"/>
  <c r="BX190" i="84"/>
  <c r="BW190" i="84"/>
  <c r="BV190" i="84"/>
  <c r="BU190" i="84"/>
  <c r="BT190" i="84"/>
  <c r="BS190" i="84"/>
  <c r="BR190" i="84"/>
  <c r="BQ190" i="84"/>
  <c r="BP190" i="84"/>
  <c r="BO190" i="84"/>
  <c r="BN190" i="84"/>
  <c r="BM190" i="84"/>
  <c r="BL190" i="84"/>
  <c r="BK190" i="84"/>
  <c r="BJ190" i="84"/>
  <c r="BI190" i="84"/>
  <c r="BF190" i="84"/>
  <c r="BE190" i="84"/>
  <c r="BD190" i="84"/>
  <c r="BC190" i="84"/>
  <c r="BB190" i="84"/>
  <c r="BA190" i="84"/>
  <c r="AZ190" i="84"/>
  <c r="AY190" i="84"/>
  <c r="AX190" i="84"/>
  <c r="CL188" i="84"/>
  <c r="CK188" i="84"/>
  <c r="CJ188" i="84"/>
  <c r="CI188" i="84"/>
  <c r="CH188" i="84"/>
  <c r="CG188" i="84"/>
  <c r="CF188" i="84"/>
  <c r="CE188" i="84"/>
  <c r="CD188" i="84"/>
  <c r="CC188" i="84"/>
  <c r="CB188" i="84"/>
  <c r="CA188" i="84"/>
  <c r="BZ188" i="84"/>
  <c r="BY188" i="84"/>
  <c r="BX188" i="84"/>
  <c r="BW188" i="84"/>
  <c r="BV188" i="84"/>
  <c r="BU188" i="84"/>
  <c r="BT188" i="84"/>
  <c r="BS188" i="84"/>
  <c r="BR188" i="84"/>
  <c r="BQ188" i="84"/>
  <c r="BP188" i="84"/>
  <c r="BO188" i="84"/>
  <c r="BN188" i="84"/>
  <c r="BM188" i="84"/>
  <c r="BL188" i="84"/>
  <c r="BK188" i="84"/>
  <c r="BJ188" i="84"/>
  <c r="BI188" i="84"/>
  <c r="BG188" i="84"/>
  <c r="BF188" i="84"/>
  <c r="BE188" i="84"/>
  <c r="BD188" i="84"/>
  <c r="BC188" i="84"/>
  <c r="BB188" i="84"/>
  <c r="BA188" i="84"/>
  <c r="AZ188" i="84"/>
  <c r="AY188" i="84"/>
  <c r="AX188" i="84"/>
  <c r="CL187" i="84"/>
  <c r="CK187" i="84"/>
  <c r="CJ187" i="84"/>
  <c r="CI187" i="84"/>
  <c r="CH187" i="84"/>
  <c r="CG187" i="84"/>
  <c r="CF187" i="84"/>
  <c r="CE187" i="84"/>
  <c r="CD187" i="84"/>
  <c r="CC187" i="84"/>
  <c r="CB187" i="84"/>
  <c r="CA187" i="84"/>
  <c r="BZ187" i="84"/>
  <c r="BY187" i="84"/>
  <c r="BX187" i="84"/>
  <c r="BW187" i="84"/>
  <c r="BV187" i="84"/>
  <c r="BU187" i="84"/>
  <c r="BT187" i="84"/>
  <c r="BS187" i="84"/>
  <c r="BR187" i="84"/>
  <c r="BQ187" i="84"/>
  <c r="BP187" i="84"/>
  <c r="BO187" i="84"/>
  <c r="BN187" i="84"/>
  <c r="BM187" i="84"/>
  <c r="BL187" i="84"/>
  <c r="BK187" i="84"/>
  <c r="BJ187" i="84"/>
  <c r="BI187" i="84"/>
  <c r="BG187" i="84"/>
  <c r="BF187" i="84"/>
  <c r="BE187" i="84"/>
  <c r="BD187" i="84"/>
  <c r="BC187" i="84"/>
  <c r="BB187" i="84"/>
  <c r="BA187" i="84"/>
  <c r="AZ187" i="84"/>
  <c r="AY187" i="84"/>
  <c r="AX187" i="84"/>
  <c r="CL186" i="84"/>
  <c r="CK186" i="84"/>
  <c r="CJ186" i="84"/>
  <c r="CI186" i="84"/>
  <c r="CH186" i="84"/>
  <c r="CG186" i="84"/>
  <c r="CF186" i="84"/>
  <c r="CE186" i="84"/>
  <c r="CD186" i="84"/>
  <c r="CC186" i="84"/>
  <c r="CB186" i="84"/>
  <c r="CA186" i="84"/>
  <c r="BZ186" i="84"/>
  <c r="BY186" i="84"/>
  <c r="BX186" i="84"/>
  <c r="BW186" i="84"/>
  <c r="BV186" i="84"/>
  <c r="BU186" i="84"/>
  <c r="BT186" i="84"/>
  <c r="BS186" i="84"/>
  <c r="BR186" i="84"/>
  <c r="BQ186" i="84"/>
  <c r="BP186" i="84"/>
  <c r="BO186" i="84"/>
  <c r="BN186" i="84"/>
  <c r="BM186" i="84"/>
  <c r="BL186" i="84"/>
  <c r="BK186" i="84"/>
  <c r="BJ186" i="84"/>
  <c r="BI186" i="84"/>
  <c r="BH186" i="84"/>
  <c r="BG186" i="84"/>
  <c r="BF186" i="84"/>
  <c r="BE186" i="84"/>
  <c r="BD186" i="84"/>
  <c r="BC186" i="84"/>
  <c r="BB186" i="84"/>
  <c r="BA186" i="84"/>
  <c r="AZ186" i="84"/>
  <c r="AY186" i="84"/>
  <c r="AX186" i="84"/>
  <c r="CL184" i="84"/>
  <c r="CK184" i="84"/>
  <c r="CJ184" i="84"/>
  <c r="CI184" i="84"/>
  <c r="CH184" i="84"/>
  <c r="CG184" i="84"/>
  <c r="CF184" i="84"/>
  <c r="CE184" i="84"/>
  <c r="CD184" i="84"/>
  <c r="CC184" i="84"/>
  <c r="CB184" i="84"/>
  <c r="CA184" i="84"/>
  <c r="BZ184" i="84"/>
  <c r="BY184" i="84"/>
  <c r="BX184" i="84"/>
  <c r="BW184" i="84"/>
  <c r="BV184" i="84"/>
  <c r="BU184" i="84"/>
  <c r="BT184" i="84"/>
  <c r="BS184" i="84"/>
  <c r="BR184" i="84"/>
  <c r="BQ184" i="84"/>
  <c r="BP184" i="84"/>
  <c r="BO184" i="84"/>
  <c r="BN184" i="84"/>
  <c r="BM184" i="84"/>
  <c r="BL184" i="84"/>
  <c r="BK184" i="84"/>
  <c r="BJ184" i="84"/>
  <c r="BI184" i="84"/>
  <c r="BF184" i="84"/>
  <c r="BE184" i="84"/>
  <c r="BD184" i="84"/>
  <c r="BC184" i="84"/>
  <c r="BB184" i="84"/>
  <c r="BA184" i="84"/>
  <c r="AZ184" i="84"/>
  <c r="AY184" i="84"/>
  <c r="AX184" i="84"/>
  <c r="CL183" i="84"/>
  <c r="CK183" i="84"/>
  <c r="CJ183" i="84"/>
  <c r="CI183" i="84"/>
  <c r="CH183" i="84"/>
  <c r="CG183" i="84"/>
  <c r="CF183" i="84"/>
  <c r="CE183" i="84"/>
  <c r="CD183" i="84"/>
  <c r="CC183" i="84"/>
  <c r="CB183" i="84"/>
  <c r="CA183" i="84"/>
  <c r="BZ183" i="84"/>
  <c r="BY183" i="84"/>
  <c r="BX183" i="84"/>
  <c r="BW183" i="84"/>
  <c r="BV183" i="84"/>
  <c r="BU183" i="84"/>
  <c r="BT183" i="84"/>
  <c r="BS183" i="84"/>
  <c r="BR183" i="84"/>
  <c r="BQ183" i="84"/>
  <c r="BP183" i="84"/>
  <c r="BO183" i="84"/>
  <c r="BN183" i="84"/>
  <c r="BM183" i="84"/>
  <c r="BL183" i="84"/>
  <c r="BK183" i="84"/>
  <c r="BJ183" i="84"/>
  <c r="BI183" i="84"/>
  <c r="BF183" i="84"/>
  <c r="BE183" i="84"/>
  <c r="BD183" i="84"/>
  <c r="BC183" i="84"/>
  <c r="BB183" i="84"/>
  <c r="BA183" i="84"/>
  <c r="AZ183" i="84"/>
  <c r="AY183" i="84"/>
  <c r="AX183" i="84"/>
  <c r="CL182" i="84"/>
  <c r="CK182" i="84"/>
  <c r="CJ182" i="84"/>
  <c r="CI182" i="84"/>
  <c r="CH182" i="84"/>
  <c r="CG182" i="84"/>
  <c r="CF182" i="84"/>
  <c r="CE182" i="84"/>
  <c r="CD182" i="84"/>
  <c r="CC182" i="84"/>
  <c r="CB182" i="84"/>
  <c r="CA182" i="84"/>
  <c r="BZ182" i="84"/>
  <c r="BY182" i="84"/>
  <c r="BX182" i="84"/>
  <c r="BW182" i="84"/>
  <c r="BV182" i="84"/>
  <c r="BU182" i="84"/>
  <c r="BT182" i="84"/>
  <c r="BS182" i="84"/>
  <c r="BR182" i="84"/>
  <c r="BQ182" i="84"/>
  <c r="BP182" i="84"/>
  <c r="BO182" i="84"/>
  <c r="BN182" i="84"/>
  <c r="BM182" i="84"/>
  <c r="BL182" i="84"/>
  <c r="BK182" i="84"/>
  <c r="BJ182" i="84"/>
  <c r="BI182" i="84"/>
  <c r="BF182" i="84"/>
  <c r="BE182" i="84"/>
  <c r="BD182" i="84"/>
  <c r="BC182" i="84"/>
  <c r="BB182" i="84"/>
  <c r="BA182" i="84"/>
  <c r="AZ182" i="84"/>
  <c r="AY182" i="84"/>
  <c r="AX182" i="84"/>
  <c r="AW197" i="84"/>
  <c r="AW196" i="84"/>
  <c r="AW194" i="84"/>
  <c r="AW192" i="84"/>
  <c r="AW191" i="84"/>
  <c r="AW190" i="84"/>
  <c r="AW188" i="84"/>
  <c r="AW187" i="84"/>
  <c r="AW186" i="84"/>
  <c r="AW184" i="84"/>
  <c r="AW183" i="84"/>
  <c r="AW182" i="84"/>
  <c r="CL158" i="84"/>
  <c r="CK158" i="84"/>
  <c r="CJ158" i="84"/>
  <c r="CI158" i="84"/>
  <c r="CH158" i="84"/>
  <c r="CG158" i="84"/>
  <c r="CF158" i="84"/>
  <c r="CE158" i="84"/>
  <c r="CD158" i="84"/>
  <c r="CC158" i="84"/>
  <c r="CB158" i="84"/>
  <c r="CA158" i="84"/>
  <c r="BZ158" i="84"/>
  <c r="BY158" i="84"/>
  <c r="BX158" i="84"/>
  <c r="BW158" i="84"/>
  <c r="BV158" i="84"/>
  <c r="BU158" i="84"/>
  <c r="BT158" i="84"/>
  <c r="BS158" i="84"/>
  <c r="BR158" i="84"/>
  <c r="BQ158" i="84"/>
  <c r="BP158" i="84"/>
  <c r="BO158" i="84"/>
  <c r="BN158" i="84"/>
  <c r="BM158" i="84"/>
  <c r="BL158" i="84"/>
  <c r="BK158" i="84"/>
  <c r="BJ158" i="84"/>
  <c r="BI158" i="84"/>
  <c r="BH158" i="84"/>
  <c r="BG158" i="84"/>
  <c r="BF158" i="84"/>
  <c r="BE158" i="84"/>
  <c r="BD158" i="84"/>
  <c r="BC158" i="84"/>
  <c r="BB158" i="84"/>
  <c r="BA158" i="84"/>
  <c r="AZ158" i="84"/>
  <c r="AY158" i="84"/>
  <c r="AX158" i="84"/>
  <c r="CL157" i="84"/>
  <c r="CK157" i="84"/>
  <c r="CJ157" i="84"/>
  <c r="CI157" i="84"/>
  <c r="CH157" i="84"/>
  <c r="CG157" i="84"/>
  <c r="CF157" i="84"/>
  <c r="CE157" i="84"/>
  <c r="CD157" i="84"/>
  <c r="CC157" i="84"/>
  <c r="CB157" i="84"/>
  <c r="CA157" i="84"/>
  <c r="BZ157" i="84"/>
  <c r="BY157" i="84"/>
  <c r="BX157" i="84"/>
  <c r="BW157" i="84"/>
  <c r="BV157" i="84"/>
  <c r="BU157" i="84"/>
  <c r="BT157" i="84"/>
  <c r="BS157" i="84"/>
  <c r="BR157" i="84"/>
  <c r="BQ157" i="84"/>
  <c r="BP157" i="84"/>
  <c r="BO157" i="84"/>
  <c r="BN157" i="84"/>
  <c r="BM157" i="84"/>
  <c r="BL157" i="84"/>
  <c r="BK157" i="84"/>
  <c r="BJ157" i="84"/>
  <c r="BI157" i="84"/>
  <c r="BH157" i="84"/>
  <c r="BG157" i="84"/>
  <c r="BF157" i="84"/>
  <c r="BE157" i="84"/>
  <c r="BD157" i="84"/>
  <c r="BC157" i="84"/>
  <c r="BB157" i="84"/>
  <c r="BA157" i="84"/>
  <c r="AZ157" i="84"/>
  <c r="AY157" i="84"/>
  <c r="AX157" i="84"/>
  <c r="CL155" i="84"/>
  <c r="CK155" i="84"/>
  <c r="CJ155" i="84"/>
  <c r="CI155" i="84"/>
  <c r="CH155" i="84"/>
  <c r="CG155" i="84"/>
  <c r="CF155" i="84"/>
  <c r="CE155" i="84"/>
  <c r="CD155" i="84"/>
  <c r="CC155" i="84"/>
  <c r="CB155" i="84"/>
  <c r="CA155" i="84"/>
  <c r="BZ155" i="84"/>
  <c r="BY155" i="84"/>
  <c r="BX155" i="84"/>
  <c r="BW155" i="84"/>
  <c r="BV155" i="84"/>
  <c r="BU155" i="84"/>
  <c r="BT155" i="84"/>
  <c r="BS155" i="84"/>
  <c r="BR155" i="84"/>
  <c r="BQ155" i="84"/>
  <c r="BP155" i="84"/>
  <c r="BO155" i="84"/>
  <c r="BN155" i="84"/>
  <c r="BM155" i="84"/>
  <c r="BL155" i="84"/>
  <c r="BK155" i="84"/>
  <c r="BJ155" i="84"/>
  <c r="BI155" i="84"/>
  <c r="BH155" i="84"/>
  <c r="BG155" i="84"/>
  <c r="BF155" i="84"/>
  <c r="BE155" i="84"/>
  <c r="BD155" i="84"/>
  <c r="BC155" i="84"/>
  <c r="BB155" i="84"/>
  <c r="BA155" i="84"/>
  <c r="AZ155" i="84"/>
  <c r="AY155" i="84"/>
  <c r="AX155" i="84"/>
  <c r="CL153" i="84"/>
  <c r="CK153" i="84"/>
  <c r="CJ153" i="84"/>
  <c r="CI153" i="84"/>
  <c r="CH153" i="84"/>
  <c r="CG153" i="84"/>
  <c r="CF153" i="84"/>
  <c r="CE153" i="84"/>
  <c r="CD153" i="84"/>
  <c r="CC153" i="84"/>
  <c r="CB153" i="84"/>
  <c r="CA153" i="84"/>
  <c r="BZ153" i="84"/>
  <c r="BY153" i="84"/>
  <c r="BX153" i="84"/>
  <c r="BW153" i="84"/>
  <c r="BV153" i="84"/>
  <c r="BU153" i="84"/>
  <c r="BT153" i="84"/>
  <c r="BS153" i="84"/>
  <c r="BR153" i="84"/>
  <c r="BQ153" i="84"/>
  <c r="BP153" i="84"/>
  <c r="BO153" i="84"/>
  <c r="BN153" i="84"/>
  <c r="BM153" i="84"/>
  <c r="BL153" i="84"/>
  <c r="BK153" i="84"/>
  <c r="BJ153" i="84"/>
  <c r="BI153" i="84"/>
  <c r="BH153" i="84"/>
  <c r="BG153" i="84"/>
  <c r="BF153" i="84"/>
  <c r="BE153" i="84"/>
  <c r="BD153" i="84"/>
  <c r="BC153" i="84"/>
  <c r="BB153" i="84"/>
  <c r="BA153" i="84"/>
  <c r="AZ153" i="84"/>
  <c r="AY153" i="84"/>
  <c r="AX153" i="84"/>
  <c r="CL152" i="84"/>
  <c r="CK152" i="84"/>
  <c r="CJ152" i="84"/>
  <c r="CI152" i="84"/>
  <c r="CH152" i="84"/>
  <c r="CG152" i="84"/>
  <c r="CF152" i="84"/>
  <c r="CE152" i="84"/>
  <c r="CD152" i="84"/>
  <c r="CC152" i="84"/>
  <c r="CB152" i="84"/>
  <c r="CA152" i="84"/>
  <c r="BZ152" i="84"/>
  <c r="BY152" i="84"/>
  <c r="BX152" i="84"/>
  <c r="BW152" i="84"/>
  <c r="BV152" i="84"/>
  <c r="BU152" i="84"/>
  <c r="BT152" i="84"/>
  <c r="BS152" i="84"/>
  <c r="BR152" i="84"/>
  <c r="BQ152" i="84"/>
  <c r="BP152" i="84"/>
  <c r="BO152" i="84"/>
  <c r="BN152" i="84"/>
  <c r="BM152" i="84"/>
  <c r="BL152" i="84"/>
  <c r="BK152" i="84"/>
  <c r="BJ152" i="84"/>
  <c r="BI152" i="84"/>
  <c r="BH152" i="84"/>
  <c r="BG152" i="84"/>
  <c r="BF152" i="84"/>
  <c r="BE152" i="84"/>
  <c r="BD152" i="84"/>
  <c r="BC152" i="84"/>
  <c r="BB152" i="84"/>
  <c r="BA152" i="84"/>
  <c r="AZ152" i="84"/>
  <c r="AY152" i="84"/>
  <c r="AX152" i="84"/>
  <c r="CL151" i="84"/>
  <c r="CK151" i="84"/>
  <c r="CJ151" i="84"/>
  <c r="CI151" i="84"/>
  <c r="CH151" i="84"/>
  <c r="CG151" i="84"/>
  <c r="CF151" i="84"/>
  <c r="CE151" i="84"/>
  <c r="CD151" i="84"/>
  <c r="CC151" i="84"/>
  <c r="CB151" i="84"/>
  <c r="CA151" i="84"/>
  <c r="BZ151" i="84"/>
  <c r="BY151" i="84"/>
  <c r="BX151" i="84"/>
  <c r="BW151" i="84"/>
  <c r="BV151" i="84"/>
  <c r="BU151" i="84"/>
  <c r="BT151" i="84"/>
  <c r="BS151" i="84"/>
  <c r="BR151" i="84"/>
  <c r="BQ151" i="84"/>
  <c r="BP151" i="84"/>
  <c r="BO151" i="84"/>
  <c r="BN151" i="84"/>
  <c r="BM151" i="84"/>
  <c r="BL151" i="84"/>
  <c r="BK151" i="84"/>
  <c r="BJ151" i="84"/>
  <c r="BI151" i="84"/>
  <c r="BH151" i="84"/>
  <c r="BG151" i="84"/>
  <c r="BF151" i="84"/>
  <c r="BE151" i="84"/>
  <c r="BD151" i="84"/>
  <c r="BC151" i="84"/>
  <c r="BB151" i="84"/>
  <c r="BA151" i="84"/>
  <c r="AZ151" i="84"/>
  <c r="AY151" i="84"/>
  <c r="AX151" i="84"/>
  <c r="CL149" i="84"/>
  <c r="CK149" i="84"/>
  <c r="CJ149" i="84"/>
  <c r="CI149" i="84"/>
  <c r="CH149" i="84"/>
  <c r="CG149" i="84"/>
  <c r="CF149" i="84"/>
  <c r="CE149" i="84"/>
  <c r="CD149" i="84"/>
  <c r="CC149" i="84"/>
  <c r="CB149" i="84"/>
  <c r="CA149" i="84"/>
  <c r="BZ149" i="84"/>
  <c r="BY149" i="84"/>
  <c r="BX149" i="84"/>
  <c r="BW149" i="84"/>
  <c r="BV149" i="84"/>
  <c r="BU149" i="84"/>
  <c r="BT149" i="84"/>
  <c r="BS149" i="84"/>
  <c r="BR149" i="84"/>
  <c r="BQ149" i="84"/>
  <c r="BP149" i="84"/>
  <c r="BO149" i="84"/>
  <c r="BN149" i="84"/>
  <c r="BM149" i="84"/>
  <c r="BL149" i="84"/>
  <c r="BK149" i="84"/>
  <c r="BJ149" i="84"/>
  <c r="BI149" i="84"/>
  <c r="BH149" i="84"/>
  <c r="BG149" i="84"/>
  <c r="BF149" i="84"/>
  <c r="BE149" i="84"/>
  <c r="BD149" i="84"/>
  <c r="BC149" i="84"/>
  <c r="BB149" i="84"/>
  <c r="BA149" i="84"/>
  <c r="AZ149" i="84"/>
  <c r="AY149" i="84"/>
  <c r="AX149" i="84"/>
  <c r="CL148" i="84"/>
  <c r="CK148" i="84"/>
  <c r="CJ148" i="84"/>
  <c r="CI148" i="84"/>
  <c r="CH148" i="84"/>
  <c r="CG148" i="84"/>
  <c r="CF148" i="84"/>
  <c r="CE148" i="84"/>
  <c r="CD148" i="84"/>
  <c r="CC148" i="84"/>
  <c r="CB148" i="84"/>
  <c r="CA148" i="84"/>
  <c r="BZ148" i="84"/>
  <c r="BY148" i="84"/>
  <c r="BX148" i="84"/>
  <c r="BW148" i="84"/>
  <c r="BV148" i="84"/>
  <c r="BU148" i="84"/>
  <c r="BT148" i="84"/>
  <c r="BS148" i="84"/>
  <c r="BR148" i="84"/>
  <c r="BQ148" i="84"/>
  <c r="BP148" i="84"/>
  <c r="BO148" i="84"/>
  <c r="BN148" i="84"/>
  <c r="BM148" i="84"/>
  <c r="BL148" i="84"/>
  <c r="BK148" i="84"/>
  <c r="BJ148" i="84"/>
  <c r="BI148" i="84"/>
  <c r="BH148" i="84"/>
  <c r="BG148" i="84"/>
  <c r="BF148" i="84"/>
  <c r="BE148" i="84"/>
  <c r="BD148" i="84"/>
  <c r="BC148" i="84"/>
  <c r="BB148" i="84"/>
  <c r="BA148" i="84"/>
  <c r="AZ148" i="84"/>
  <c r="AY148" i="84"/>
  <c r="AX148" i="84"/>
  <c r="CL147" i="84"/>
  <c r="CK147" i="84"/>
  <c r="CJ147" i="84"/>
  <c r="CI147" i="84"/>
  <c r="CH147" i="84"/>
  <c r="CG147" i="84"/>
  <c r="CF147" i="84"/>
  <c r="CE147" i="84"/>
  <c r="CD147" i="84"/>
  <c r="CC147" i="84"/>
  <c r="CB147" i="84"/>
  <c r="CA147" i="84"/>
  <c r="BZ147" i="84"/>
  <c r="BY147" i="84"/>
  <c r="BX147" i="84"/>
  <c r="BW147" i="84"/>
  <c r="BV147" i="84"/>
  <c r="BU147" i="84"/>
  <c r="BT147" i="84"/>
  <c r="BS147" i="84"/>
  <c r="BR147" i="84"/>
  <c r="BQ147" i="84"/>
  <c r="BP147" i="84"/>
  <c r="BO147" i="84"/>
  <c r="BN147" i="84"/>
  <c r="BM147" i="84"/>
  <c r="BL147" i="84"/>
  <c r="BK147" i="84"/>
  <c r="BJ147" i="84"/>
  <c r="BI147" i="84"/>
  <c r="BH147" i="84"/>
  <c r="BG147" i="84"/>
  <c r="BF147" i="84"/>
  <c r="BE147" i="84"/>
  <c r="BD147" i="84"/>
  <c r="BC147" i="84"/>
  <c r="BB147" i="84"/>
  <c r="BA147" i="84"/>
  <c r="AZ147" i="84"/>
  <c r="AY147" i="84"/>
  <c r="AX147" i="84"/>
  <c r="AW147" i="84"/>
  <c r="AW148" i="84"/>
  <c r="AW149" i="84"/>
  <c r="AW158" i="84"/>
  <c r="AW157" i="84"/>
  <c r="AW155" i="84"/>
  <c r="AW153" i="84"/>
  <c r="AW152" i="84"/>
  <c r="AW151" i="84"/>
  <c r="CL145" i="84"/>
  <c r="CK145" i="84"/>
  <c r="CJ145" i="84"/>
  <c r="CI145" i="84"/>
  <c r="CH145" i="84"/>
  <c r="CG145" i="84"/>
  <c r="CF145" i="84"/>
  <c r="CE145" i="84"/>
  <c r="CD145" i="84"/>
  <c r="CC145" i="84"/>
  <c r="CB145" i="84"/>
  <c r="CA145" i="84"/>
  <c r="BZ145" i="84"/>
  <c r="BY145" i="84"/>
  <c r="BX145" i="84"/>
  <c r="BW145" i="84"/>
  <c r="BV145" i="84"/>
  <c r="BU145" i="84"/>
  <c r="BT145" i="84"/>
  <c r="BS145" i="84"/>
  <c r="BR145" i="84"/>
  <c r="BQ145" i="84"/>
  <c r="BP145" i="84"/>
  <c r="BO145" i="84"/>
  <c r="BN145" i="84"/>
  <c r="BM145" i="84"/>
  <c r="BL145" i="84"/>
  <c r="BK145" i="84"/>
  <c r="BJ145" i="84"/>
  <c r="BI145" i="84"/>
  <c r="BH145" i="84"/>
  <c r="BG145" i="84"/>
  <c r="BF145" i="84"/>
  <c r="BE145" i="84"/>
  <c r="BD145" i="84"/>
  <c r="BC145" i="84"/>
  <c r="BB145" i="84"/>
  <c r="BA145" i="84"/>
  <c r="AZ145" i="84"/>
  <c r="AY145" i="84"/>
  <c r="AX145" i="84"/>
  <c r="CL144" i="84"/>
  <c r="CK144" i="84"/>
  <c r="CJ144" i="84"/>
  <c r="CI144" i="84"/>
  <c r="CH144" i="84"/>
  <c r="CG144" i="84"/>
  <c r="CF144" i="84"/>
  <c r="CE144" i="84"/>
  <c r="CD144" i="84"/>
  <c r="CC144" i="84"/>
  <c r="CB144" i="84"/>
  <c r="CA144" i="84"/>
  <c r="BZ144" i="84"/>
  <c r="BY144" i="84"/>
  <c r="BX144" i="84"/>
  <c r="BW144" i="84"/>
  <c r="BV144" i="84"/>
  <c r="BU144" i="84"/>
  <c r="BT144" i="84"/>
  <c r="BS144" i="84"/>
  <c r="BR144" i="84"/>
  <c r="BQ144" i="84"/>
  <c r="BP144" i="84"/>
  <c r="BO144" i="84"/>
  <c r="BN144" i="84"/>
  <c r="BM144" i="84"/>
  <c r="BL144" i="84"/>
  <c r="BK144" i="84"/>
  <c r="BJ144" i="84"/>
  <c r="BI144" i="84"/>
  <c r="BH144" i="84"/>
  <c r="BG144" i="84"/>
  <c r="BF144" i="84"/>
  <c r="BE144" i="84"/>
  <c r="BD144" i="84"/>
  <c r="BC144" i="84"/>
  <c r="BB144" i="84"/>
  <c r="BA144" i="84"/>
  <c r="AZ144" i="84"/>
  <c r="AY144" i="84"/>
  <c r="AX144" i="84"/>
  <c r="CL143" i="84"/>
  <c r="CK143" i="84"/>
  <c r="CJ143" i="84"/>
  <c r="CI143" i="84"/>
  <c r="CH143" i="84"/>
  <c r="CG143" i="84"/>
  <c r="CF143" i="84"/>
  <c r="CE143" i="84"/>
  <c r="CD143" i="84"/>
  <c r="CC143" i="84"/>
  <c r="CB143" i="84"/>
  <c r="CA143" i="84"/>
  <c r="BZ143" i="84"/>
  <c r="BY143" i="84"/>
  <c r="BX143" i="84"/>
  <c r="BW143" i="84"/>
  <c r="BV143" i="84"/>
  <c r="BU143" i="84"/>
  <c r="BT143" i="84"/>
  <c r="BS143" i="84"/>
  <c r="BR143" i="84"/>
  <c r="BQ143" i="84"/>
  <c r="BP143" i="84"/>
  <c r="BO143" i="84"/>
  <c r="BN143" i="84"/>
  <c r="BM143" i="84"/>
  <c r="BL143" i="84"/>
  <c r="BK143" i="84"/>
  <c r="BJ143" i="84"/>
  <c r="BI143" i="84"/>
  <c r="BH143" i="84"/>
  <c r="BG143" i="84"/>
  <c r="BF143" i="84"/>
  <c r="BE143" i="84"/>
  <c r="BD143" i="84"/>
  <c r="BC143" i="84"/>
  <c r="BB143" i="84"/>
  <c r="BA143" i="84"/>
  <c r="AZ143" i="84"/>
  <c r="AY143" i="84"/>
  <c r="AX143" i="84"/>
  <c r="AW145" i="84"/>
  <c r="AW144" i="84"/>
  <c r="AW143" i="84"/>
  <c r="CL115" i="84"/>
  <c r="CK115" i="84"/>
  <c r="CJ115" i="84"/>
  <c r="CI115" i="84"/>
  <c r="CH115" i="84"/>
  <c r="CG115" i="84"/>
  <c r="CF115" i="84"/>
  <c r="CE115" i="84"/>
  <c r="CD115" i="84"/>
  <c r="CC115" i="84"/>
  <c r="CB115" i="84"/>
  <c r="CA115" i="84"/>
  <c r="BZ115" i="84"/>
  <c r="BY115" i="84"/>
  <c r="BX115" i="84"/>
  <c r="BW115" i="84"/>
  <c r="BV115" i="84"/>
  <c r="BU115" i="84"/>
  <c r="BT115" i="84"/>
  <c r="BS115" i="84"/>
  <c r="BR115" i="84"/>
  <c r="BQ115" i="84"/>
  <c r="BP115" i="84"/>
  <c r="BO115" i="84"/>
  <c r="BN115" i="84"/>
  <c r="BM115" i="84"/>
  <c r="BL115" i="84"/>
  <c r="BK115" i="84"/>
  <c r="BJ115" i="84"/>
  <c r="BI115" i="84"/>
  <c r="BH115" i="84"/>
  <c r="BG115" i="84"/>
  <c r="BF115" i="84"/>
  <c r="BE115" i="84"/>
  <c r="BD115" i="84"/>
  <c r="BC115" i="84"/>
  <c r="BB115" i="84"/>
  <c r="BA115" i="84"/>
  <c r="AZ115" i="84"/>
  <c r="AY115" i="84"/>
  <c r="AX115" i="84"/>
  <c r="CL114" i="84"/>
  <c r="CK114" i="84"/>
  <c r="CJ114" i="84"/>
  <c r="CI114" i="84"/>
  <c r="CH114" i="84"/>
  <c r="CG114" i="84"/>
  <c r="CF114" i="84"/>
  <c r="CE114" i="84"/>
  <c r="CD114" i="84"/>
  <c r="CC114" i="84"/>
  <c r="CB114" i="84"/>
  <c r="CA114" i="84"/>
  <c r="BZ114" i="84"/>
  <c r="BY114" i="84"/>
  <c r="BX114" i="84"/>
  <c r="BW114" i="84"/>
  <c r="BV114" i="84"/>
  <c r="BU114" i="84"/>
  <c r="BT114" i="84"/>
  <c r="BS114" i="84"/>
  <c r="BR114" i="84"/>
  <c r="BQ114" i="84"/>
  <c r="BP114" i="84"/>
  <c r="BO114" i="84"/>
  <c r="BN114" i="84"/>
  <c r="BM114" i="84"/>
  <c r="BL114" i="84"/>
  <c r="BK114" i="84"/>
  <c r="BJ114" i="84"/>
  <c r="BI114" i="84"/>
  <c r="BH114" i="84"/>
  <c r="BG114" i="84"/>
  <c r="BF114" i="84"/>
  <c r="BE114" i="84"/>
  <c r="BD114" i="84"/>
  <c r="BC114" i="84"/>
  <c r="BB114" i="84"/>
  <c r="BA114" i="84"/>
  <c r="AZ114" i="84"/>
  <c r="AY114" i="84"/>
  <c r="AX114" i="84"/>
  <c r="CL112" i="84"/>
  <c r="CK112" i="84"/>
  <c r="CJ112" i="84"/>
  <c r="CI112" i="84"/>
  <c r="CH112" i="84"/>
  <c r="CG112" i="84"/>
  <c r="CF112" i="84"/>
  <c r="CE112" i="84"/>
  <c r="CD112" i="84"/>
  <c r="CC112" i="84"/>
  <c r="CB112" i="84"/>
  <c r="CA112" i="84"/>
  <c r="BZ112" i="84"/>
  <c r="BY112" i="84"/>
  <c r="BX112" i="84"/>
  <c r="BW112" i="84"/>
  <c r="BV112" i="84"/>
  <c r="BU112" i="84"/>
  <c r="BT112" i="84"/>
  <c r="BS112" i="84"/>
  <c r="BR112" i="84"/>
  <c r="BQ112" i="84"/>
  <c r="BP112" i="84"/>
  <c r="BO112" i="84"/>
  <c r="BN112" i="84"/>
  <c r="BM112" i="84"/>
  <c r="BL112" i="84"/>
  <c r="BK112" i="84"/>
  <c r="BJ112" i="84"/>
  <c r="BI112" i="84"/>
  <c r="BH112" i="84"/>
  <c r="BG112" i="84"/>
  <c r="BF112" i="84"/>
  <c r="BE112" i="84"/>
  <c r="BD112" i="84"/>
  <c r="BC112" i="84"/>
  <c r="BB112" i="84"/>
  <c r="BA112" i="84"/>
  <c r="AZ112" i="84"/>
  <c r="AY112" i="84"/>
  <c r="AX112" i="84"/>
  <c r="CL110" i="84"/>
  <c r="CK110" i="84"/>
  <c r="CJ110" i="84"/>
  <c r="CI110" i="84"/>
  <c r="CH110" i="84"/>
  <c r="CG110" i="84"/>
  <c r="CF110" i="84"/>
  <c r="CE110" i="84"/>
  <c r="CD110" i="84"/>
  <c r="CC110" i="84"/>
  <c r="CB110" i="84"/>
  <c r="CA110" i="84"/>
  <c r="BZ110" i="84"/>
  <c r="BY110" i="84"/>
  <c r="BX110" i="84"/>
  <c r="BW110" i="84"/>
  <c r="BV110" i="84"/>
  <c r="BU110" i="84"/>
  <c r="BT110" i="84"/>
  <c r="BS110" i="84"/>
  <c r="BR110" i="84"/>
  <c r="BQ110" i="84"/>
  <c r="BP110" i="84"/>
  <c r="BO110" i="84"/>
  <c r="BN110" i="84"/>
  <c r="BM110" i="84"/>
  <c r="BL110" i="84"/>
  <c r="BK110" i="84"/>
  <c r="BJ110" i="84"/>
  <c r="BI110" i="84"/>
  <c r="BH110" i="84"/>
  <c r="BG110" i="84"/>
  <c r="BF110" i="84"/>
  <c r="BE110" i="84"/>
  <c r="BD110" i="84"/>
  <c r="BC110" i="84"/>
  <c r="BB110" i="84"/>
  <c r="BA110" i="84"/>
  <c r="AZ110" i="84"/>
  <c r="AY110" i="84"/>
  <c r="AX110" i="84"/>
  <c r="CL109" i="84"/>
  <c r="CK109" i="84"/>
  <c r="CJ109" i="84"/>
  <c r="CI109" i="84"/>
  <c r="CH109" i="84"/>
  <c r="CG109" i="84"/>
  <c r="CF109" i="84"/>
  <c r="CE109" i="84"/>
  <c r="CD109" i="84"/>
  <c r="CC109" i="84"/>
  <c r="CB109" i="84"/>
  <c r="CA109" i="84"/>
  <c r="BZ109" i="84"/>
  <c r="BY109" i="84"/>
  <c r="BX109" i="84"/>
  <c r="BW109" i="84"/>
  <c r="BV109" i="84"/>
  <c r="BU109" i="84"/>
  <c r="BT109" i="84"/>
  <c r="BS109" i="84"/>
  <c r="BR109" i="84"/>
  <c r="BQ109" i="84"/>
  <c r="BP109" i="84"/>
  <c r="BO109" i="84"/>
  <c r="BN109" i="84"/>
  <c r="BM109" i="84"/>
  <c r="BL109" i="84"/>
  <c r="BK109" i="84"/>
  <c r="BJ109" i="84"/>
  <c r="BI109" i="84"/>
  <c r="BH109" i="84"/>
  <c r="BG109" i="84"/>
  <c r="BF109" i="84"/>
  <c r="BE109" i="84"/>
  <c r="BD109" i="84"/>
  <c r="BC109" i="84"/>
  <c r="BB109" i="84"/>
  <c r="BA109" i="84"/>
  <c r="AZ109" i="84"/>
  <c r="AY109" i="84"/>
  <c r="AX109" i="84"/>
  <c r="CL108" i="84"/>
  <c r="CK108" i="84"/>
  <c r="CJ108" i="84"/>
  <c r="CI108" i="84"/>
  <c r="CH108" i="84"/>
  <c r="CG108" i="84"/>
  <c r="CF108" i="84"/>
  <c r="CE108" i="84"/>
  <c r="CD108" i="84"/>
  <c r="CC108" i="84"/>
  <c r="CB108" i="84"/>
  <c r="CA108" i="84"/>
  <c r="BZ108" i="84"/>
  <c r="BY108" i="84"/>
  <c r="BX108" i="84"/>
  <c r="BW108" i="84"/>
  <c r="BV108" i="84"/>
  <c r="BU108" i="84"/>
  <c r="BT108" i="84"/>
  <c r="BS108" i="84"/>
  <c r="BR108" i="84"/>
  <c r="BQ108" i="84"/>
  <c r="BP108" i="84"/>
  <c r="BO108" i="84"/>
  <c r="BN108" i="84"/>
  <c r="BM108" i="84"/>
  <c r="BL108" i="84"/>
  <c r="BK108" i="84"/>
  <c r="BJ108" i="84"/>
  <c r="BI108" i="84"/>
  <c r="BH108" i="84"/>
  <c r="BG108" i="84"/>
  <c r="BF108" i="84"/>
  <c r="BE108" i="84"/>
  <c r="BD108" i="84"/>
  <c r="BC108" i="84"/>
  <c r="BB108" i="84"/>
  <c r="BA108" i="84"/>
  <c r="AZ108" i="84"/>
  <c r="AY108" i="84"/>
  <c r="AX108" i="84"/>
  <c r="CL106" i="84"/>
  <c r="CK106" i="84"/>
  <c r="CJ106" i="84"/>
  <c r="CI106" i="84"/>
  <c r="CH106" i="84"/>
  <c r="CG106" i="84"/>
  <c r="CF106" i="84"/>
  <c r="CE106" i="84"/>
  <c r="CD106" i="84"/>
  <c r="CC106" i="84"/>
  <c r="CB106" i="84"/>
  <c r="CA106" i="84"/>
  <c r="BZ106" i="84"/>
  <c r="BY106" i="84"/>
  <c r="BX106" i="84"/>
  <c r="BW106" i="84"/>
  <c r="BV106" i="84"/>
  <c r="BU106" i="84"/>
  <c r="BT106" i="84"/>
  <c r="BS106" i="84"/>
  <c r="BR106" i="84"/>
  <c r="BQ106" i="84"/>
  <c r="BP106" i="84"/>
  <c r="BO106" i="84"/>
  <c r="BN106" i="84"/>
  <c r="BM106" i="84"/>
  <c r="BL106" i="84"/>
  <c r="BK106" i="84"/>
  <c r="BJ106" i="84"/>
  <c r="BI106" i="84"/>
  <c r="BH106" i="84"/>
  <c r="BG106" i="84"/>
  <c r="BF106" i="84"/>
  <c r="BE106" i="84"/>
  <c r="BD106" i="84"/>
  <c r="BC106" i="84"/>
  <c r="BB106" i="84"/>
  <c r="BA106" i="84"/>
  <c r="AZ106" i="84"/>
  <c r="AY106" i="84"/>
  <c r="AX106" i="84"/>
  <c r="CL105" i="84"/>
  <c r="CK105" i="84"/>
  <c r="CJ105" i="84"/>
  <c r="CI105" i="84"/>
  <c r="CH105" i="84"/>
  <c r="CG105" i="84"/>
  <c r="CF105" i="84"/>
  <c r="CE105" i="84"/>
  <c r="CD105" i="84"/>
  <c r="CC105" i="84"/>
  <c r="CB105" i="84"/>
  <c r="CA105" i="84"/>
  <c r="BZ105" i="84"/>
  <c r="BY105" i="84"/>
  <c r="BX105" i="84"/>
  <c r="BW105" i="84"/>
  <c r="BV105" i="84"/>
  <c r="BU105" i="84"/>
  <c r="BT105" i="84"/>
  <c r="BS105" i="84"/>
  <c r="BR105" i="84"/>
  <c r="BQ105" i="84"/>
  <c r="BP105" i="84"/>
  <c r="BO105" i="84"/>
  <c r="BN105" i="84"/>
  <c r="BM105" i="84"/>
  <c r="BL105" i="84"/>
  <c r="BK105" i="84"/>
  <c r="BJ105" i="84"/>
  <c r="BI105" i="84"/>
  <c r="BH105" i="84"/>
  <c r="BG105" i="84"/>
  <c r="BF105" i="84"/>
  <c r="BE105" i="84"/>
  <c r="BD105" i="84"/>
  <c r="BC105" i="84"/>
  <c r="BB105" i="84"/>
  <c r="BA105" i="84"/>
  <c r="AZ105" i="84"/>
  <c r="AY105" i="84"/>
  <c r="AX105" i="84"/>
  <c r="CL104" i="84"/>
  <c r="CK104" i="84"/>
  <c r="CJ104" i="84"/>
  <c r="CI104" i="84"/>
  <c r="CH104" i="84"/>
  <c r="CG104" i="84"/>
  <c r="CF104" i="84"/>
  <c r="CE104" i="84"/>
  <c r="CD104" i="84"/>
  <c r="CC104" i="84"/>
  <c r="CB104" i="84"/>
  <c r="CA104" i="84"/>
  <c r="BZ104" i="84"/>
  <c r="BY104" i="84"/>
  <c r="BX104" i="84"/>
  <c r="BW104" i="84"/>
  <c r="BV104" i="84"/>
  <c r="BU104" i="84"/>
  <c r="BT104" i="84"/>
  <c r="BS104" i="84"/>
  <c r="BR104" i="84"/>
  <c r="BQ104" i="84"/>
  <c r="BP104" i="84"/>
  <c r="BO104" i="84"/>
  <c r="BN104" i="84"/>
  <c r="BM104" i="84"/>
  <c r="BL104" i="84"/>
  <c r="BK104" i="84"/>
  <c r="BJ104" i="84"/>
  <c r="BI104" i="84"/>
  <c r="BH104" i="84"/>
  <c r="BG104" i="84"/>
  <c r="BF104" i="84"/>
  <c r="BE104" i="84"/>
  <c r="BD104" i="84"/>
  <c r="BC104" i="84"/>
  <c r="BB104" i="84"/>
  <c r="BA104" i="84"/>
  <c r="AZ104" i="84"/>
  <c r="AY104" i="84"/>
  <c r="AX104" i="84"/>
  <c r="CL102" i="84"/>
  <c r="CK102" i="84"/>
  <c r="CJ102" i="84"/>
  <c r="CI102" i="84"/>
  <c r="CH102" i="84"/>
  <c r="CG102" i="84"/>
  <c r="CF102" i="84"/>
  <c r="CE102" i="84"/>
  <c r="CD102" i="84"/>
  <c r="CC102" i="84"/>
  <c r="CB102" i="84"/>
  <c r="CA102" i="84"/>
  <c r="BZ102" i="84"/>
  <c r="BY102" i="84"/>
  <c r="BX102" i="84"/>
  <c r="BW102" i="84"/>
  <c r="BV102" i="84"/>
  <c r="BU102" i="84"/>
  <c r="BT102" i="84"/>
  <c r="BS102" i="84"/>
  <c r="BR102" i="84"/>
  <c r="BQ102" i="84"/>
  <c r="BP102" i="84"/>
  <c r="BO102" i="84"/>
  <c r="BN102" i="84"/>
  <c r="BM102" i="84"/>
  <c r="BL102" i="84"/>
  <c r="BK102" i="84"/>
  <c r="BJ102" i="84"/>
  <c r="BI102" i="84"/>
  <c r="BH102" i="84"/>
  <c r="BG102" i="84"/>
  <c r="BF102" i="84"/>
  <c r="BE102" i="84"/>
  <c r="BD102" i="84"/>
  <c r="BC102" i="84"/>
  <c r="BB102" i="84"/>
  <c r="BA102" i="84"/>
  <c r="AZ102" i="84"/>
  <c r="AY102" i="84"/>
  <c r="AX102" i="84"/>
  <c r="CL101" i="84"/>
  <c r="CK101" i="84"/>
  <c r="CJ101" i="84"/>
  <c r="CI101" i="84"/>
  <c r="CH101" i="84"/>
  <c r="CG101" i="84"/>
  <c r="CF101" i="84"/>
  <c r="CE101" i="84"/>
  <c r="CD101" i="84"/>
  <c r="CC101" i="84"/>
  <c r="CB101" i="84"/>
  <c r="CA101" i="84"/>
  <c r="BZ101" i="84"/>
  <c r="BY101" i="84"/>
  <c r="BX101" i="84"/>
  <c r="BW101" i="84"/>
  <c r="BV101" i="84"/>
  <c r="BU101" i="84"/>
  <c r="BT101" i="84"/>
  <c r="BS101" i="84"/>
  <c r="BR101" i="84"/>
  <c r="BQ101" i="84"/>
  <c r="BP101" i="84"/>
  <c r="BO101" i="84"/>
  <c r="BN101" i="84"/>
  <c r="BM101" i="84"/>
  <c r="BL101" i="84"/>
  <c r="BK101" i="84"/>
  <c r="BJ101" i="84"/>
  <c r="BI101" i="84"/>
  <c r="BH101" i="84"/>
  <c r="BG101" i="84"/>
  <c r="BF101" i="84"/>
  <c r="BE101" i="84"/>
  <c r="BD101" i="84"/>
  <c r="BC101" i="84"/>
  <c r="BB101" i="84"/>
  <c r="BA101" i="84"/>
  <c r="AZ101" i="84"/>
  <c r="AY101" i="84"/>
  <c r="AX101" i="84"/>
  <c r="CL100" i="84"/>
  <c r="CK100" i="84"/>
  <c r="CJ100" i="84"/>
  <c r="CI100" i="84"/>
  <c r="CH100" i="84"/>
  <c r="CG100" i="84"/>
  <c r="CF100" i="84"/>
  <c r="CE100" i="84"/>
  <c r="CD100" i="84"/>
  <c r="CC100" i="84"/>
  <c r="CB100" i="84"/>
  <c r="CA100" i="84"/>
  <c r="BZ100" i="84"/>
  <c r="BY100" i="84"/>
  <c r="BX100" i="84"/>
  <c r="BW100" i="84"/>
  <c r="BV100" i="84"/>
  <c r="BU100" i="84"/>
  <c r="BT100" i="84"/>
  <c r="BS100" i="84"/>
  <c r="BR100" i="84"/>
  <c r="BQ100" i="84"/>
  <c r="BP100" i="84"/>
  <c r="BO100" i="84"/>
  <c r="BN100" i="84"/>
  <c r="BM100" i="84"/>
  <c r="BL100" i="84"/>
  <c r="BK100" i="84"/>
  <c r="BJ100" i="84"/>
  <c r="BI100" i="84"/>
  <c r="BH100" i="84"/>
  <c r="BG100" i="84"/>
  <c r="BF100" i="84"/>
  <c r="BE100" i="84"/>
  <c r="BD100" i="84"/>
  <c r="BC100" i="84"/>
  <c r="BB100" i="84"/>
  <c r="BA100" i="84"/>
  <c r="AZ100" i="84"/>
  <c r="AY100" i="84"/>
  <c r="AX100" i="84"/>
  <c r="AW115" i="84"/>
  <c r="AW114" i="84"/>
  <c r="AW112" i="84"/>
  <c r="AW110" i="84"/>
  <c r="AW109" i="84"/>
  <c r="AW108" i="84"/>
  <c r="AW106" i="84"/>
  <c r="AW105" i="84"/>
  <c r="AW104" i="84"/>
  <c r="AW102" i="84"/>
  <c r="AW101" i="84"/>
  <c r="AW100" i="84"/>
  <c r="CL75" i="84"/>
  <c r="CK75" i="84"/>
  <c r="CJ75" i="84"/>
  <c r="CI75" i="84"/>
  <c r="CH75" i="84"/>
  <c r="CG75" i="84"/>
  <c r="CF75" i="84"/>
  <c r="CE75" i="84"/>
  <c r="CD75" i="84"/>
  <c r="CC75" i="84"/>
  <c r="CB75" i="84"/>
  <c r="CA75" i="84"/>
  <c r="BZ75" i="84"/>
  <c r="BY75" i="84"/>
  <c r="BX75" i="84"/>
  <c r="BW75" i="84"/>
  <c r="BV75" i="84"/>
  <c r="BU75" i="84"/>
  <c r="BT75" i="84"/>
  <c r="BS75" i="84"/>
  <c r="BR75" i="84"/>
  <c r="BQ75" i="84"/>
  <c r="BP75" i="84"/>
  <c r="BO75" i="84"/>
  <c r="BN75" i="84"/>
  <c r="BM75" i="84"/>
  <c r="BL75" i="84"/>
  <c r="BK75" i="84"/>
  <c r="BJ75" i="84"/>
  <c r="BI75" i="84"/>
  <c r="BH75" i="84"/>
  <c r="BG75" i="84"/>
  <c r="BF75" i="84"/>
  <c r="BE75" i="84"/>
  <c r="BD75" i="84"/>
  <c r="BC75" i="84"/>
  <c r="BB75" i="84"/>
  <c r="BA75" i="84"/>
  <c r="AZ75" i="84"/>
  <c r="AY75" i="84"/>
  <c r="AX75" i="84"/>
  <c r="AW75" i="84"/>
  <c r="CL74" i="84"/>
  <c r="CK74" i="84"/>
  <c r="CJ74" i="84"/>
  <c r="CI74" i="84"/>
  <c r="CH74" i="84"/>
  <c r="CG74" i="84"/>
  <c r="CF74" i="84"/>
  <c r="CE74" i="84"/>
  <c r="CD74" i="84"/>
  <c r="CC74" i="84"/>
  <c r="CB74" i="84"/>
  <c r="CA74" i="84"/>
  <c r="BZ74" i="84"/>
  <c r="BY74" i="84"/>
  <c r="BX74" i="84"/>
  <c r="BW74" i="84"/>
  <c r="BV74" i="84"/>
  <c r="BU74" i="84"/>
  <c r="BT74" i="84"/>
  <c r="BS74" i="84"/>
  <c r="BR74" i="84"/>
  <c r="BQ74" i="84"/>
  <c r="BP74" i="84"/>
  <c r="BO74" i="84"/>
  <c r="BN74" i="84"/>
  <c r="BM74" i="84"/>
  <c r="BL74" i="84"/>
  <c r="BK74" i="84"/>
  <c r="BJ74" i="84"/>
  <c r="BI74" i="84"/>
  <c r="BH74" i="84"/>
  <c r="BG74" i="84"/>
  <c r="BF74" i="84"/>
  <c r="BE74" i="84"/>
  <c r="BD74" i="84"/>
  <c r="BC74" i="84"/>
  <c r="BB74" i="84"/>
  <c r="BA74" i="84"/>
  <c r="AZ74" i="84"/>
  <c r="AY74" i="84"/>
  <c r="AX74" i="84"/>
  <c r="AW74" i="84"/>
  <c r="CL72" i="84"/>
  <c r="CK72" i="84"/>
  <c r="CJ72" i="84"/>
  <c r="CI72" i="84"/>
  <c r="CH72" i="84"/>
  <c r="CG72" i="84"/>
  <c r="CF72" i="84"/>
  <c r="CE72" i="84"/>
  <c r="CD72" i="84"/>
  <c r="CC72" i="84"/>
  <c r="CB72" i="84"/>
  <c r="CA72" i="84"/>
  <c r="BZ72" i="84"/>
  <c r="BY72" i="84"/>
  <c r="BX72" i="84"/>
  <c r="BW72" i="84"/>
  <c r="BV72" i="84"/>
  <c r="BU72" i="84"/>
  <c r="BT72" i="84"/>
  <c r="BS72" i="84"/>
  <c r="BR72" i="84"/>
  <c r="BQ72" i="84"/>
  <c r="BP72" i="84"/>
  <c r="BO72" i="84"/>
  <c r="BN72" i="84"/>
  <c r="BM72" i="84"/>
  <c r="BL72" i="84"/>
  <c r="BK72" i="84"/>
  <c r="BJ72" i="84"/>
  <c r="BI72" i="84"/>
  <c r="BH72" i="84"/>
  <c r="BG72" i="84"/>
  <c r="BF72" i="84"/>
  <c r="BE72" i="84"/>
  <c r="BD72" i="84"/>
  <c r="BC72" i="84"/>
  <c r="BB72" i="84"/>
  <c r="BA72" i="84"/>
  <c r="AZ72" i="84"/>
  <c r="AY72" i="84"/>
  <c r="AX72" i="84"/>
  <c r="AW72" i="84"/>
  <c r="CL70" i="84"/>
  <c r="CK70" i="84"/>
  <c r="CJ70" i="84"/>
  <c r="CI70" i="84"/>
  <c r="CH70" i="84"/>
  <c r="CG70" i="84"/>
  <c r="CF70" i="84"/>
  <c r="CE70" i="84"/>
  <c r="CD70" i="84"/>
  <c r="CC70" i="84"/>
  <c r="CB70" i="84"/>
  <c r="CA70" i="84"/>
  <c r="BZ70" i="84"/>
  <c r="BY70" i="84"/>
  <c r="BX70" i="84"/>
  <c r="BW70" i="84"/>
  <c r="BV70" i="84"/>
  <c r="BU70" i="84"/>
  <c r="BT70" i="84"/>
  <c r="BS70" i="84"/>
  <c r="BR70" i="84"/>
  <c r="BQ70" i="84"/>
  <c r="BP70" i="84"/>
  <c r="BO70" i="84"/>
  <c r="BN70" i="84"/>
  <c r="BM70" i="84"/>
  <c r="BL70" i="84"/>
  <c r="BK70" i="84"/>
  <c r="BJ70" i="84"/>
  <c r="BI70" i="84"/>
  <c r="BH70" i="84"/>
  <c r="BG70" i="84"/>
  <c r="BF70" i="84"/>
  <c r="BE70" i="84"/>
  <c r="BD70" i="84"/>
  <c r="BC70" i="84"/>
  <c r="BB70" i="84"/>
  <c r="BA70" i="84"/>
  <c r="AZ70" i="84"/>
  <c r="AY70" i="84"/>
  <c r="AX70" i="84"/>
  <c r="AW70" i="84"/>
  <c r="CL69" i="84"/>
  <c r="CK69" i="84"/>
  <c r="CJ69" i="84"/>
  <c r="CI69" i="84"/>
  <c r="CH69" i="84"/>
  <c r="CG69" i="84"/>
  <c r="CF69" i="84"/>
  <c r="CE69" i="84"/>
  <c r="CD69" i="84"/>
  <c r="CC69" i="84"/>
  <c r="CB69" i="84"/>
  <c r="CA69" i="84"/>
  <c r="BZ69" i="84"/>
  <c r="BY69" i="84"/>
  <c r="BX69" i="84"/>
  <c r="BW69" i="84"/>
  <c r="BV69" i="84"/>
  <c r="BU69" i="84"/>
  <c r="BT69" i="84"/>
  <c r="BS69" i="84"/>
  <c r="BR69" i="84"/>
  <c r="BQ69" i="84"/>
  <c r="BP69" i="84"/>
  <c r="BO69" i="84"/>
  <c r="BN69" i="84"/>
  <c r="BM69" i="84"/>
  <c r="BL69" i="84"/>
  <c r="BK69" i="84"/>
  <c r="BJ69" i="84"/>
  <c r="BI69" i="84"/>
  <c r="BH69" i="84"/>
  <c r="BG69" i="84"/>
  <c r="BF69" i="84"/>
  <c r="BE69" i="84"/>
  <c r="BD69" i="84"/>
  <c r="BC69" i="84"/>
  <c r="BB69" i="84"/>
  <c r="BA69" i="84"/>
  <c r="AZ69" i="84"/>
  <c r="AY69" i="84"/>
  <c r="AX69" i="84"/>
  <c r="AW69" i="84"/>
  <c r="CL68" i="84"/>
  <c r="CK68" i="84"/>
  <c r="CJ68" i="84"/>
  <c r="CI68" i="84"/>
  <c r="CH68" i="84"/>
  <c r="CG68" i="84"/>
  <c r="CF68" i="84"/>
  <c r="CE68" i="84"/>
  <c r="CD68" i="84"/>
  <c r="CC68" i="84"/>
  <c r="CB68" i="84"/>
  <c r="CA68" i="84"/>
  <c r="BZ68" i="84"/>
  <c r="BY68" i="84"/>
  <c r="BX68" i="84"/>
  <c r="BW68" i="84"/>
  <c r="BV68" i="84"/>
  <c r="BU68" i="84"/>
  <c r="BT68" i="84"/>
  <c r="BS68" i="84"/>
  <c r="BR68" i="84"/>
  <c r="BQ68" i="84"/>
  <c r="BP68" i="84"/>
  <c r="BO68" i="84"/>
  <c r="BN68" i="84"/>
  <c r="BM68" i="84"/>
  <c r="BL68" i="84"/>
  <c r="BK68" i="84"/>
  <c r="BJ68" i="84"/>
  <c r="BI68" i="84"/>
  <c r="BH68" i="84"/>
  <c r="BG68" i="84"/>
  <c r="BF68" i="84"/>
  <c r="BE68" i="84"/>
  <c r="BD68" i="84"/>
  <c r="BC68" i="84"/>
  <c r="BB68" i="84"/>
  <c r="BA68" i="84"/>
  <c r="AZ68" i="84"/>
  <c r="AY68" i="84"/>
  <c r="AX68" i="84"/>
  <c r="AW68" i="84"/>
  <c r="CL66" i="84"/>
  <c r="CK66" i="84"/>
  <c r="CJ66" i="84"/>
  <c r="CI66" i="84"/>
  <c r="CH66" i="84"/>
  <c r="CG66" i="84"/>
  <c r="CF66" i="84"/>
  <c r="CE66" i="84"/>
  <c r="CD66" i="84"/>
  <c r="CC66" i="84"/>
  <c r="CB66" i="84"/>
  <c r="CA66" i="84"/>
  <c r="BZ66" i="84"/>
  <c r="BY66" i="84"/>
  <c r="BX66" i="84"/>
  <c r="BW66" i="84"/>
  <c r="BV66" i="84"/>
  <c r="BU66" i="84"/>
  <c r="BT66" i="84"/>
  <c r="BS66" i="84"/>
  <c r="BR66" i="84"/>
  <c r="BQ66" i="84"/>
  <c r="BP66" i="84"/>
  <c r="BO66" i="84"/>
  <c r="BN66" i="84"/>
  <c r="BM66" i="84"/>
  <c r="BL66" i="84"/>
  <c r="BK66" i="84"/>
  <c r="BJ66" i="84"/>
  <c r="BI66" i="84"/>
  <c r="BH66" i="84"/>
  <c r="BG66" i="84"/>
  <c r="BF66" i="84"/>
  <c r="BE66" i="84"/>
  <c r="BD66" i="84"/>
  <c r="BC66" i="84"/>
  <c r="BB66" i="84"/>
  <c r="BA66" i="84"/>
  <c r="AZ66" i="84"/>
  <c r="AY66" i="84"/>
  <c r="AX66" i="84"/>
  <c r="AW66" i="84"/>
  <c r="CL65" i="84"/>
  <c r="CK65" i="84"/>
  <c r="CJ65" i="84"/>
  <c r="CI65" i="84"/>
  <c r="CH65" i="84"/>
  <c r="CG65" i="84"/>
  <c r="CF65" i="84"/>
  <c r="CE65" i="84"/>
  <c r="CD65" i="84"/>
  <c r="CC65" i="84"/>
  <c r="CB65" i="84"/>
  <c r="CA65" i="84"/>
  <c r="BZ65" i="84"/>
  <c r="BY65" i="84"/>
  <c r="BX65" i="84"/>
  <c r="BW65" i="84"/>
  <c r="BV65" i="84"/>
  <c r="BU65" i="84"/>
  <c r="BT65" i="84"/>
  <c r="BS65" i="84"/>
  <c r="BR65" i="84"/>
  <c r="BQ65" i="84"/>
  <c r="BP65" i="84"/>
  <c r="BO65" i="84"/>
  <c r="BN65" i="84"/>
  <c r="BM65" i="84"/>
  <c r="BL65" i="84"/>
  <c r="BK65" i="84"/>
  <c r="BJ65" i="84"/>
  <c r="BI65" i="84"/>
  <c r="BH65" i="84"/>
  <c r="BG65" i="84"/>
  <c r="BF65" i="84"/>
  <c r="BE65" i="84"/>
  <c r="BD65" i="84"/>
  <c r="BC65" i="84"/>
  <c r="BB65" i="84"/>
  <c r="BA65" i="84"/>
  <c r="AZ65" i="84"/>
  <c r="AY65" i="84"/>
  <c r="AX65" i="84"/>
  <c r="AW65" i="84"/>
  <c r="CL64" i="84"/>
  <c r="CK64" i="84"/>
  <c r="CJ64" i="84"/>
  <c r="CI64" i="84"/>
  <c r="CH64" i="84"/>
  <c r="CG64" i="84"/>
  <c r="CF64" i="84"/>
  <c r="CE64" i="84"/>
  <c r="CD64" i="84"/>
  <c r="CC64" i="84"/>
  <c r="CB64" i="84"/>
  <c r="CA64" i="84"/>
  <c r="BZ64" i="84"/>
  <c r="BY64" i="84"/>
  <c r="BX64" i="84"/>
  <c r="BW64" i="84"/>
  <c r="BV64" i="84"/>
  <c r="BU64" i="84"/>
  <c r="BT64" i="84"/>
  <c r="BS64" i="84"/>
  <c r="BR64" i="84"/>
  <c r="BQ64" i="84"/>
  <c r="BP64" i="84"/>
  <c r="BO64" i="84"/>
  <c r="BN64" i="84"/>
  <c r="BM64" i="84"/>
  <c r="BL64" i="84"/>
  <c r="BK64" i="84"/>
  <c r="BJ64" i="84"/>
  <c r="BI64" i="84"/>
  <c r="BH64" i="84"/>
  <c r="BG64" i="84"/>
  <c r="BF64" i="84"/>
  <c r="BE64" i="84"/>
  <c r="BD64" i="84"/>
  <c r="BC64" i="84"/>
  <c r="BB64" i="84"/>
  <c r="BA64" i="84"/>
  <c r="AZ64" i="84"/>
  <c r="AY64" i="84"/>
  <c r="AX64" i="84"/>
  <c r="AW64" i="84"/>
  <c r="CL62" i="84"/>
  <c r="CK62" i="84"/>
  <c r="CJ62" i="84"/>
  <c r="CI62" i="84"/>
  <c r="CH62" i="84"/>
  <c r="CG62" i="84"/>
  <c r="CF62" i="84"/>
  <c r="CE62" i="84"/>
  <c r="CD62" i="84"/>
  <c r="CC62" i="84"/>
  <c r="CB62" i="84"/>
  <c r="CA62" i="84"/>
  <c r="BZ62" i="84"/>
  <c r="BY62" i="84"/>
  <c r="BX62" i="84"/>
  <c r="BW62" i="84"/>
  <c r="BV62" i="84"/>
  <c r="BU62" i="84"/>
  <c r="BT62" i="84"/>
  <c r="BS62" i="84"/>
  <c r="BR62" i="84"/>
  <c r="BQ62" i="84"/>
  <c r="BP62" i="84"/>
  <c r="BO62" i="84"/>
  <c r="BN62" i="84"/>
  <c r="BM62" i="84"/>
  <c r="BL62" i="84"/>
  <c r="BK62" i="84"/>
  <c r="BJ62" i="84"/>
  <c r="BI62" i="84"/>
  <c r="BH62" i="84"/>
  <c r="BG62" i="84"/>
  <c r="BF62" i="84"/>
  <c r="BE62" i="84"/>
  <c r="BD62" i="84"/>
  <c r="BC62" i="84"/>
  <c r="BB62" i="84"/>
  <c r="BA62" i="84"/>
  <c r="AZ62" i="84"/>
  <c r="AY62" i="84"/>
  <c r="AX62" i="84"/>
  <c r="AW62" i="84"/>
  <c r="CL61" i="84"/>
  <c r="CK61" i="84"/>
  <c r="CJ61" i="84"/>
  <c r="CI61" i="84"/>
  <c r="CH61" i="84"/>
  <c r="CG61" i="84"/>
  <c r="CF61" i="84"/>
  <c r="CE61" i="84"/>
  <c r="CD61" i="84"/>
  <c r="CC61" i="84"/>
  <c r="CB61" i="84"/>
  <c r="CA61" i="84"/>
  <c r="BZ61" i="84"/>
  <c r="BY61" i="84"/>
  <c r="BX61" i="84"/>
  <c r="BW61" i="84"/>
  <c r="BV61" i="84"/>
  <c r="BU61" i="84"/>
  <c r="BT61" i="84"/>
  <c r="BS61" i="84"/>
  <c r="BR61" i="84"/>
  <c r="BQ61" i="84"/>
  <c r="BP61" i="84"/>
  <c r="BO61" i="84"/>
  <c r="BN61" i="84"/>
  <c r="BM61" i="84"/>
  <c r="BL61" i="84"/>
  <c r="BK61" i="84"/>
  <c r="BJ61" i="84"/>
  <c r="BI61" i="84"/>
  <c r="BH61" i="84"/>
  <c r="BG61" i="84"/>
  <c r="BF61" i="84"/>
  <c r="BE61" i="84"/>
  <c r="BD61" i="84"/>
  <c r="BC61" i="84"/>
  <c r="BB61" i="84"/>
  <c r="BA61" i="84"/>
  <c r="AZ61" i="84"/>
  <c r="AY61" i="84"/>
  <c r="AX61" i="84"/>
  <c r="AW61" i="84"/>
  <c r="CL60" i="84"/>
  <c r="CK60" i="84"/>
  <c r="CJ60" i="84"/>
  <c r="CI60" i="84"/>
  <c r="CH60" i="84"/>
  <c r="CG60" i="84"/>
  <c r="CF60" i="84"/>
  <c r="CE60" i="84"/>
  <c r="CD60" i="84"/>
  <c r="CC60" i="84"/>
  <c r="CB60" i="84"/>
  <c r="CA60" i="84"/>
  <c r="BZ60" i="84"/>
  <c r="BY60" i="84"/>
  <c r="BX60" i="84"/>
  <c r="BW60" i="84"/>
  <c r="BV60" i="84"/>
  <c r="BU60" i="84"/>
  <c r="BT60" i="84"/>
  <c r="BS60" i="84"/>
  <c r="BR60" i="84"/>
  <c r="BQ60" i="84"/>
  <c r="BP60" i="84"/>
  <c r="BO60" i="84"/>
  <c r="BN60" i="84"/>
  <c r="BM60" i="84"/>
  <c r="BL60" i="84"/>
  <c r="BK60" i="84"/>
  <c r="BJ60" i="84"/>
  <c r="BI60" i="84"/>
  <c r="BH60" i="84"/>
  <c r="BG60" i="84"/>
  <c r="BF60" i="84"/>
  <c r="BE60" i="84"/>
  <c r="BD60" i="84"/>
  <c r="BC60" i="84"/>
  <c r="BB60" i="84"/>
  <c r="BA60" i="84"/>
  <c r="AZ60" i="84"/>
  <c r="AY60" i="84"/>
  <c r="AX60" i="84"/>
  <c r="AW60" i="84"/>
  <c r="BG197" i="84"/>
  <c r="BG194" i="84"/>
  <c r="BH183" i="84"/>
  <c r="BH197" i="84"/>
  <c r="BG184" i="84"/>
  <c r="BH194" i="84"/>
  <c r="BG183" i="84"/>
  <c r="BG190" i="84"/>
  <c r="BH190" i="84"/>
  <c r="BH184" i="84"/>
  <c r="BG191" i="84"/>
  <c r="BG182" i="84"/>
  <c r="BH191" i="84"/>
  <c r="CL32" i="84"/>
  <c r="CK32" i="84"/>
  <c r="CJ32" i="84"/>
  <c r="CI32" i="84"/>
  <c r="CH32" i="84"/>
  <c r="CG32" i="84"/>
  <c r="CF32" i="84"/>
  <c r="CE32" i="84"/>
  <c r="CD32" i="84"/>
  <c r="CC32" i="84"/>
  <c r="CB32" i="84"/>
  <c r="CA32" i="84"/>
  <c r="BZ32" i="84"/>
  <c r="BY32" i="84"/>
  <c r="BX32" i="84"/>
  <c r="BW32" i="84"/>
  <c r="BV32" i="84"/>
  <c r="BU32" i="84"/>
  <c r="BT32" i="84"/>
  <c r="BS32" i="84"/>
  <c r="BR32" i="84"/>
  <c r="BQ32" i="84"/>
  <c r="BP32" i="84"/>
  <c r="BO32" i="84"/>
  <c r="BN32" i="84"/>
  <c r="BM32" i="84"/>
  <c r="BL32" i="84"/>
  <c r="BK32" i="84"/>
  <c r="BJ32" i="84"/>
  <c r="BI32" i="84"/>
  <c r="BH32" i="84"/>
  <c r="BG32" i="84"/>
  <c r="BF32" i="84"/>
  <c r="BE32" i="84"/>
  <c r="BD32" i="84"/>
  <c r="BC32" i="84"/>
  <c r="BB32" i="84"/>
  <c r="BA32" i="84"/>
  <c r="AZ32" i="84"/>
  <c r="AY32" i="84"/>
  <c r="AX32" i="84"/>
  <c r="AW32" i="84"/>
  <c r="CL31" i="84"/>
  <c r="CK31" i="84"/>
  <c r="CJ31" i="84"/>
  <c r="CI31" i="84"/>
  <c r="CH31" i="84"/>
  <c r="CG31" i="84"/>
  <c r="CF31" i="84"/>
  <c r="CE31" i="84"/>
  <c r="CD31" i="84"/>
  <c r="CC31" i="84"/>
  <c r="CB31" i="84"/>
  <c r="CA31" i="84"/>
  <c r="BZ31" i="84"/>
  <c r="BY31" i="84"/>
  <c r="BX31" i="84"/>
  <c r="BW31" i="84"/>
  <c r="BV31" i="84"/>
  <c r="BU31" i="84"/>
  <c r="BT31" i="84"/>
  <c r="BS31" i="84"/>
  <c r="BR31" i="84"/>
  <c r="BQ31" i="84"/>
  <c r="BP31" i="84"/>
  <c r="BO31" i="84"/>
  <c r="BN31" i="84"/>
  <c r="BM31" i="84"/>
  <c r="BL31" i="84"/>
  <c r="BK31" i="84"/>
  <c r="BJ31" i="84"/>
  <c r="BI31" i="84"/>
  <c r="BH31" i="84"/>
  <c r="BG31" i="84"/>
  <c r="BF31" i="84"/>
  <c r="BE31" i="84"/>
  <c r="BD31" i="84"/>
  <c r="BC31" i="84"/>
  <c r="BB31" i="84"/>
  <c r="BA31" i="84"/>
  <c r="AZ31" i="84"/>
  <c r="AY31" i="84"/>
  <c r="AX31" i="84"/>
  <c r="CL30" i="84"/>
  <c r="CK30" i="84"/>
  <c r="CJ30" i="84"/>
  <c r="CI30" i="84"/>
  <c r="CH30" i="84"/>
  <c r="CG30" i="84"/>
  <c r="CF30" i="84"/>
  <c r="CE30" i="84"/>
  <c r="CD30" i="84"/>
  <c r="CC30" i="84"/>
  <c r="CB30" i="84"/>
  <c r="CA30" i="84"/>
  <c r="BZ30" i="84"/>
  <c r="BY30" i="84"/>
  <c r="BX30" i="84"/>
  <c r="BW30" i="84"/>
  <c r="BV30" i="84"/>
  <c r="BU30" i="84"/>
  <c r="BT30" i="84"/>
  <c r="BS30" i="84"/>
  <c r="BR30" i="84"/>
  <c r="BQ30" i="84"/>
  <c r="BP30" i="84"/>
  <c r="BO30" i="84"/>
  <c r="BN30" i="84"/>
  <c r="BM30" i="84"/>
  <c r="BL30" i="84"/>
  <c r="BK30" i="84"/>
  <c r="BJ30" i="84"/>
  <c r="BI30" i="84"/>
  <c r="BH30" i="84"/>
  <c r="BG30" i="84"/>
  <c r="BF30" i="84"/>
  <c r="BE30" i="84"/>
  <c r="BD30" i="84"/>
  <c r="BC30" i="84"/>
  <c r="BB30" i="84"/>
  <c r="BA30" i="84"/>
  <c r="AZ30" i="84"/>
  <c r="AY30" i="84"/>
  <c r="AX30" i="84"/>
  <c r="AW30" i="84"/>
  <c r="AW31" i="84"/>
  <c r="CL28" i="84"/>
  <c r="CK28" i="84"/>
  <c r="CJ28" i="84"/>
  <c r="CI28" i="84"/>
  <c r="CH28" i="84"/>
  <c r="CG28" i="84"/>
  <c r="CF28" i="84"/>
  <c r="CE28" i="84"/>
  <c r="CD28" i="84"/>
  <c r="CC28" i="84"/>
  <c r="CB28" i="84"/>
  <c r="CA28" i="84"/>
  <c r="BZ28" i="84"/>
  <c r="BY28" i="84"/>
  <c r="BX28" i="84"/>
  <c r="BW28" i="84"/>
  <c r="BV28" i="84"/>
  <c r="BU28" i="84"/>
  <c r="BT28" i="84"/>
  <c r="BS28" i="84"/>
  <c r="BR28" i="84"/>
  <c r="BQ28" i="84"/>
  <c r="BP28" i="84"/>
  <c r="BO28" i="84"/>
  <c r="BN28" i="84"/>
  <c r="BM28" i="84"/>
  <c r="BL28" i="84"/>
  <c r="BK28" i="84"/>
  <c r="BJ28" i="84"/>
  <c r="BI28" i="84"/>
  <c r="BH28" i="84"/>
  <c r="BG28" i="84"/>
  <c r="BF28" i="84"/>
  <c r="BE28" i="84"/>
  <c r="BD28" i="84"/>
  <c r="BC28" i="84"/>
  <c r="BB28" i="84"/>
  <c r="BA28" i="84"/>
  <c r="AZ28" i="84"/>
  <c r="AY28" i="84"/>
  <c r="AX28" i="84"/>
  <c r="AW28" i="84"/>
  <c r="CL26" i="84"/>
  <c r="CK26" i="84"/>
  <c r="CJ26" i="84"/>
  <c r="CI26" i="84"/>
  <c r="CH26" i="84"/>
  <c r="CG26" i="84"/>
  <c r="CF26" i="84"/>
  <c r="CE26" i="84"/>
  <c r="CD26" i="84"/>
  <c r="CC26" i="84"/>
  <c r="CB26" i="84"/>
  <c r="CA26" i="84"/>
  <c r="BZ26" i="84"/>
  <c r="BY26" i="84"/>
  <c r="BX26" i="84"/>
  <c r="BW26" i="84"/>
  <c r="BV26" i="84"/>
  <c r="BU26" i="84"/>
  <c r="BT26" i="84"/>
  <c r="BS26" i="84"/>
  <c r="BR26" i="84"/>
  <c r="BQ26" i="84"/>
  <c r="BP26" i="84"/>
  <c r="BO26" i="84"/>
  <c r="BN26" i="84"/>
  <c r="BM26" i="84"/>
  <c r="BL26" i="84"/>
  <c r="BK26" i="84"/>
  <c r="BJ26" i="84"/>
  <c r="BI26" i="84"/>
  <c r="BH26" i="84"/>
  <c r="BG26" i="84"/>
  <c r="BF26" i="84"/>
  <c r="BE26" i="84"/>
  <c r="BD26" i="84"/>
  <c r="BC26" i="84"/>
  <c r="BB26" i="84"/>
  <c r="BA26" i="84"/>
  <c r="AZ26" i="84"/>
  <c r="AY26" i="84"/>
  <c r="AX26" i="84"/>
  <c r="AW26" i="84"/>
  <c r="AW25" i="84"/>
  <c r="CJ25" i="84"/>
  <c r="CL25" i="84"/>
  <c r="CK25" i="84"/>
  <c r="CI25" i="84"/>
  <c r="CH25" i="84"/>
  <c r="CG25" i="84"/>
  <c r="CF25" i="84"/>
  <c r="CE25" i="84"/>
  <c r="CD25" i="84"/>
  <c r="CC25" i="84"/>
  <c r="CB25" i="84"/>
  <c r="CA25" i="84"/>
  <c r="BZ25" i="84"/>
  <c r="BY25" i="84"/>
  <c r="BX25" i="84"/>
  <c r="BW25" i="84"/>
  <c r="BV25" i="84"/>
  <c r="BU25" i="84"/>
  <c r="BT25" i="84"/>
  <c r="BS25" i="84"/>
  <c r="BR25" i="84"/>
  <c r="BQ25" i="84"/>
  <c r="BP25" i="84"/>
  <c r="BO25" i="84"/>
  <c r="BN25" i="84"/>
  <c r="BM25" i="84"/>
  <c r="BL25" i="84"/>
  <c r="BK25" i="84"/>
  <c r="BJ25" i="84"/>
  <c r="BI25" i="84"/>
  <c r="BH25" i="84"/>
  <c r="BG25" i="84"/>
  <c r="BF25" i="84"/>
  <c r="BE25" i="84"/>
  <c r="BD25" i="84"/>
  <c r="BC25" i="84"/>
  <c r="BB25" i="84"/>
  <c r="BA25" i="84"/>
  <c r="AZ25" i="84"/>
  <c r="AY25" i="84"/>
  <c r="AX25" i="84"/>
  <c r="CL23" i="84"/>
  <c r="CK23" i="84"/>
  <c r="CJ23" i="84"/>
  <c r="CI23" i="84"/>
  <c r="CH23" i="84"/>
  <c r="CG23" i="84"/>
  <c r="CF23" i="84"/>
  <c r="CE23" i="84"/>
  <c r="CD23" i="84"/>
  <c r="CC23" i="84"/>
  <c r="CB23" i="84"/>
  <c r="CA23" i="84"/>
  <c r="BZ23" i="84"/>
  <c r="BY23" i="84"/>
  <c r="BX23" i="84"/>
  <c r="BW23" i="84"/>
  <c r="BV23" i="84"/>
  <c r="BU23" i="84"/>
  <c r="BT23" i="84"/>
  <c r="BS23" i="84"/>
  <c r="BR23" i="84"/>
  <c r="BQ23" i="84"/>
  <c r="BP23" i="84"/>
  <c r="BO23" i="84"/>
  <c r="BN23" i="84"/>
  <c r="BM23" i="84"/>
  <c r="BL23" i="84"/>
  <c r="BK23" i="84"/>
  <c r="BJ23" i="84"/>
  <c r="BI23" i="84"/>
  <c r="BH23" i="84"/>
  <c r="BG23" i="84"/>
  <c r="BF23" i="84"/>
  <c r="BE23" i="84"/>
  <c r="BD23" i="84"/>
  <c r="BC23" i="84"/>
  <c r="BB23" i="84"/>
  <c r="BA23" i="84"/>
  <c r="AZ23" i="84"/>
  <c r="AY23" i="84"/>
  <c r="AX23" i="84"/>
  <c r="CL22" i="84"/>
  <c r="CK22" i="84"/>
  <c r="CJ22" i="84"/>
  <c r="CI22" i="84"/>
  <c r="CH22" i="84"/>
  <c r="CG22" i="84"/>
  <c r="CF22" i="84"/>
  <c r="CE22" i="84"/>
  <c r="CD22" i="84"/>
  <c r="CC22" i="84"/>
  <c r="CB22" i="84"/>
  <c r="CA22" i="84"/>
  <c r="BZ22" i="84"/>
  <c r="BY22" i="84"/>
  <c r="BX22" i="84"/>
  <c r="BW22" i="84"/>
  <c r="BV22" i="84"/>
  <c r="BU22" i="84"/>
  <c r="BT22" i="84"/>
  <c r="BS22" i="84"/>
  <c r="BR22" i="84"/>
  <c r="BQ22" i="84"/>
  <c r="BP22" i="84"/>
  <c r="BO22" i="84"/>
  <c r="BN22" i="84"/>
  <c r="BM22" i="84"/>
  <c r="BL22" i="84"/>
  <c r="BK22" i="84"/>
  <c r="BJ22" i="84"/>
  <c r="BI22" i="84"/>
  <c r="BH22" i="84"/>
  <c r="BG22" i="84"/>
  <c r="BF22" i="84"/>
  <c r="BE22" i="84"/>
  <c r="BD22" i="84"/>
  <c r="BC22" i="84"/>
  <c r="BB22" i="84"/>
  <c r="BA22" i="84"/>
  <c r="AZ22" i="84"/>
  <c r="AY22" i="84"/>
  <c r="AX22" i="84"/>
  <c r="AW22" i="84"/>
  <c r="AW23" i="84"/>
  <c r="CL21" i="84"/>
  <c r="CK21" i="84"/>
  <c r="CJ21" i="84"/>
  <c r="CI21" i="84"/>
  <c r="CH21" i="84"/>
  <c r="CG21" i="84"/>
  <c r="CF21" i="84"/>
  <c r="CE21" i="84"/>
  <c r="CD21" i="84"/>
  <c r="CC21" i="84"/>
  <c r="CB21" i="84"/>
  <c r="CA21" i="84"/>
  <c r="BZ21" i="84"/>
  <c r="BY21" i="84"/>
  <c r="BX21" i="84"/>
  <c r="BW21" i="84"/>
  <c r="BV21" i="84"/>
  <c r="BU21" i="84"/>
  <c r="BT21" i="84"/>
  <c r="BS21" i="84"/>
  <c r="BR21" i="84"/>
  <c r="BQ21" i="84"/>
  <c r="BP21" i="84"/>
  <c r="BO21" i="84"/>
  <c r="BN21" i="84"/>
  <c r="BM21" i="84"/>
  <c r="BL21" i="84"/>
  <c r="BK21" i="84"/>
  <c r="BJ21" i="84"/>
  <c r="BI21" i="84"/>
  <c r="BH21" i="84"/>
  <c r="BG21" i="84"/>
  <c r="BF21" i="84"/>
  <c r="BE21" i="84"/>
  <c r="BD21" i="84"/>
  <c r="BC21" i="84"/>
  <c r="BB21" i="84"/>
  <c r="BA21" i="84"/>
  <c r="AZ21" i="84"/>
  <c r="AY21" i="84"/>
  <c r="AX21" i="84"/>
  <c r="CL19" i="84"/>
  <c r="CK19" i="84"/>
  <c r="CJ19" i="84"/>
  <c r="CI19" i="84"/>
  <c r="CH19" i="84"/>
  <c r="CG19" i="84"/>
  <c r="CF19" i="84"/>
  <c r="CE19" i="84"/>
  <c r="CD19" i="84"/>
  <c r="CC19" i="84"/>
  <c r="CB19" i="84"/>
  <c r="CA19" i="84"/>
  <c r="BZ19" i="84"/>
  <c r="BY19" i="84"/>
  <c r="BX19" i="84"/>
  <c r="BW19" i="84"/>
  <c r="BV19" i="84"/>
  <c r="BU19" i="84"/>
  <c r="BT19" i="84"/>
  <c r="BS19" i="84"/>
  <c r="BR19" i="84"/>
  <c r="BQ19" i="84"/>
  <c r="BP19" i="84"/>
  <c r="BO19" i="84"/>
  <c r="BN19" i="84"/>
  <c r="BM19" i="84"/>
  <c r="BL19" i="84"/>
  <c r="BK19" i="84"/>
  <c r="BJ19" i="84"/>
  <c r="BI19" i="84"/>
  <c r="BH19" i="84"/>
  <c r="BG19" i="84"/>
  <c r="BF19" i="84"/>
  <c r="BE19" i="84"/>
  <c r="BD19" i="84"/>
  <c r="BC19" i="84"/>
  <c r="BB19" i="84"/>
  <c r="BA19" i="84"/>
  <c r="AZ19" i="84"/>
  <c r="AY19" i="84"/>
  <c r="AX19" i="84"/>
  <c r="CL18" i="84"/>
  <c r="CK18" i="84"/>
  <c r="CJ18" i="84"/>
  <c r="CI18" i="84"/>
  <c r="CH18" i="84"/>
  <c r="CG18" i="84"/>
  <c r="CF18" i="84"/>
  <c r="CE18" i="84"/>
  <c r="CD18" i="84"/>
  <c r="CC18" i="84"/>
  <c r="CB18" i="84"/>
  <c r="CA18" i="84"/>
  <c r="BZ18" i="84"/>
  <c r="BY18" i="84"/>
  <c r="BX18" i="84"/>
  <c r="BW18" i="84"/>
  <c r="BV18" i="84"/>
  <c r="BU18" i="84"/>
  <c r="BT18" i="84"/>
  <c r="BS18" i="84"/>
  <c r="BR18" i="84"/>
  <c r="BQ18" i="84"/>
  <c r="BP18" i="84"/>
  <c r="BO18" i="84"/>
  <c r="BN18" i="84"/>
  <c r="BM18" i="84"/>
  <c r="BL18" i="84"/>
  <c r="BK18" i="84"/>
  <c r="BJ18" i="84"/>
  <c r="BI18" i="84"/>
  <c r="BH18" i="84"/>
  <c r="BG18" i="84"/>
  <c r="BF18" i="84"/>
  <c r="BE18" i="84"/>
  <c r="BD18" i="84"/>
  <c r="BC18" i="84"/>
  <c r="BB18" i="84"/>
  <c r="BA18" i="84"/>
  <c r="AZ18" i="84"/>
  <c r="AY18" i="84"/>
  <c r="AX18" i="84"/>
  <c r="AW21" i="84"/>
  <c r="AW19" i="84"/>
  <c r="AW18" i="84"/>
  <c r="CL17" i="84"/>
  <c r="CK17" i="84"/>
  <c r="CJ17" i="84"/>
  <c r="CI17" i="84"/>
  <c r="CH17" i="84"/>
  <c r="CG17" i="84"/>
  <c r="CF17" i="84"/>
  <c r="CE17" i="84"/>
  <c r="CD17" i="84"/>
  <c r="CC17" i="84"/>
  <c r="CB17" i="84"/>
  <c r="CA17" i="84"/>
  <c r="BZ17" i="84"/>
  <c r="BY17" i="84"/>
  <c r="BX17" i="84"/>
  <c r="BW17" i="84"/>
  <c r="BV17" i="84"/>
  <c r="BU17" i="84"/>
  <c r="BT17" i="84"/>
  <c r="BS17" i="84"/>
  <c r="BR17" i="84"/>
  <c r="BQ17" i="84"/>
  <c r="BP17" i="84"/>
  <c r="BO17" i="84"/>
  <c r="BN17" i="84"/>
  <c r="BM17" i="84"/>
  <c r="BL17" i="84"/>
  <c r="BK17" i="84"/>
  <c r="BJ17" i="84"/>
  <c r="BI17" i="84"/>
  <c r="BH17" i="84"/>
  <c r="BG17" i="84"/>
  <c r="BF17" i="84"/>
  <c r="BE17" i="84"/>
  <c r="BD17" i="84"/>
  <c r="BC17" i="84"/>
  <c r="BB17" i="84"/>
  <c r="BA17" i="84"/>
  <c r="AZ17" i="84"/>
  <c r="AY17" i="84"/>
  <c r="AX17" i="84"/>
  <c r="AW223" i="38"/>
  <c r="AV223" i="38"/>
  <c r="AU223" i="38"/>
  <c r="AT223" i="38"/>
  <c r="AS223" i="38"/>
  <c r="AR223" i="38"/>
  <c r="AQ223" i="38"/>
  <c r="AP223" i="38"/>
  <c r="AO223" i="38"/>
  <c r="AN223" i="38"/>
  <c r="AM223" i="38"/>
  <c r="AL223" i="38"/>
  <c r="AK223" i="38"/>
  <c r="AJ223" i="38"/>
  <c r="AI223" i="38"/>
  <c r="AW222" i="38"/>
  <c r="AV222" i="38"/>
  <c r="AU222" i="38"/>
  <c r="AT222" i="38"/>
  <c r="AS222" i="38"/>
  <c r="AR222" i="38"/>
  <c r="AQ222" i="38"/>
  <c r="AP222" i="38"/>
  <c r="AO222" i="38"/>
  <c r="AN222" i="38"/>
  <c r="AM222" i="38"/>
  <c r="AL222" i="38"/>
  <c r="AK222" i="38"/>
  <c r="AJ222" i="38"/>
  <c r="AI222" i="38"/>
  <c r="AW221" i="38"/>
  <c r="AV221" i="38"/>
  <c r="AU221" i="38"/>
  <c r="AT221" i="38"/>
  <c r="AS221" i="38"/>
  <c r="AR221" i="38"/>
  <c r="AQ221" i="38"/>
  <c r="AP221" i="38"/>
  <c r="AO221" i="38"/>
  <c r="AN221" i="38"/>
  <c r="AM221" i="38"/>
  <c r="AL221" i="38"/>
  <c r="AK221" i="38"/>
  <c r="AJ221" i="38"/>
  <c r="AI221" i="38"/>
  <c r="AW220" i="38"/>
  <c r="AV220" i="38"/>
  <c r="AU220" i="38"/>
  <c r="AT220" i="38"/>
  <c r="AS220" i="38"/>
  <c r="AR220" i="38"/>
  <c r="AQ220" i="38"/>
  <c r="AP220" i="38"/>
  <c r="AO220" i="38"/>
  <c r="AN220" i="38"/>
  <c r="AM220" i="38"/>
  <c r="AL220" i="38"/>
  <c r="AK220" i="38"/>
  <c r="AJ220" i="38"/>
  <c r="AI220" i="38"/>
  <c r="AW219" i="38"/>
  <c r="AV219" i="38"/>
  <c r="AU219" i="38"/>
  <c r="AT219" i="38"/>
  <c r="AS219" i="38"/>
  <c r="AR219" i="38"/>
  <c r="AQ219" i="38"/>
  <c r="AP219" i="38"/>
  <c r="AO219" i="38"/>
  <c r="AN219" i="38"/>
  <c r="AM219" i="38"/>
  <c r="AL219" i="38"/>
  <c r="AK219" i="38"/>
  <c r="AJ219" i="38"/>
  <c r="AI219" i="38"/>
  <c r="AW218" i="38"/>
  <c r="AV218" i="38"/>
  <c r="AU218" i="38"/>
  <c r="AT218" i="38"/>
  <c r="AS218" i="38"/>
  <c r="AR218" i="38"/>
  <c r="AQ218" i="38"/>
  <c r="AP218" i="38"/>
  <c r="AO218" i="38"/>
  <c r="AN218" i="38"/>
  <c r="AM218" i="38"/>
  <c r="AL218" i="38"/>
  <c r="AK218" i="38"/>
  <c r="AJ218" i="38"/>
  <c r="AI218" i="38"/>
  <c r="AW217" i="38"/>
  <c r="AV217" i="38"/>
  <c r="AU217" i="38"/>
  <c r="AT217" i="38"/>
  <c r="AS217" i="38"/>
  <c r="AR217" i="38"/>
  <c r="AQ217" i="38"/>
  <c r="AP217" i="38"/>
  <c r="AO217" i="38"/>
  <c r="AN217" i="38"/>
  <c r="AM217" i="38"/>
  <c r="AL217" i="38"/>
  <c r="AK217" i="38"/>
  <c r="AJ217" i="38"/>
  <c r="AI217" i="38"/>
  <c r="AW216" i="38"/>
  <c r="AV216" i="38"/>
  <c r="AU216" i="38"/>
  <c r="AT216" i="38"/>
  <c r="AS216" i="38"/>
  <c r="AR216" i="38"/>
  <c r="AQ216" i="38"/>
  <c r="AP216" i="38"/>
  <c r="AO216" i="38"/>
  <c r="AN216" i="38"/>
  <c r="AM216" i="38"/>
  <c r="AL216" i="38"/>
  <c r="AK216" i="38"/>
  <c r="AJ216" i="38"/>
  <c r="AI216" i="38"/>
  <c r="AW215" i="38"/>
  <c r="AV215" i="38"/>
  <c r="AU215" i="38"/>
  <c r="AT215" i="38"/>
  <c r="AS215" i="38"/>
  <c r="AR215" i="38"/>
  <c r="AQ215" i="38"/>
  <c r="AP215" i="38"/>
  <c r="AO215" i="38"/>
  <c r="AN215" i="38"/>
  <c r="AM215" i="38"/>
  <c r="AL215" i="38"/>
  <c r="AK215" i="38"/>
  <c r="AJ215" i="38"/>
  <c r="AI215" i="38"/>
  <c r="AW214" i="38"/>
  <c r="AV214" i="38"/>
  <c r="AU214" i="38"/>
  <c r="AT214" i="38"/>
  <c r="AS214" i="38"/>
  <c r="AR214" i="38"/>
  <c r="AQ214" i="38"/>
  <c r="AP214" i="38"/>
  <c r="AO214" i="38"/>
  <c r="AN214" i="38"/>
  <c r="AM214" i="38"/>
  <c r="AL214" i="38"/>
  <c r="AK214" i="38"/>
  <c r="AJ214" i="38"/>
  <c r="AI214" i="38"/>
  <c r="AW213" i="38"/>
  <c r="AV213" i="38"/>
  <c r="AU213" i="38"/>
  <c r="AT213" i="38"/>
  <c r="AS213" i="38"/>
  <c r="AR213" i="38"/>
  <c r="AQ213" i="38"/>
  <c r="AP213" i="38"/>
  <c r="AO213" i="38"/>
  <c r="AN213" i="38"/>
  <c r="AM213" i="38"/>
  <c r="AL213" i="38"/>
  <c r="AK213" i="38"/>
  <c r="AJ213" i="38"/>
  <c r="AI213" i="38"/>
  <c r="AW212" i="38"/>
  <c r="AV212" i="38"/>
  <c r="AU212" i="38"/>
  <c r="AT212" i="38"/>
  <c r="AS212" i="38"/>
  <c r="AR212" i="38"/>
  <c r="AQ212" i="38"/>
  <c r="AP212" i="38"/>
  <c r="AO212" i="38"/>
  <c r="AN212" i="38"/>
  <c r="AM212" i="38"/>
  <c r="AL212" i="38"/>
  <c r="AK212" i="38"/>
  <c r="AJ212" i="38"/>
  <c r="AI212" i="38"/>
  <c r="AW211" i="38"/>
  <c r="AV211" i="38"/>
  <c r="AU211" i="38"/>
  <c r="AT211" i="38"/>
  <c r="AS211" i="38"/>
  <c r="AR211" i="38"/>
  <c r="AQ211" i="38"/>
  <c r="AP211" i="38"/>
  <c r="AO211" i="38"/>
  <c r="AN211" i="38"/>
  <c r="AM211" i="38"/>
  <c r="AL211" i="38"/>
  <c r="AK211" i="38"/>
  <c r="AJ211" i="38"/>
  <c r="AI211" i="38"/>
  <c r="AW210" i="38"/>
  <c r="AV210" i="38"/>
  <c r="AU210" i="38"/>
  <c r="AT210" i="38"/>
  <c r="AS210" i="38"/>
  <c r="AR210" i="38"/>
  <c r="AQ210" i="38"/>
  <c r="AP210" i="38"/>
  <c r="AO210" i="38"/>
  <c r="AN210" i="38"/>
  <c r="AM210" i="38"/>
  <c r="AL210" i="38"/>
  <c r="AK210" i="38"/>
  <c r="AJ210" i="38"/>
  <c r="AI210" i="38"/>
  <c r="AW209" i="38"/>
  <c r="AV209" i="38"/>
  <c r="AU209" i="38"/>
  <c r="AT209" i="38"/>
  <c r="AS209" i="38"/>
  <c r="AR209" i="38"/>
  <c r="AQ209" i="38"/>
  <c r="AP209" i="38"/>
  <c r="AO209" i="38"/>
  <c r="AN209" i="38"/>
  <c r="AM209" i="38"/>
  <c r="AL209" i="38"/>
  <c r="AK209" i="38"/>
  <c r="AJ209" i="38"/>
  <c r="AI209" i="38"/>
  <c r="AW208" i="38"/>
  <c r="AV208" i="38"/>
  <c r="AU208" i="38"/>
  <c r="AT208" i="38"/>
  <c r="AS208" i="38"/>
  <c r="AR208" i="38"/>
  <c r="AQ208" i="38"/>
  <c r="AP208" i="38"/>
  <c r="AO208" i="38"/>
  <c r="AN208" i="38"/>
  <c r="AM208" i="38"/>
  <c r="AL208" i="38"/>
  <c r="AK208" i="38"/>
  <c r="AJ208" i="38"/>
  <c r="AZ193" i="38"/>
  <c r="AY193" i="38"/>
  <c r="AX193" i="38"/>
  <c r="AW193" i="38"/>
  <c r="AV193" i="38"/>
  <c r="AU193" i="38"/>
  <c r="AT193" i="38"/>
  <c r="AS193" i="38"/>
  <c r="AR193" i="38"/>
  <c r="AQ193" i="38"/>
  <c r="AP193" i="38"/>
  <c r="AO193" i="38"/>
  <c r="AN193" i="38"/>
  <c r="AM193" i="38"/>
  <c r="AL193" i="38"/>
  <c r="AK193" i="38"/>
  <c r="AJ193" i="38"/>
  <c r="AI193" i="38"/>
  <c r="AZ192" i="38"/>
  <c r="AY192" i="38"/>
  <c r="AX192" i="38"/>
  <c r="AW192" i="38"/>
  <c r="AV192" i="38"/>
  <c r="AU192" i="38"/>
  <c r="AT192" i="38"/>
  <c r="AS192" i="38"/>
  <c r="AR192" i="38"/>
  <c r="AQ192" i="38"/>
  <c r="AP192" i="38"/>
  <c r="AO192" i="38"/>
  <c r="AN192" i="38"/>
  <c r="AM192" i="38"/>
  <c r="AL192" i="38"/>
  <c r="AK192" i="38"/>
  <c r="AJ192" i="38"/>
  <c r="AI192" i="38"/>
  <c r="AZ191" i="38"/>
  <c r="AY191" i="38"/>
  <c r="AX191" i="38"/>
  <c r="AW191" i="38"/>
  <c r="AV191" i="38"/>
  <c r="AU191" i="38"/>
  <c r="AT191" i="38"/>
  <c r="AS191" i="38"/>
  <c r="AR191" i="38"/>
  <c r="AQ191" i="38"/>
  <c r="AP191" i="38"/>
  <c r="AO191" i="38"/>
  <c r="AN191" i="38"/>
  <c r="AM191" i="38"/>
  <c r="AL191" i="38"/>
  <c r="AK191" i="38"/>
  <c r="AJ191" i="38"/>
  <c r="AI191" i="38"/>
  <c r="AZ190" i="38"/>
  <c r="AY190" i="38"/>
  <c r="AX190" i="38"/>
  <c r="AW190" i="38"/>
  <c r="AV190" i="38"/>
  <c r="AU190" i="38"/>
  <c r="AT190" i="38"/>
  <c r="AS190" i="38"/>
  <c r="AR190" i="38"/>
  <c r="AQ190" i="38"/>
  <c r="AP190" i="38"/>
  <c r="AO190" i="38"/>
  <c r="AN190" i="38"/>
  <c r="AM190" i="38"/>
  <c r="AL190" i="38"/>
  <c r="AK190" i="38"/>
  <c r="AJ190" i="38"/>
  <c r="AI190" i="38"/>
  <c r="AZ189" i="38"/>
  <c r="AY189" i="38"/>
  <c r="AX189" i="38"/>
  <c r="AW189" i="38"/>
  <c r="AV189" i="38"/>
  <c r="AU189" i="38"/>
  <c r="AT189" i="38"/>
  <c r="AS189" i="38"/>
  <c r="AR189" i="38"/>
  <c r="AQ189" i="38"/>
  <c r="AP189" i="38"/>
  <c r="AO189" i="38"/>
  <c r="AN189" i="38"/>
  <c r="AM189" i="38"/>
  <c r="AL189" i="38"/>
  <c r="AK189" i="38"/>
  <c r="AJ189" i="38"/>
  <c r="AI189" i="38"/>
  <c r="AZ188" i="38"/>
  <c r="AY188" i="38"/>
  <c r="AX188" i="38"/>
  <c r="AW188" i="38"/>
  <c r="AV188" i="38"/>
  <c r="AU188" i="38"/>
  <c r="AT188" i="38"/>
  <c r="AS188" i="38"/>
  <c r="AR188" i="38"/>
  <c r="AQ188" i="38"/>
  <c r="AP188" i="38"/>
  <c r="AO188" i="38"/>
  <c r="AN188" i="38"/>
  <c r="AM188" i="38"/>
  <c r="AL188" i="38"/>
  <c r="AK188" i="38"/>
  <c r="AJ188" i="38"/>
  <c r="AI188" i="38"/>
  <c r="AZ187" i="38"/>
  <c r="AY187" i="38"/>
  <c r="AX187" i="38"/>
  <c r="AW187" i="38"/>
  <c r="AV187" i="38"/>
  <c r="AU187" i="38"/>
  <c r="AT187" i="38"/>
  <c r="AS187" i="38"/>
  <c r="AR187" i="38"/>
  <c r="AQ187" i="38"/>
  <c r="AP187" i="38"/>
  <c r="AO187" i="38"/>
  <c r="AN187" i="38"/>
  <c r="AM187" i="38"/>
  <c r="AL187" i="38"/>
  <c r="AK187" i="38"/>
  <c r="AJ187" i="38"/>
  <c r="AI187" i="38"/>
  <c r="AZ186" i="38"/>
  <c r="AY186" i="38"/>
  <c r="AX186" i="38"/>
  <c r="AW186" i="38"/>
  <c r="AV186" i="38"/>
  <c r="AU186" i="38"/>
  <c r="AT186" i="38"/>
  <c r="AS186" i="38"/>
  <c r="AR186" i="38"/>
  <c r="AQ186" i="38"/>
  <c r="AP186" i="38"/>
  <c r="AO186" i="38"/>
  <c r="AN186" i="38"/>
  <c r="AM186" i="38"/>
  <c r="AL186" i="38"/>
  <c r="AK186" i="38"/>
  <c r="AJ186" i="38"/>
  <c r="AI186" i="38"/>
  <c r="AZ185" i="38"/>
  <c r="AY185" i="38"/>
  <c r="AX185" i="38"/>
  <c r="AW185" i="38"/>
  <c r="AV185" i="38"/>
  <c r="AU185" i="38"/>
  <c r="AT185" i="38"/>
  <c r="AS185" i="38"/>
  <c r="AR185" i="38"/>
  <c r="AQ185" i="38"/>
  <c r="AP185" i="38"/>
  <c r="AO185" i="38"/>
  <c r="AN185" i="38"/>
  <c r="AM185" i="38"/>
  <c r="AL185" i="38"/>
  <c r="AK185" i="38"/>
  <c r="AJ185" i="38"/>
  <c r="AI185" i="38"/>
  <c r="AZ184" i="38"/>
  <c r="AY184" i="38"/>
  <c r="AX184" i="38"/>
  <c r="AW184" i="38"/>
  <c r="AV184" i="38"/>
  <c r="AU184" i="38"/>
  <c r="AT184" i="38"/>
  <c r="AS184" i="38"/>
  <c r="AR184" i="38"/>
  <c r="AQ184" i="38"/>
  <c r="AP184" i="38"/>
  <c r="AO184" i="38"/>
  <c r="AN184" i="38"/>
  <c r="AM184" i="38"/>
  <c r="AL184" i="38"/>
  <c r="AK184" i="38"/>
  <c r="AJ184" i="38"/>
  <c r="AI184" i="38"/>
  <c r="AZ183" i="38"/>
  <c r="AY183" i="38"/>
  <c r="AX183" i="38"/>
  <c r="AW183" i="38"/>
  <c r="AV183" i="38"/>
  <c r="AU183" i="38"/>
  <c r="AT183" i="38"/>
  <c r="AS183" i="38"/>
  <c r="AR183" i="38"/>
  <c r="AQ183" i="38"/>
  <c r="AP183" i="38"/>
  <c r="AO183" i="38"/>
  <c r="AN183" i="38"/>
  <c r="AM183" i="38"/>
  <c r="AL183" i="38"/>
  <c r="AK183" i="38"/>
  <c r="AJ183" i="38"/>
  <c r="AI183" i="38"/>
  <c r="AZ182" i="38"/>
  <c r="AY182" i="38"/>
  <c r="AX182" i="38"/>
  <c r="AW182" i="38"/>
  <c r="AV182" i="38"/>
  <c r="AU182" i="38"/>
  <c r="AT182" i="38"/>
  <c r="AS182" i="38"/>
  <c r="AR182" i="38"/>
  <c r="AQ182" i="38"/>
  <c r="AP182" i="38"/>
  <c r="AO182" i="38"/>
  <c r="AN182" i="38"/>
  <c r="AM182" i="38"/>
  <c r="AL182" i="38"/>
  <c r="AK182" i="38"/>
  <c r="AJ182" i="38"/>
  <c r="AI182" i="38"/>
  <c r="AZ181" i="38"/>
  <c r="AY181" i="38"/>
  <c r="AX181" i="38"/>
  <c r="AW181" i="38"/>
  <c r="AV181" i="38"/>
  <c r="AU181" i="38"/>
  <c r="AT181" i="38"/>
  <c r="AS181" i="38"/>
  <c r="AR181" i="38"/>
  <c r="AQ181" i="38"/>
  <c r="AP181" i="38"/>
  <c r="AO181" i="38"/>
  <c r="AN181" i="38"/>
  <c r="AM181" i="38"/>
  <c r="AL181" i="38"/>
  <c r="AK181" i="38"/>
  <c r="AJ181" i="38"/>
  <c r="AI181" i="38"/>
  <c r="AZ180" i="38"/>
  <c r="AY180" i="38"/>
  <c r="AX180" i="38"/>
  <c r="AW180" i="38"/>
  <c r="AV180" i="38"/>
  <c r="AU180" i="38"/>
  <c r="AT180" i="38"/>
  <c r="AS180" i="38"/>
  <c r="AR180" i="38"/>
  <c r="AQ180" i="38"/>
  <c r="AP180" i="38"/>
  <c r="AO180" i="38"/>
  <c r="AN180" i="38"/>
  <c r="AM180" i="38"/>
  <c r="AL180" i="38"/>
  <c r="AK180" i="38"/>
  <c r="AJ180" i="38"/>
  <c r="AI180" i="38"/>
  <c r="AZ179" i="38"/>
  <c r="AY179" i="38"/>
  <c r="AX179" i="38"/>
  <c r="AW179" i="38"/>
  <c r="AV179" i="38"/>
  <c r="AU179" i="38"/>
  <c r="AT179" i="38"/>
  <c r="AS179" i="38"/>
  <c r="AR179" i="38"/>
  <c r="AQ179" i="38"/>
  <c r="AP179" i="38"/>
  <c r="AO179" i="38"/>
  <c r="AN179" i="38"/>
  <c r="AM179" i="38"/>
  <c r="AL179" i="38"/>
  <c r="AK179" i="38"/>
  <c r="AJ179" i="38"/>
  <c r="AI179" i="38"/>
  <c r="AZ178" i="38"/>
  <c r="AY178" i="38"/>
  <c r="AX178" i="38"/>
  <c r="AW178" i="38"/>
  <c r="AV178" i="38"/>
  <c r="AU178" i="38"/>
  <c r="AT178" i="38"/>
  <c r="AS178" i="38"/>
  <c r="AR178" i="38"/>
  <c r="AQ178" i="38"/>
  <c r="AP178" i="38"/>
  <c r="AO178" i="38"/>
  <c r="AN178" i="38"/>
  <c r="AM178" i="38"/>
  <c r="AL178" i="38"/>
  <c r="AK178" i="38"/>
  <c r="AJ178" i="38"/>
  <c r="AI178" i="38"/>
  <c r="AZ162" i="38"/>
  <c r="AY162" i="38"/>
  <c r="AX162" i="38"/>
  <c r="AW162" i="38"/>
  <c r="AV162" i="38"/>
  <c r="AU162" i="38"/>
  <c r="AT162" i="38"/>
  <c r="AS162" i="38"/>
  <c r="AR162" i="38"/>
  <c r="AQ162" i="38"/>
  <c r="AP162" i="38"/>
  <c r="AO162" i="38"/>
  <c r="AN162" i="38"/>
  <c r="AM162" i="38"/>
  <c r="AL162" i="38"/>
  <c r="AK162" i="38"/>
  <c r="AJ162" i="38"/>
  <c r="AI162" i="38"/>
  <c r="AZ161" i="38"/>
  <c r="AY161" i="38"/>
  <c r="AX161" i="38"/>
  <c r="AW161" i="38"/>
  <c r="AV161" i="38"/>
  <c r="AU161" i="38"/>
  <c r="AT161" i="38"/>
  <c r="AS161" i="38"/>
  <c r="AR161" i="38"/>
  <c r="AQ161" i="38"/>
  <c r="AP161" i="38"/>
  <c r="AO161" i="38"/>
  <c r="AN161" i="38"/>
  <c r="AM161" i="38"/>
  <c r="AL161" i="38"/>
  <c r="AK161" i="38"/>
  <c r="AJ161" i="38"/>
  <c r="AI161" i="38"/>
  <c r="AZ160" i="38"/>
  <c r="AY160" i="38"/>
  <c r="AX160" i="38"/>
  <c r="AW160" i="38"/>
  <c r="AV160" i="38"/>
  <c r="AU160" i="38"/>
  <c r="AT160" i="38"/>
  <c r="AS160" i="38"/>
  <c r="AR160" i="38"/>
  <c r="AQ160" i="38"/>
  <c r="AP160" i="38"/>
  <c r="AO160" i="38"/>
  <c r="AN160" i="38"/>
  <c r="AM160" i="38"/>
  <c r="AL160" i="38"/>
  <c r="AK160" i="38"/>
  <c r="AJ160" i="38"/>
  <c r="AI160" i="38"/>
  <c r="AZ159" i="38"/>
  <c r="AY159" i="38"/>
  <c r="AX159" i="38"/>
  <c r="AW159" i="38"/>
  <c r="AV159" i="38"/>
  <c r="AU159" i="38"/>
  <c r="AT159" i="38"/>
  <c r="AS159" i="38"/>
  <c r="AR159" i="38"/>
  <c r="AQ159" i="38"/>
  <c r="AP159" i="38"/>
  <c r="AO159" i="38"/>
  <c r="AN159" i="38"/>
  <c r="AM159" i="38"/>
  <c r="AL159" i="38"/>
  <c r="AK159" i="38"/>
  <c r="AJ159" i="38"/>
  <c r="AI159" i="38"/>
  <c r="AZ158" i="38"/>
  <c r="AY158" i="38"/>
  <c r="AX158" i="38"/>
  <c r="AW158" i="38"/>
  <c r="AV158" i="38"/>
  <c r="AU158" i="38"/>
  <c r="AT158" i="38"/>
  <c r="AS158" i="38"/>
  <c r="AR158" i="38"/>
  <c r="AQ158" i="38"/>
  <c r="AP158" i="38"/>
  <c r="AO158" i="38"/>
  <c r="AN158" i="38"/>
  <c r="AM158" i="38"/>
  <c r="AL158" i="38"/>
  <c r="AK158" i="38"/>
  <c r="AJ158" i="38"/>
  <c r="AI158" i="38"/>
  <c r="AZ157" i="38"/>
  <c r="AY157" i="38"/>
  <c r="AX157" i="38"/>
  <c r="AW157" i="38"/>
  <c r="AV157" i="38"/>
  <c r="AU157" i="38"/>
  <c r="AT157" i="38"/>
  <c r="AS157" i="38"/>
  <c r="AR157" i="38"/>
  <c r="AQ157" i="38"/>
  <c r="AP157" i="38"/>
  <c r="AO157" i="38"/>
  <c r="AN157" i="38"/>
  <c r="AM157" i="38"/>
  <c r="AL157" i="38"/>
  <c r="AK157" i="38"/>
  <c r="AJ157" i="38"/>
  <c r="AI157" i="38"/>
  <c r="AZ156" i="38"/>
  <c r="AY156" i="38"/>
  <c r="AX156" i="38"/>
  <c r="AW156" i="38"/>
  <c r="AV156" i="38"/>
  <c r="AU156" i="38"/>
  <c r="AT156" i="38"/>
  <c r="AS156" i="38"/>
  <c r="AR156" i="38"/>
  <c r="AQ156" i="38"/>
  <c r="AP156" i="38"/>
  <c r="AO156" i="38"/>
  <c r="AN156" i="38"/>
  <c r="AM156" i="38"/>
  <c r="AL156" i="38"/>
  <c r="AK156" i="38"/>
  <c r="AJ156" i="38"/>
  <c r="AI156" i="38"/>
  <c r="AZ155" i="38"/>
  <c r="AY155" i="38"/>
  <c r="AX155" i="38"/>
  <c r="AW155" i="38"/>
  <c r="AV155" i="38"/>
  <c r="AU155" i="38"/>
  <c r="AT155" i="38"/>
  <c r="AS155" i="38"/>
  <c r="AR155" i="38"/>
  <c r="AQ155" i="38"/>
  <c r="AP155" i="38"/>
  <c r="AO155" i="38"/>
  <c r="AN155" i="38"/>
  <c r="AM155" i="38"/>
  <c r="AL155" i="38"/>
  <c r="AK155" i="38"/>
  <c r="AJ155" i="38"/>
  <c r="AI155" i="38"/>
  <c r="AZ154" i="38"/>
  <c r="AY154" i="38"/>
  <c r="AX154" i="38"/>
  <c r="AW154" i="38"/>
  <c r="AV154" i="38"/>
  <c r="AU154" i="38"/>
  <c r="AT154" i="38"/>
  <c r="AS154" i="38"/>
  <c r="AR154" i="38"/>
  <c r="AQ154" i="38"/>
  <c r="AP154" i="38"/>
  <c r="AO154" i="38"/>
  <c r="AN154" i="38"/>
  <c r="AM154" i="38"/>
  <c r="AL154" i="38"/>
  <c r="AK154" i="38"/>
  <c r="AJ154" i="38"/>
  <c r="AI154" i="38"/>
  <c r="AZ153" i="38"/>
  <c r="AY153" i="38"/>
  <c r="AX153" i="38"/>
  <c r="AW153" i="38"/>
  <c r="AV153" i="38"/>
  <c r="AU153" i="38"/>
  <c r="AT153" i="38"/>
  <c r="AS153" i="38"/>
  <c r="AR153" i="38"/>
  <c r="AQ153" i="38"/>
  <c r="AP153" i="38"/>
  <c r="AO153" i="38"/>
  <c r="AN153" i="38"/>
  <c r="AM153" i="38"/>
  <c r="AL153" i="38"/>
  <c r="AK153" i="38"/>
  <c r="AJ153" i="38"/>
  <c r="AI153" i="38"/>
  <c r="AZ152" i="38"/>
  <c r="AY152" i="38"/>
  <c r="AX152" i="38"/>
  <c r="AW152" i="38"/>
  <c r="AV152" i="38"/>
  <c r="AU152" i="38"/>
  <c r="AT152" i="38"/>
  <c r="AS152" i="38"/>
  <c r="AR152" i="38"/>
  <c r="AQ152" i="38"/>
  <c r="AP152" i="38"/>
  <c r="AO152" i="38"/>
  <c r="AN152" i="38"/>
  <c r="AM152" i="38"/>
  <c r="AL152" i="38"/>
  <c r="AK152" i="38"/>
  <c r="AJ152" i="38"/>
  <c r="AI152" i="38"/>
  <c r="AZ151" i="38"/>
  <c r="AY151" i="38"/>
  <c r="AX151" i="38"/>
  <c r="AW151" i="38"/>
  <c r="AV151" i="38"/>
  <c r="AU151" i="38"/>
  <c r="AT151" i="38"/>
  <c r="AS151" i="38"/>
  <c r="AR151" i="38"/>
  <c r="AQ151" i="38"/>
  <c r="AP151" i="38"/>
  <c r="AO151" i="38"/>
  <c r="AN151" i="38"/>
  <c r="AM151" i="38"/>
  <c r="AL151" i="38"/>
  <c r="AK151" i="38"/>
  <c r="AJ151" i="38"/>
  <c r="AI151" i="38"/>
  <c r="AZ150" i="38"/>
  <c r="AY150" i="38"/>
  <c r="AX150" i="38"/>
  <c r="AW150" i="38"/>
  <c r="AV150" i="38"/>
  <c r="AU150" i="38"/>
  <c r="AT150" i="38"/>
  <c r="AS150" i="38"/>
  <c r="AR150" i="38"/>
  <c r="AQ150" i="38"/>
  <c r="AP150" i="38"/>
  <c r="AO150" i="38"/>
  <c r="AN150" i="38"/>
  <c r="AM150" i="38"/>
  <c r="AL150" i="38"/>
  <c r="AK150" i="38"/>
  <c r="AJ150" i="38"/>
  <c r="AI150" i="38"/>
  <c r="AZ149" i="38"/>
  <c r="AY149" i="38"/>
  <c r="AX149" i="38"/>
  <c r="AW149" i="38"/>
  <c r="AV149" i="38"/>
  <c r="AU149" i="38"/>
  <c r="AT149" i="38"/>
  <c r="AS149" i="38"/>
  <c r="AR149" i="38"/>
  <c r="AQ149" i="38"/>
  <c r="AP149" i="38"/>
  <c r="AO149" i="38"/>
  <c r="AN149" i="38"/>
  <c r="AM149" i="38"/>
  <c r="AL149" i="38"/>
  <c r="AK149" i="38"/>
  <c r="AJ149" i="38"/>
  <c r="AI149" i="38"/>
  <c r="AZ148" i="38"/>
  <c r="AY148" i="38"/>
  <c r="AX148" i="38"/>
  <c r="AW148" i="38"/>
  <c r="AV148" i="38"/>
  <c r="AU148" i="38"/>
  <c r="AT148" i="38"/>
  <c r="AS148" i="38"/>
  <c r="AR148" i="38"/>
  <c r="AQ148" i="38"/>
  <c r="AP148" i="38"/>
  <c r="AO148" i="38"/>
  <c r="AN148" i="38"/>
  <c r="AM148" i="38"/>
  <c r="AL148" i="38"/>
  <c r="AK148" i="38"/>
  <c r="AJ148" i="38"/>
  <c r="AI148" i="38"/>
  <c r="AZ147" i="38"/>
  <c r="AY147" i="38"/>
  <c r="AX147" i="38"/>
  <c r="AW147" i="38"/>
  <c r="AV147" i="38"/>
  <c r="AU147" i="38"/>
  <c r="AT147" i="38"/>
  <c r="AS147" i="38"/>
  <c r="AR147" i="38"/>
  <c r="AQ147" i="38"/>
  <c r="AP147" i="38"/>
  <c r="AO147" i="38"/>
  <c r="AN147" i="38"/>
  <c r="AM147" i="38"/>
  <c r="AL147" i="38"/>
  <c r="AK147" i="38"/>
  <c r="AJ147" i="38"/>
  <c r="AI147" i="38"/>
  <c r="AX131" i="38"/>
  <c r="AW131" i="38"/>
  <c r="AV131" i="38"/>
  <c r="AU131" i="38"/>
  <c r="AT131" i="38"/>
  <c r="AS131" i="38"/>
  <c r="AR131" i="38"/>
  <c r="AQ131" i="38"/>
  <c r="AP131" i="38"/>
  <c r="AO131" i="38"/>
  <c r="AN131" i="38"/>
  <c r="AM131" i="38"/>
  <c r="AL131" i="38"/>
  <c r="AK131" i="38"/>
  <c r="AJ131" i="38"/>
  <c r="AI131" i="38"/>
  <c r="AX130" i="38"/>
  <c r="AW130" i="38"/>
  <c r="AV130" i="38"/>
  <c r="AU130" i="38"/>
  <c r="AT130" i="38"/>
  <c r="AS130" i="38"/>
  <c r="AR130" i="38"/>
  <c r="AQ130" i="38"/>
  <c r="AP130" i="38"/>
  <c r="AO130" i="38"/>
  <c r="AN130" i="38"/>
  <c r="AM130" i="38"/>
  <c r="AL130" i="38"/>
  <c r="AK130" i="38"/>
  <c r="AJ130" i="38"/>
  <c r="AI130" i="38"/>
  <c r="AX129" i="38"/>
  <c r="AW129" i="38"/>
  <c r="AV129" i="38"/>
  <c r="AU129" i="38"/>
  <c r="AT129" i="38"/>
  <c r="AS129" i="38"/>
  <c r="AR129" i="38"/>
  <c r="AQ129" i="38"/>
  <c r="AP129" i="38"/>
  <c r="AO129" i="38"/>
  <c r="AN129" i="38"/>
  <c r="AM129" i="38"/>
  <c r="AL129" i="38"/>
  <c r="AK129" i="38"/>
  <c r="AJ129" i="38"/>
  <c r="AI129" i="38"/>
  <c r="AX128" i="38"/>
  <c r="AW128" i="38"/>
  <c r="AV128" i="38"/>
  <c r="AU128" i="38"/>
  <c r="AT128" i="38"/>
  <c r="AS128" i="38"/>
  <c r="AR128" i="38"/>
  <c r="AQ128" i="38"/>
  <c r="AP128" i="38"/>
  <c r="AO128" i="38"/>
  <c r="AN128" i="38"/>
  <c r="AM128" i="38"/>
  <c r="AL128" i="38"/>
  <c r="AK128" i="38"/>
  <c r="AJ128" i="38"/>
  <c r="AI128" i="38"/>
  <c r="AX127" i="38"/>
  <c r="AW127" i="38"/>
  <c r="AV127" i="38"/>
  <c r="AU127" i="38"/>
  <c r="AT127" i="38"/>
  <c r="AS127" i="38"/>
  <c r="AR127" i="38"/>
  <c r="AQ127" i="38"/>
  <c r="AP127" i="38"/>
  <c r="AO127" i="38"/>
  <c r="AN127" i="38"/>
  <c r="AM127" i="38"/>
  <c r="AL127" i="38"/>
  <c r="AK127" i="38"/>
  <c r="AJ127" i="38"/>
  <c r="AI127" i="38"/>
  <c r="AX126" i="38"/>
  <c r="AW126" i="38"/>
  <c r="AV126" i="38"/>
  <c r="AU126" i="38"/>
  <c r="AT126" i="38"/>
  <c r="AS126" i="38"/>
  <c r="AR126" i="38"/>
  <c r="AQ126" i="38"/>
  <c r="AP126" i="38"/>
  <c r="AO126" i="38"/>
  <c r="AN126" i="38"/>
  <c r="AM126" i="38"/>
  <c r="AL126" i="38"/>
  <c r="AK126" i="38"/>
  <c r="AJ126" i="38"/>
  <c r="AI126" i="38"/>
  <c r="AX125" i="38"/>
  <c r="AW125" i="38"/>
  <c r="AV125" i="38"/>
  <c r="AU125" i="38"/>
  <c r="AT125" i="38"/>
  <c r="AS125" i="38"/>
  <c r="AR125" i="38"/>
  <c r="AQ125" i="38"/>
  <c r="AP125" i="38"/>
  <c r="AO125" i="38"/>
  <c r="AN125" i="38"/>
  <c r="AM125" i="38"/>
  <c r="AL125" i="38"/>
  <c r="AK125" i="38"/>
  <c r="AJ125" i="38"/>
  <c r="AI125" i="38"/>
  <c r="AX124" i="38"/>
  <c r="AW124" i="38"/>
  <c r="AV124" i="38"/>
  <c r="AU124" i="38"/>
  <c r="AT124" i="38"/>
  <c r="AS124" i="38"/>
  <c r="AR124" i="38"/>
  <c r="AQ124" i="38"/>
  <c r="AP124" i="38"/>
  <c r="AO124" i="38"/>
  <c r="AN124" i="38"/>
  <c r="AM124" i="38"/>
  <c r="AL124" i="38"/>
  <c r="AK124" i="38"/>
  <c r="AJ124" i="38"/>
  <c r="AI124" i="38"/>
  <c r="AX123" i="38"/>
  <c r="AW123" i="38"/>
  <c r="AV123" i="38"/>
  <c r="AU123" i="38"/>
  <c r="AT123" i="38"/>
  <c r="AS123" i="38"/>
  <c r="AR123" i="38"/>
  <c r="AQ123" i="38"/>
  <c r="AP123" i="38"/>
  <c r="AO123" i="38"/>
  <c r="AN123" i="38"/>
  <c r="AM123" i="38"/>
  <c r="AL123" i="38"/>
  <c r="AK123" i="38"/>
  <c r="AJ123" i="38"/>
  <c r="AI123" i="38"/>
  <c r="AX122" i="38"/>
  <c r="AW122" i="38"/>
  <c r="AV122" i="38"/>
  <c r="AU122" i="38"/>
  <c r="AT122" i="38"/>
  <c r="AS122" i="38"/>
  <c r="AR122" i="38"/>
  <c r="AQ122" i="38"/>
  <c r="AP122" i="38"/>
  <c r="AO122" i="38"/>
  <c r="AN122" i="38"/>
  <c r="AM122" i="38"/>
  <c r="AL122" i="38"/>
  <c r="AK122" i="38"/>
  <c r="AJ122" i="38"/>
  <c r="AI122" i="38"/>
  <c r="AX121" i="38"/>
  <c r="AW121" i="38"/>
  <c r="AV121" i="38"/>
  <c r="AU121" i="38"/>
  <c r="AT121" i="38"/>
  <c r="AS121" i="38"/>
  <c r="AR121" i="38"/>
  <c r="AQ121" i="38"/>
  <c r="AP121" i="38"/>
  <c r="AO121" i="38"/>
  <c r="AN121" i="38"/>
  <c r="AM121" i="38"/>
  <c r="AL121" i="38"/>
  <c r="AK121" i="38"/>
  <c r="AJ121" i="38"/>
  <c r="AI121" i="38"/>
  <c r="AX120" i="38"/>
  <c r="AW120" i="38"/>
  <c r="AV120" i="38"/>
  <c r="AU120" i="38"/>
  <c r="AT120" i="38"/>
  <c r="AS120" i="38"/>
  <c r="AR120" i="38"/>
  <c r="AQ120" i="38"/>
  <c r="AP120" i="38"/>
  <c r="AO120" i="38"/>
  <c r="AN120" i="38"/>
  <c r="AM120" i="38"/>
  <c r="AL120" i="38"/>
  <c r="AK120" i="38"/>
  <c r="AJ120" i="38"/>
  <c r="AI120" i="38"/>
  <c r="AX119" i="38"/>
  <c r="AW119" i="38"/>
  <c r="AV119" i="38"/>
  <c r="AU119" i="38"/>
  <c r="AT119" i="38"/>
  <c r="AS119" i="38"/>
  <c r="AR119" i="38"/>
  <c r="AQ119" i="38"/>
  <c r="AP119" i="38"/>
  <c r="AO119" i="38"/>
  <c r="AN119" i="38"/>
  <c r="AM119" i="38"/>
  <c r="AL119" i="38"/>
  <c r="AK119" i="38"/>
  <c r="AJ119" i="38"/>
  <c r="AI119" i="38"/>
  <c r="AX118" i="38"/>
  <c r="AW118" i="38"/>
  <c r="AV118" i="38"/>
  <c r="AU118" i="38"/>
  <c r="AT118" i="38"/>
  <c r="AS118" i="38"/>
  <c r="AR118" i="38"/>
  <c r="AQ118" i="38"/>
  <c r="AP118" i="38"/>
  <c r="AO118" i="38"/>
  <c r="AN118" i="38"/>
  <c r="AM118" i="38"/>
  <c r="AL118" i="38"/>
  <c r="AK118" i="38"/>
  <c r="AJ118" i="38"/>
  <c r="AI118" i="38"/>
  <c r="AX117" i="38"/>
  <c r="AW117" i="38"/>
  <c r="AV117" i="38"/>
  <c r="AU117" i="38"/>
  <c r="AT117" i="38"/>
  <c r="AS117" i="38"/>
  <c r="AR117" i="38"/>
  <c r="AQ117" i="38"/>
  <c r="AP117" i="38"/>
  <c r="AO117" i="38"/>
  <c r="AN117" i="38"/>
  <c r="AM117" i="38"/>
  <c r="AL117" i="38"/>
  <c r="AK117" i="38"/>
  <c r="AJ117" i="38"/>
  <c r="AI117" i="38"/>
  <c r="AX116" i="38"/>
  <c r="AW116" i="38"/>
  <c r="AV116" i="38"/>
  <c r="AU116" i="38"/>
  <c r="AT116" i="38"/>
  <c r="AS116" i="38"/>
  <c r="AR116" i="38"/>
  <c r="AQ116" i="38"/>
  <c r="AP116" i="38"/>
  <c r="AO116" i="38"/>
  <c r="AN116" i="38"/>
  <c r="AM116" i="38"/>
  <c r="AL116" i="38"/>
  <c r="AK116" i="38"/>
  <c r="AJ116" i="38"/>
  <c r="AI116" i="38"/>
  <c r="AZ99" i="38"/>
  <c r="AY99" i="38"/>
  <c r="AX99" i="38"/>
  <c r="AW99" i="38"/>
  <c r="AV99" i="38"/>
  <c r="AU99" i="38"/>
  <c r="AT99" i="38"/>
  <c r="AS99" i="38"/>
  <c r="AR99" i="38"/>
  <c r="AQ99" i="38"/>
  <c r="AP99" i="38"/>
  <c r="AO99" i="38"/>
  <c r="AN99" i="38"/>
  <c r="AM99" i="38"/>
  <c r="AL99" i="38"/>
  <c r="AK99" i="38"/>
  <c r="AJ99" i="38"/>
  <c r="AI99" i="38"/>
  <c r="AZ98" i="38"/>
  <c r="AY98" i="38"/>
  <c r="AX98" i="38"/>
  <c r="AW98" i="38"/>
  <c r="AV98" i="38"/>
  <c r="AU98" i="38"/>
  <c r="AT98" i="38"/>
  <c r="AS98" i="38"/>
  <c r="AR98" i="38"/>
  <c r="AQ98" i="38"/>
  <c r="AP98" i="38"/>
  <c r="AO98" i="38"/>
  <c r="AN98" i="38"/>
  <c r="AM98" i="38"/>
  <c r="AL98" i="38"/>
  <c r="AK98" i="38"/>
  <c r="AJ98" i="38"/>
  <c r="AI98" i="38"/>
  <c r="AZ97" i="38"/>
  <c r="AY97" i="38"/>
  <c r="AX97" i="38"/>
  <c r="AW97" i="38"/>
  <c r="AV97" i="38"/>
  <c r="AU97" i="38"/>
  <c r="AT97" i="38"/>
  <c r="AS97" i="38"/>
  <c r="AR97" i="38"/>
  <c r="AQ97" i="38"/>
  <c r="AP97" i="38"/>
  <c r="AO97" i="38"/>
  <c r="AN97" i="38"/>
  <c r="AM97" i="38"/>
  <c r="AL97" i="38"/>
  <c r="AK97" i="38"/>
  <c r="AJ97" i="38"/>
  <c r="AI97" i="38"/>
  <c r="AZ96" i="38"/>
  <c r="AY96" i="38"/>
  <c r="AX96" i="38"/>
  <c r="AW96" i="38"/>
  <c r="AV96" i="38"/>
  <c r="AU96" i="38"/>
  <c r="AT96" i="38"/>
  <c r="AS96" i="38"/>
  <c r="AR96" i="38"/>
  <c r="AQ96" i="38"/>
  <c r="AP96" i="38"/>
  <c r="AO96" i="38"/>
  <c r="AN96" i="38"/>
  <c r="AM96" i="38"/>
  <c r="AL96" i="38"/>
  <c r="AK96" i="38"/>
  <c r="AJ96" i="38"/>
  <c r="AI96" i="38"/>
  <c r="AZ95" i="38"/>
  <c r="AY95" i="38"/>
  <c r="AX95" i="38"/>
  <c r="AW95" i="38"/>
  <c r="AV95" i="38"/>
  <c r="AU95" i="38"/>
  <c r="AT95" i="38"/>
  <c r="AS95" i="38"/>
  <c r="AR95" i="38"/>
  <c r="AQ95" i="38"/>
  <c r="AP95" i="38"/>
  <c r="AO95" i="38"/>
  <c r="AN95" i="38"/>
  <c r="AM95" i="38"/>
  <c r="AL95" i="38"/>
  <c r="AK95" i="38"/>
  <c r="AJ95" i="38"/>
  <c r="AI95" i="38"/>
  <c r="AZ94" i="38"/>
  <c r="AY94" i="38"/>
  <c r="AX94" i="38"/>
  <c r="AW94" i="38"/>
  <c r="AV94" i="38"/>
  <c r="AU94" i="38"/>
  <c r="AT94" i="38"/>
  <c r="AS94" i="38"/>
  <c r="AR94" i="38"/>
  <c r="AQ94" i="38"/>
  <c r="AP94" i="38"/>
  <c r="AO94" i="38"/>
  <c r="AN94" i="38"/>
  <c r="AM94" i="38"/>
  <c r="AL94" i="38"/>
  <c r="AK94" i="38"/>
  <c r="AJ94" i="38"/>
  <c r="AI94" i="38"/>
  <c r="AZ93" i="38"/>
  <c r="AY93" i="38"/>
  <c r="AX93" i="38"/>
  <c r="AW93" i="38"/>
  <c r="AV93" i="38"/>
  <c r="AU93" i="38"/>
  <c r="AT93" i="38"/>
  <c r="AS93" i="38"/>
  <c r="AR93" i="38"/>
  <c r="AQ93" i="38"/>
  <c r="AP93" i="38"/>
  <c r="AO93" i="38"/>
  <c r="AN93" i="38"/>
  <c r="AM93" i="38"/>
  <c r="AL93" i="38"/>
  <c r="AK93" i="38"/>
  <c r="AJ93" i="38"/>
  <c r="AI93" i="38"/>
  <c r="AZ92" i="38"/>
  <c r="AY92" i="38"/>
  <c r="AX92" i="38"/>
  <c r="AW92" i="38"/>
  <c r="AV92" i="38"/>
  <c r="AU92" i="38"/>
  <c r="AT92" i="38"/>
  <c r="AS92" i="38"/>
  <c r="AR92" i="38"/>
  <c r="AQ92" i="38"/>
  <c r="AP92" i="38"/>
  <c r="AO92" i="38"/>
  <c r="AN92" i="38"/>
  <c r="AM92" i="38"/>
  <c r="AL92" i="38"/>
  <c r="AK92" i="38"/>
  <c r="AJ92" i="38"/>
  <c r="AI92" i="38"/>
  <c r="AZ91" i="38"/>
  <c r="AY91" i="38"/>
  <c r="AX91" i="38"/>
  <c r="AW91" i="38"/>
  <c r="AV91" i="38"/>
  <c r="AU91" i="38"/>
  <c r="AT91" i="38"/>
  <c r="AS91" i="38"/>
  <c r="AR91" i="38"/>
  <c r="AQ91" i="38"/>
  <c r="AP91" i="38"/>
  <c r="AO91" i="38"/>
  <c r="AN91" i="38"/>
  <c r="AM91" i="38"/>
  <c r="AL91" i="38"/>
  <c r="AK91" i="38"/>
  <c r="AJ91" i="38"/>
  <c r="AI91" i="38"/>
  <c r="AZ90" i="38"/>
  <c r="AY90" i="38"/>
  <c r="AX90" i="38"/>
  <c r="AW90" i="38"/>
  <c r="AV90" i="38"/>
  <c r="AU90" i="38"/>
  <c r="AT90" i="38"/>
  <c r="AS90" i="38"/>
  <c r="AR90" i="38"/>
  <c r="AQ90" i="38"/>
  <c r="AP90" i="38"/>
  <c r="AO90" i="38"/>
  <c r="AN90" i="38"/>
  <c r="AM90" i="38"/>
  <c r="AL90" i="38"/>
  <c r="AK90" i="38"/>
  <c r="AJ90" i="38"/>
  <c r="AI90" i="38"/>
  <c r="AZ89" i="38"/>
  <c r="AY89" i="38"/>
  <c r="AX89" i="38"/>
  <c r="AW89" i="38"/>
  <c r="AV89" i="38"/>
  <c r="AU89" i="38"/>
  <c r="AT89" i="38"/>
  <c r="AS89" i="38"/>
  <c r="AR89" i="38"/>
  <c r="AQ89" i="38"/>
  <c r="AP89" i="38"/>
  <c r="AO89" i="38"/>
  <c r="AN89" i="38"/>
  <c r="AM89" i="38"/>
  <c r="AL89" i="38"/>
  <c r="AK89" i="38"/>
  <c r="AJ89" i="38"/>
  <c r="AI89" i="38"/>
  <c r="AZ88" i="38"/>
  <c r="AY88" i="38"/>
  <c r="AX88" i="38"/>
  <c r="AW88" i="38"/>
  <c r="AV88" i="38"/>
  <c r="AU88" i="38"/>
  <c r="AT88" i="38"/>
  <c r="AS88" i="38"/>
  <c r="AR88" i="38"/>
  <c r="AQ88" i="38"/>
  <c r="AP88" i="38"/>
  <c r="AO88" i="38"/>
  <c r="AN88" i="38"/>
  <c r="AM88" i="38"/>
  <c r="AL88" i="38"/>
  <c r="AK88" i="38"/>
  <c r="AJ88" i="38"/>
  <c r="AI88" i="38"/>
  <c r="AZ87" i="38"/>
  <c r="AY87" i="38"/>
  <c r="AX87" i="38"/>
  <c r="AW87" i="38"/>
  <c r="AV87" i="38"/>
  <c r="AU87" i="38"/>
  <c r="AT87" i="38"/>
  <c r="AS87" i="38"/>
  <c r="AR87" i="38"/>
  <c r="AQ87" i="38"/>
  <c r="AP87" i="38"/>
  <c r="AO87" i="38"/>
  <c r="AN87" i="38"/>
  <c r="AM87" i="38"/>
  <c r="AL87" i="38"/>
  <c r="AK87" i="38"/>
  <c r="AJ87" i="38"/>
  <c r="AI87" i="38"/>
  <c r="AZ86" i="38"/>
  <c r="AY86" i="38"/>
  <c r="AX86" i="38"/>
  <c r="AW86" i="38"/>
  <c r="AV86" i="38"/>
  <c r="AU86" i="38"/>
  <c r="AT86" i="38"/>
  <c r="AS86" i="38"/>
  <c r="AR86" i="38"/>
  <c r="AQ86" i="38"/>
  <c r="AP86" i="38"/>
  <c r="AO86" i="38"/>
  <c r="AN86" i="38"/>
  <c r="AM86" i="38"/>
  <c r="AL86" i="38"/>
  <c r="AK86" i="38"/>
  <c r="AJ86" i="38"/>
  <c r="AI86" i="38"/>
  <c r="AZ85" i="38"/>
  <c r="AY85" i="38"/>
  <c r="AX85" i="38"/>
  <c r="AW85" i="38"/>
  <c r="AV85" i="38"/>
  <c r="AU85" i="38"/>
  <c r="AT85" i="38"/>
  <c r="AS85" i="38"/>
  <c r="AR85" i="38"/>
  <c r="AQ85" i="38"/>
  <c r="AP85" i="38"/>
  <c r="AO85" i="38"/>
  <c r="AN85" i="38"/>
  <c r="AM85" i="38"/>
  <c r="AL85" i="38"/>
  <c r="AK85" i="38"/>
  <c r="AJ85" i="38"/>
  <c r="AI85" i="38"/>
  <c r="AZ84" i="38"/>
  <c r="AY84" i="38"/>
  <c r="AX84" i="38"/>
  <c r="AW84" i="38"/>
  <c r="AV84" i="38"/>
  <c r="AU84" i="38"/>
  <c r="AT84" i="38"/>
  <c r="AS84" i="38"/>
  <c r="AR84" i="38"/>
  <c r="AQ84" i="38"/>
  <c r="AP84" i="38"/>
  <c r="AO84" i="38"/>
  <c r="AN84" i="38"/>
  <c r="AM84" i="38"/>
  <c r="AL84" i="38"/>
  <c r="AK84" i="38"/>
  <c r="AJ84" i="38"/>
  <c r="AI84" i="38"/>
  <c r="BF68" i="38"/>
  <c r="BE68" i="38"/>
  <c r="BD68" i="38"/>
  <c r="BC68" i="38"/>
  <c r="BB68" i="38"/>
  <c r="BA68" i="38"/>
  <c r="AZ68" i="38"/>
  <c r="AY68" i="38"/>
  <c r="AX68" i="38"/>
  <c r="AW68" i="38"/>
  <c r="AV68" i="38"/>
  <c r="AU68" i="38"/>
  <c r="AT68" i="38"/>
  <c r="AS68" i="38"/>
  <c r="AR68" i="38"/>
  <c r="AQ68" i="38"/>
  <c r="AP68" i="38"/>
  <c r="AO68" i="38"/>
  <c r="AN68" i="38"/>
  <c r="AM68" i="38"/>
  <c r="AL68" i="38"/>
  <c r="AK68" i="38"/>
  <c r="AJ68" i="38"/>
  <c r="AI68" i="38"/>
  <c r="BF67" i="38"/>
  <c r="BE67" i="38"/>
  <c r="BD67" i="38"/>
  <c r="BC67" i="38"/>
  <c r="BB67" i="38"/>
  <c r="BA67" i="38"/>
  <c r="AZ67" i="38"/>
  <c r="AY67" i="38"/>
  <c r="AX67" i="38"/>
  <c r="AW67" i="38"/>
  <c r="AV67" i="38"/>
  <c r="AU67" i="38"/>
  <c r="AT67" i="38"/>
  <c r="AS67" i="38"/>
  <c r="AR67" i="38"/>
  <c r="AQ67" i="38"/>
  <c r="AP67" i="38"/>
  <c r="AO67" i="38"/>
  <c r="AN67" i="38"/>
  <c r="AM67" i="38"/>
  <c r="AL67" i="38"/>
  <c r="AK67" i="38"/>
  <c r="AJ67" i="38"/>
  <c r="AI67" i="38"/>
  <c r="BF66" i="38"/>
  <c r="BE66" i="38"/>
  <c r="BD66" i="38"/>
  <c r="BC66" i="38"/>
  <c r="BB66" i="38"/>
  <c r="BA66" i="38"/>
  <c r="AZ66" i="38"/>
  <c r="AY66" i="38"/>
  <c r="AX66" i="38"/>
  <c r="AW66" i="38"/>
  <c r="AV66" i="38"/>
  <c r="AU66" i="38"/>
  <c r="AT66" i="38"/>
  <c r="AS66" i="38"/>
  <c r="AR66" i="38"/>
  <c r="AQ66" i="38"/>
  <c r="AP66" i="38"/>
  <c r="AO66" i="38"/>
  <c r="AN66" i="38"/>
  <c r="AM66" i="38"/>
  <c r="AL66" i="38"/>
  <c r="AK66" i="38"/>
  <c r="AJ66" i="38"/>
  <c r="AI66" i="38"/>
  <c r="BF65" i="38"/>
  <c r="BE65" i="38"/>
  <c r="BD65" i="38"/>
  <c r="BC65" i="38"/>
  <c r="BB65" i="38"/>
  <c r="BA65" i="38"/>
  <c r="AZ65" i="38"/>
  <c r="AY65" i="38"/>
  <c r="AX65" i="38"/>
  <c r="AW65" i="38"/>
  <c r="AV65" i="38"/>
  <c r="AU65" i="38"/>
  <c r="AT65" i="38"/>
  <c r="AS65" i="38"/>
  <c r="AR65" i="38"/>
  <c r="AQ65" i="38"/>
  <c r="AP65" i="38"/>
  <c r="AO65" i="38"/>
  <c r="AN65" i="38"/>
  <c r="AM65" i="38"/>
  <c r="AL65" i="38"/>
  <c r="AK65" i="38"/>
  <c r="AJ65" i="38"/>
  <c r="AI65" i="38"/>
  <c r="BF64" i="38"/>
  <c r="BE64" i="38"/>
  <c r="BD64" i="38"/>
  <c r="BC64" i="38"/>
  <c r="BB64" i="38"/>
  <c r="BA64" i="38"/>
  <c r="AZ64" i="38"/>
  <c r="AY64" i="38"/>
  <c r="AX64" i="38"/>
  <c r="AW64" i="38"/>
  <c r="AV64" i="38"/>
  <c r="AU64" i="38"/>
  <c r="AT64" i="38"/>
  <c r="AS64" i="38"/>
  <c r="AR64" i="38"/>
  <c r="AQ64" i="38"/>
  <c r="AP64" i="38"/>
  <c r="AO64" i="38"/>
  <c r="AN64" i="38"/>
  <c r="AM64" i="38"/>
  <c r="AL64" i="38"/>
  <c r="AK64" i="38"/>
  <c r="AJ64" i="38"/>
  <c r="AI64" i="38"/>
  <c r="BF63" i="38"/>
  <c r="BE63" i="38"/>
  <c r="BD63" i="38"/>
  <c r="BC63" i="38"/>
  <c r="BB63" i="38"/>
  <c r="BA63" i="38"/>
  <c r="AZ63" i="38"/>
  <c r="AY63" i="38"/>
  <c r="AX63" i="38"/>
  <c r="AW63" i="38"/>
  <c r="AV63" i="38"/>
  <c r="AU63" i="38"/>
  <c r="AT63" i="38"/>
  <c r="AS63" i="38"/>
  <c r="AR63" i="38"/>
  <c r="AQ63" i="38"/>
  <c r="AP63" i="38"/>
  <c r="AO63" i="38"/>
  <c r="AN63" i="38"/>
  <c r="AM63" i="38"/>
  <c r="AL63" i="38"/>
  <c r="AK63" i="38"/>
  <c r="AJ63" i="38"/>
  <c r="AI63" i="38"/>
  <c r="BF62" i="38"/>
  <c r="BE62" i="38"/>
  <c r="BD62" i="38"/>
  <c r="BC62" i="38"/>
  <c r="BB62" i="38"/>
  <c r="BA62" i="38"/>
  <c r="AZ62" i="38"/>
  <c r="AY62" i="38"/>
  <c r="AX62" i="38"/>
  <c r="AW62" i="38"/>
  <c r="AV62" i="38"/>
  <c r="AU62" i="38"/>
  <c r="AT62" i="38"/>
  <c r="AS62" i="38"/>
  <c r="AR62" i="38"/>
  <c r="AQ62" i="38"/>
  <c r="AP62" i="38"/>
  <c r="AO62" i="38"/>
  <c r="AN62" i="38"/>
  <c r="AM62" i="38"/>
  <c r="AL62" i="38"/>
  <c r="AK62" i="38"/>
  <c r="AJ62" i="38"/>
  <c r="AI62" i="38"/>
  <c r="BF61" i="38"/>
  <c r="BE61" i="38"/>
  <c r="BD61" i="38"/>
  <c r="BC61" i="38"/>
  <c r="BB61" i="38"/>
  <c r="BA61" i="38"/>
  <c r="AZ61" i="38"/>
  <c r="AY61" i="38"/>
  <c r="AX61" i="38"/>
  <c r="AW61" i="38"/>
  <c r="AV61" i="38"/>
  <c r="AU61" i="38"/>
  <c r="AT61" i="38"/>
  <c r="AS61" i="38"/>
  <c r="AR61" i="38"/>
  <c r="AQ61" i="38"/>
  <c r="AP61" i="38"/>
  <c r="AO61" i="38"/>
  <c r="AN61" i="38"/>
  <c r="AM61" i="38"/>
  <c r="AL61" i="38"/>
  <c r="AK61" i="38"/>
  <c r="AJ61" i="38"/>
  <c r="AI61" i="38"/>
  <c r="BF60" i="38"/>
  <c r="BE60" i="38"/>
  <c r="BD60" i="38"/>
  <c r="BC60" i="38"/>
  <c r="BB60" i="38"/>
  <c r="BA60" i="38"/>
  <c r="AZ60" i="38"/>
  <c r="AY60" i="38"/>
  <c r="AX60" i="38"/>
  <c r="AW60" i="38"/>
  <c r="AV60" i="38"/>
  <c r="AU60" i="38"/>
  <c r="AT60" i="38"/>
  <c r="AS60" i="38"/>
  <c r="AR60" i="38"/>
  <c r="AQ60" i="38"/>
  <c r="AP60" i="38"/>
  <c r="AO60" i="38"/>
  <c r="AN60" i="38"/>
  <c r="AM60" i="38"/>
  <c r="AL60" i="38"/>
  <c r="AK60" i="38"/>
  <c r="AJ60" i="38"/>
  <c r="AI60" i="38"/>
  <c r="BF59" i="38"/>
  <c r="BE59" i="38"/>
  <c r="BD59" i="38"/>
  <c r="BC59" i="38"/>
  <c r="BB59" i="38"/>
  <c r="BA59" i="38"/>
  <c r="AZ59" i="38"/>
  <c r="AY59" i="38"/>
  <c r="AX59" i="38"/>
  <c r="AW59" i="38"/>
  <c r="AV59" i="38"/>
  <c r="AU59" i="38"/>
  <c r="AT59" i="38"/>
  <c r="AS59" i="38"/>
  <c r="AR59" i="38"/>
  <c r="AQ59" i="38"/>
  <c r="AP59" i="38"/>
  <c r="AO59" i="38"/>
  <c r="AN59" i="38"/>
  <c r="AM59" i="38"/>
  <c r="AL59" i="38"/>
  <c r="AK59" i="38"/>
  <c r="AJ59" i="38"/>
  <c r="AI59" i="38"/>
  <c r="BF58" i="38"/>
  <c r="BE58" i="38"/>
  <c r="BD58" i="38"/>
  <c r="BC58" i="38"/>
  <c r="BB58" i="38"/>
  <c r="BA58" i="38"/>
  <c r="AZ58" i="38"/>
  <c r="AY58" i="38"/>
  <c r="AX58" i="38"/>
  <c r="AW58" i="38"/>
  <c r="AV58" i="38"/>
  <c r="AU58" i="38"/>
  <c r="AT58" i="38"/>
  <c r="AS58" i="38"/>
  <c r="AR58" i="38"/>
  <c r="AQ58" i="38"/>
  <c r="AP58" i="38"/>
  <c r="AO58" i="38"/>
  <c r="AN58" i="38"/>
  <c r="AM58" i="38"/>
  <c r="AL58" i="38"/>
  <c r="AK58" i="38"/>
  <c r="AJ58" i="38"/>
  <c r="AI58" i="38"/>
  <c r="BF57" i="38"/>
  <c r="BE57" i="38"/>
  <c r="BD57" i="38"/>
  <c r="BC57" i="38"/>
  <c r="BB57" i="38"/>
  <c r="BA57" i="38"/>
  <c r="AZ57" i="38"/>
  <c r="AY57" i="38"/>
  <c r="AX57" i="38"/>
  <c r="AW57" i="38"/>
  <c r="AV57" i="38"/>
  <c r="AU57" i="38"/>
  <c r="AT57" i="38"/>
  <c r="AS57" i="38"/>
  <c r="AR57" i="38"/>
  <c r="AQ57" i="38"/>
  <c r="AP57" i="38"/>
  <c r="AO57" i="38"/>
  <c r="AN57" i="38"/>
  <c r="AM57" i="38"/>
  <c r="AL57" i="38"/>
  <c r="AK57" i="38"/>
  <c r="AJ57" i="38"/>
  <c r="AI57" i="38"/>
  <c r="BF56" i="38"/>
  <c r="BE56" i="38"/>
  <c r="BD56" i="38"/>
  <c r="BC56" i="38"/>
  <c r="BB56" i="38"/>
  <c r="BA56" i="38"/>
  <c r="AZ56" i="38"/>
  <c r="AY56" i="38"/>
  <c r="AX56" i="38"/>
  <c r="AW56" i="38"/>
  <c r="AV56" i="38"/>
  <c r="AU56" i="38"/>
  <c r="AT56" i="38"/>
  <c r="AS56" i="38"/>
  <c r="AR56" i="38"/>
  <c r="AQ56" i="38"/>
  <c r="AP56" i="38"/>
  <c r="AO56" i="38"/>
  <c r="AN56" i="38"/>
  <c r="AM56" i="38"/>
  <c r="AL56" i="38"/>
  <c r="AK56" i="38"/>
  <c r="AJ56" i="38"/>
  <c r="AI56" i="38"/>
  <c r="BF55" i="38"/>
  <c r="BE55" i="38"/>
  <c r="BD55" i="38"/>
  <c r="BC55" i="38"/>
  <c r="BB55" i="38"/>
  <c r="BA55" i="38"/>
  <c r="AZ55" i="38"/>
  <c r="AY55" i="38"/>
  <c r="AX55" i="38"/>
  <c r="AW55" i="38"/>
  <c r="AV55" i="38"/>
  <c r="AU55" i="38"/>
  <c r="AT55" i="38"/>
  <c r="AS55" i="38"/>
  <c r="AR55" i="38"/>
  <c r="AQ55" i="38"/>
  <c r="AP55" i="38"/>
  <c r="AO55" i="38"/>
  <c r="AN55" i="38"/>
  <c r="AM55" i="38"/>
  <c r="AL55" i="38"/>
  <c r="AK55" i="38"/>
  <c r="AJ55" i="38"/>
  <c r="AI55" i="38"/>
  <c r="BF54" i="38"/>
  <c r="BE54" i="38"/>
  <c r="BD54" i="38"/>
  <c r="BC54" i="38"/>
  <c r="BB54" i="38"/>
  <c r="BA54" i="38"/>
  <c r="AZ54" i="38"/>
  <c r="AY54" i="38"/>
  <c r="AX54" i="38"/>
  <c r="AW54" i="38"/>
  <c r="AV54" i="38"/>
  <c r="AU54" i="38"/>
  <c r="AT54" i="38"/>
  <c r="AS54" i="38"/>
  <c r="AR54" i="38"/>
  <c r="AQ54" i="38"/>
  <c r="AP54" i="38"/>
  <c r="AO54" i="38"/>
  <c r="AN54" i="38"/>
  <c r="AM54" i="38"/>
  <c r="AL54" i="38"/>
  <c r="AK54" i="38"/>
  <c r="AJ54" i="38"/>
  <c r="AI54" i="38"/>
  <c r="BF53" i="38"/>
  <c r="BE53" i="38"/>
  <c r="BD53" i="38"/>
  <c r="BC53" i="38"/>
  <c r="BB53" i="38"/>
  <c r="BA53" i="38"/>
  <c r="AZ53" i="38"/>
  <c r="AY53" i="38"/>
  <c r="AX53" i="38"/>
  <c r="AW53" i="38"/>
  <c r="AV53" i="38"/>
  <c r="AU53" i="38"/>
  <c r="AT53" i="38"/>
  <c r="AS53" i="38"/>
  <c r="AR53" i="38"/>
  <c r="AQ53" i="38"/>
  <c r="AP53" i="38"/>
  <c r="AO53" i="38"/>
  <c r="AN53" i="38"/>
  <c r="AM53" i="38"/>
  <c r="AL53" i="38"/>
  <c r="AK53" i="38"/>
  <c r="AJ53" i="38"/>
  <c r="Z26" i="70"/>
  <c r="Y26" i="70"/>
  <c r="X26" i="70"/>
  <c r="W26" i="70"/>
  <c r="V26" i="70"/>
  <c r="U26" i="70"/>
  <c r="T26" i="70"/>
  <c r="S26" i="70"/>
  <c r="R26" i="70"/>
  <c r="Q26" i="70"/>
  <c r="P26" i="70"/>
  <c r="O26" i="70"/>
  <c r="N26" i="70"/>
  <c r="M26" i="70"/>
  <c r="L26" i="70"/>
  <c r="K26" i="70"/>
  <c r="J26" i="70"/>
  <c r="I26" i="70"/>
  <c r="H26" i="70"/>
  <c r="G26" i="70"/>
  <c r="F26" i="70"/>
  <c r="E26" i="70"/>
  <c r="D26" i="70"/>
  <c r="C26" i="70"/>
  <c r="Z25" i="70"/>
  <c r="Y25" i="70"/>
  <c r="X25" i="70"/>
  <c r="W25" i="70"/>
  <c r="V25" i="70"/>
  <c r="U25" i="70"/>
  <c r="T25" i="70"/>
  <c r="S25" i="70"/>
  <c r="R25" i="70"/>
  <c r="Q25" i="70"/>
  <c r="P25" i="70"/>
  <c r="O25" i="70"/>
  <c r="N25" i="70"/>
  <c r="M25" i="70"/>
  <c r="L25" i="70"/>
  <c r="K25" i="70"/>
  <c r="J25" i="70"/>
  <c r="I25" i="70"/>
  <c r="H25" i="70"/>
  <c r="G25" i="70"/>
  <c r="F25" i="70"/>
  <c r="E25" i="70"/>
  <c r="D25" i="70"/>
  <c r="C25" i="70"/>
  <c r="Z24" i="70"/>
  <c r="Y24" i="70"/>
  <c r="X24" i="70"/>
  <c r="W24" i="70"/>
  <c r="V24" i="70"/>
  <c r="U24" i="70"/>
  <c r="T24" i="70"/>
  <c r="S24" i="70"/>
  <c r="R24" i="70"/>
  <c r="Q24" i="70"/>
  <c r="P24" i="70"/>
  <c r="O24" i="70"/>
  <c r="N24" i="70"/>
  <c r="M24" i="70"/>
  <c r="L24" i="70"/>
  <c r="K24" i="70"/>
  <c r="J24" i="70"/>
  <c r="I24" i="70"/>
  <c r="H24" i="70"/>
  <c r="G24" i="70"/>
  <c r="F24" i="70"/>
  <c r="E24" i="70"/>
  <c r="D24" i="70"/>
  <c r="C24" i="70"/>
  <c r="AG20" i="70" s="1"/>
  <c r="Z23" i="70"/>
  <c r="Y23" i="70"/>
  <c r="X23" i="70"/>
  <c r="W23" i="70"/>
  <c r="V23" i="70"/>
  <c r="U23" i="70"/>
  <c r="T23" i="70"/>
  <c r="S23" i="70"/>
  <c r="R23" i="70"/>
  <c r="Q23" i="70"/>
  <c r="P23" i="70"/>
  <c r="O23" i="70"/>
  <c r="N23" i="70"/>
  <c r="M23" i="70"/>
  <c r="L23" i="70"/>
  <c r="K23" i="70"/>
  <c r="J23" i="70"/>
  <c r="I23" i="70"/>
  <c r="H23" i="70"/>
  <c r="G23" i="70"/>
  <c r="F23" i="70"/>
  <c r="E23" i="70"/>
  <c r="D23" i="70"/>
  <c r="C23" i="70"/>
  <c r="Z22" i="70"/>
  <c r="Y22" i="70"/>
  <c r="X22" i="70"/>
  <c r="W22" i="70"/>
  <c r="V22" i="70"/>
  <c r="U22" i="70"/>
  <c r="T22" i="70"/>
  <c r="S22" i="70"/>
  <c r="R22" i="70"/>
  <c r="Q22" i="70"/>
  <c r="P22" i="70"/>
  <c r="O22" i="70"/>
  <c r="N22" i="70"/>
  <c r="M22" i="70"/>
  <c r="L22" i="70"/>
  <c r="K22" i="70"/>
  <c r="J22" i="70"/>
  <c r="I22" i="70"/>
  <c r="H22" i="70"/>
  <c r="G22" i="70"/>
  <c r="F22" i="70"/>
  <c r="E22" i="70"/>
  <c r="D22" i="70"/>
  <c r="C22" i="70"/>
  <c r="Z21" i="70"/>
  <c r="Y21" i="70"/>
  <c r="X21" i="70"/>
  <c r="W21" i="70"/>
  <c r="V21" i="70"/>
  <c r="U21" i="70"/>
  <c r="T21" i="70"/>
  <c r="S21" i="70"/>
  <c r="R21" i="70"/>
  <c r="Q21" i="70"/>
  <c r="P21" i="70"/>
  <c r="O21" i="70"/>
  <c r="N21" i="70"/>
  <c r="M21" i="70"/>
  <c r="L21" i="70"/>
  <c r="K21" i="70"/>
  <c r="J21" i="70"/>
  <c r="I21" i="70"/>
  <c r="H21" i="70"/>
  <c r="G21" i="70"/>
  <c r="F21" i="70"/>
  <c r="E21" i="70"/>
  <c r="D21" i="70"/>
  <c r="C21" i="70"/>
  <c r="Z20" i="70"/>
  <c r="Y20" i="70"/>
  <c r="X20" i="70"/>
  <c r="W20" i="70"/>
  <c r="V20" i="70"/>
  <c r="U20" i="70"/>
  <c r="T20" i="70"/>
  <c r="S20" i="70"/>
  <c r="R20" i="70"/>
  <c r="Q20" i="70"/>
  <c r="P20" i="70"/>
  <c r="O20" i="70"/>
  <c r="N20" i="70"/>
  <c r="M20" i="70"/>
  <c r="L20" i="70"/>
  <c r="K20" i="70"/>
  <c r="J20" i="70"/>
  <c r="I20" i="70"/>
  <c r="H20" i="70"/>
  <c r="G20" i="70"/>
  <c r="F20" i="70"/>
  <c r="E20" i="70"/>
  <c r="D20" i="70"/>
  <c r="C20" i="70"/>
  <c r="Z19" i="70"/>
  <c r="Y19" i="70"/>
  <c r="X19" i="70"/>
  <c r="W19" i="70"/>
  <c r="V19" i="70"/>
  <c r="U19" i="70"/>
  <c r="T19" i="70"/>
  <c r="S19" i="70"/>
  <c r="R19" i="70"/>
  <c r="Q19" i="70"/>
  <c r="P19" i="70"/>
  <c r="O19" i="70"/>
  <c r="N19" i="70"/>
  <c r="M19" i="70"/>
  <c r="L19" i="70"/>
  <c r="K19" i="70"/>
  <c r="J19" i="70"/>
  <c r="I19" i="70"/>
  <c r="H19" i="70"/>
  <c r="G19" i="70"/>
  <c r="F19" i="70"/>
  <c r="E19" i="70"/>
  <c r="D19" i="70"/>
  <c r="C19" i="70"/>
  <c r="Z18" i="70"/>
  <c r="Y18" i="70"/>
  <c r="X18" i="70"/>
  <c r="W18" i="70"/>
  <c r="V18" i="70"/>
  <c r="U18" i="70"/>
  <c r="T18" i="70"/>
  <c r="S18" i="70"/>
  <c r="R18" i="70"/>
  <c r="Q18" i="70"/>
  <c r="P18" i="70"/>
  <c r="O18" i="70"/>
  <c r="N18" i="70"/>
  <c r="M18" i="70"/>
  <c r="L18" i="70"/>
  <c r="K18" i="70"/>
  <c r="J18" i="70"/>
  <c r="I18" i="70"/>
  <c r="H18" i="70"/>
  <c r="G18" i="70"/>
  <c r="F18" i="70"/>
  <c r="E18" i="70"/>
  <c r="D18" i="70"/>
  <c r="C18" i="70"/>
  <c r="Z17" i="70"/>
  <c r="Y17" i="70"/>
  <c r="X17" i="70"/>
  <c r="W17" i="70"/>
  <c r="V17" i="70"/>
  <c r="U17" i="70"/>
  <c r="T17" i="70"/>
  <c r="S17" i="70"/>
  <c r="R17" i="70"/>
  <c r="Q17" i="70"/>
  <c r="P17" i="70"/>
  <c r="O17" i="70"/>
  <c r="N17" i="70"/>
  <c r="M17" i="70"/>
  <c r="L17" i="70"/>
  <c r="K17" i="70"/>
  <c r="J17" i="70"/>
  <c r="I17" i="70"/>
  <c r="H17" i="70"/>
  <c r="G17" i="70"/>
  <c r="F17" i="70"/>
  <c r="E17" i="70"/>
  <c r="D17" i="70"/>
  <c r="C17" i="70"/>
  <c r="Z16" i="70"/>
  <c r="Y16" i="70"/>
  <c r="X16" i="70"/>
  <c r="W16" i="70"/>
  <c r="V16" i="70"/>
  <c r="U16" i="70"/>
  <c r="T16" i="70"/>
  <c r="S16" i="70"/>
  <c r="R16" i="70"/>
  <c r="Q16" i="70"/>
  <c r="P16" i="70"/>
  <c r="O16" i="70"/>
  <c r="N16" i="70"/>
  <c r="M16" i="70"/>
  <c r="L16" i="70"/>
  <c r="K16" i="70"/>
  <c r="J16" i="70"/>
  <c r="I16" i="70"/>
  <c r="H16" i="70"/>
  <c r="G16" i="70"/>
  <c r="F16" i="70"/>
  <c r="E16" i="70"/>
  <c r="D16" i="70"/>
  <c r="C16" i="70"/>
  <c r="Z15" i="70"/>
  <c r="Y15" i="70"/>
  <c r="X15" i="70"/>
  <c r="W15" i="70"/>
  <c r="V15" i="70"/>
  <c r="U15" i="70"/>
  <c r="T15" i="70"/>
  <c r="S15" i="70"/>
  <c r="R15" i="70"/>
  <c r="Q15" i="70"/>
  <c r="P15" i="70"/>
  <c r="O15" i="70"/>
  <c r="N15" i="70"/>
  <c r="M15" i="70"/>
  <c r="L15" i="70"/>
  <c r="K15" i="70"/>
  <c r="J15" i="70"/>
  <c r="I15" i="70"/>
  <c r="H15" i="70"/>
  <c r="G15" i="70"/>
  <c r="F15" i="70"/>
  <c r="E15" i="70"/>
  <c r="D15" i="70"/>
  <c r="C15" i="70"/>
  <c r="Z14" i="70"/>
  <c r="Y14" i="70"/>
  <c r="X14" i="70"/>
  <c r="W14" i="70"/>
  <c r="V14" i="70"/>
  <c r="U14" i="70"/>
  <c r="T14" i="70"/>
  <c r="S14" i="70"/>
  <c r="R14" i="70"/>
  <c r="Q14" i="70"/>
  <c r="P14" i="70"/>
  <c r="O14" i="70"/>
  <c r="N14" i="70"/>
  <c r="M14" i="70"/>
  <c r="L14" i="70"/>
  <c r="K14" i="70"/>
  <c r="J14" i="70"/>
  <c r="I14" i="70"/>
  <c r="H14" i="70"/>
  <c r="G14" i="70"/>
  <c r="F14" i="70"/>
  <c r="E14" i="70"/>
  <c r="D14" i="70"/>
  <c r="C14" i="70"/>
  <c r="Z13" i="70"/>
  <c r="Y13" i="70"/>
  <c r="X13" i="70"/>
  <c r="W13" i="70"/>
  <c r="V13" i="70"/>
  <c r="U13" i="70"/>
  <c r="T13" i="70"/>
  <c r="S13" i="70"/>
  <c r="R13" i="70"/>
  <c r="Q13" i="70"/>
  <c r="P13" i="70"/>
  <c r="O13" i="70"/>
  <c r="N13" i="70"/>
  <c r="M13" i="70"/>
  <c r="L13" i="70"/>
  <c r="K13" i="70"/>
  <c r="J13" i="70"/>
  <c r="I13" i="70"/>
  <c r="H13" i="70"/>
  <c r="G13" i="70"/>
  <c r="F13" i="70"/>
  <c r="E13" i="70"/>
  <c r="D13" i="70"/>
  <c r="C13" i="70"/>
  <c r="Z12" i="70"/>
  <c r="Y12" i="70"/>
  <c r="X12" i="70"/>
  <c r="W12" i="70"/>
  <c r="V12" i="70"/>
  <c r="V29" i="70" s="1"/>
  <c r="U12" i="70"/>
  <c r="U28" i="70" s="1"/>
  <c r="U28" i="77" s="1"/>
  <c r="T12" i="70"/>
  <c r="S12" i="70"/>
  <c r="R12" i="70"/>
  <c r="Q12" i="70"/>
  <c r="P12" i="70"/>
  <c r="O12" i="70"/>
  <c r="O29" i="70" s="1"/>
  <c r="N12" i="70"/>
  <c r="M12" i="70"/>
  <c r="L12" i="70"/>
  <c r="L28" i="70" s="1"/>
  <c r="L28" i="77" s="1"/>
  <c r="K12" i="70"/>
  <c r="K29" i="70" s="1"/>
  <c r="J12" i="70"/>
  <c r="I12" i="70"/>
  <c r="H12" i="70"/>
  <c r="H28" i="70" s="1"/>
  <c r="G12" i="70"/>
  <c r="F12" i="70"/>
  <c r="F29" i="70" s="1"/>
  <c r="E12" i="70"/>
  <c r="D12" i="70"/>
  <c r="D28" i="70" s="1"/>
  <c r="D28" i="77" s="1"/>
  <c r="C12" i="70"/>
  <c r="C28" i="70" s="1"/>
  <c r="C28" i="77" s="1"/>
  <c r="Z11" i="70"/>
  <c r="Y11" i="70"/>
  <c r="X11" i="70"/>
  <c r="X28" i="70" s="1"/>
  <c r="X28" i="77" s="1"/>
  <c r="W11" i="70"/>
  <c r="W28" i="70" s="1"/>
  <c r="W28" i="77" s="1"/>
  <c r="V11" i="70"/>
  <c r="U11" i="70"/>
  <c r="T11" i="70"/>
  <c r="T28" i="70" s="1"/>
  <c r="T28" i="77" s="1"/>
  <c r="S11" i="70"/>
  <c r="S28" i="70" s="1"/>
  <c r="S28" i="77" s="1"/>
  <c r="R11" i="70"/>
  <c r="R28" i="70"/>
  <c r="R28" i="77" s="1"/>
  <c r="Q11" i="70"/>
  <c r="Q28" i="70" s="1"/>
  <c r="Q28" i="77" s="1"/>
  <c r="P11" i="70"/>
  <c r="P29" i="70" s="1"/>
  <c r="O11" i="70"/>
  <c r="O28" i="70" s="1"/>
  <c r="O28" i="77" s="1"/>
  <c r="N11" i="70"/>
  <c r="N28" i="70" s="1"/>
  <c r="N28" i="77" s="1"/>
  <c r="N29" i="70"/>
  <c r="M11" i="70"/>
  <c r="M28" i="70" s="1"/>
  <c r="M28" i="77" s="1"/>
  <c r="L11" i="70"/>
  <c r="K11" i="70"/>
  <c r="K28" i="70"/>
  <c r="K28" i="77" s="1"/>
  <c r="J11" i="70"/>
  <c r="J29" i="70" s="1"/>
  <c r="I11" i="70"/>
  <c r="I29" i="70"/>
  <c r="H11" i="70"/>
  <c r="H28" i="77"/>
  <c r="G11" i="70"/>
  <c r="G29" i="70" s="1"/>
  <c r="G28" i="70"/>
  <c r="G28" i="77" s="1"/>
  <c r="F11" i="70"/>
  <c r="F28" i="70"/>
  <c r="F28" i="77" s="1"/>
  <c r="E11" i="70"/>
  <c r="E28" i="70"/>
  <c r="E28" i="77" s="1"/>
  <c r="D11" i="70"/>
  <c r="C11" i="70"/>
  <c r="Z27" i="77"/>
  <c r="Y27" i="77"/>
  <c r="X27" i="77"/>
  <c r="W27" i="77"/>
  <c r="V27" i="77"/>
  <c r="U27" i="77"/>
  <c r="T27" i="77"/>
  <c r="S27" i="77"/>
  <c r="R27" i="77"/>
  <c r="Q27" i="77"/>
  <c r="P27" i="77"/>
  <c r="O27" i="77"/>
  <c r="N27" i="77"/>
  <c r="M27" i="77"/>
  <c r="L27" i="77"/>
  <c r="K27" i="77"/>
  <c r="J27" i="77"/>
  <c r="I27" i="77"/>
  <c r="H27" i="77"/>
  <c r="G27" i="77"/>
  <c r="F27" i="77"/>
  <c r="E27" i="77"/>
  <c r="D27" i="77"/>
  <c r="C27" i="77"/>
  <c r="E29" i="70"/>
  <c r="H29" i="70"/>
  <c r="I28" i="70"/>
  <c r="I28" i="77" s="1"/>
  <c r="T29" i="70"/>
  <c r="Q29" i="70"/>
  <c r="R29" i="70"/>
  <c r="C28" i="31"/>
  <c r="D28" i="31"/>
  <c r="E28" i="31"/>
  <c r="F28" i="31"/>
  <c r="G28" i="31"/>
  <c r="H28" i="31"/>
  <c r="I28" i="31"/>
  <c r="J28" i="31"/>
  <c r="K28" i="31"/>
  <c r="L28" i="31"/>
  <c r="M28" i="31"/>
  <c r="N28" i="31"/>
  <c r="O28" i="31"/>
  <c r="P28" i="31"/>
  <c r="Q28" i="31"/>
  <c r="R28" i="31"/>
  <c r="DB28" i="31"/>
  <c r="DA28" i="31"/>
  <c r="CZ28" i="31"/>
  <c r="CY28" i="31"/>
  <c r="CX28" i="31"/>
  <c r="CW28" i="31"/>
  <c r="CV28" i="31"/>
  <c r="CU28" i="31"/>
  <c r="CT28" i="31"/>
  <c r="CS28" i="31"/>
  <c r="CR28" i="31"/>
  <c r="CQ28" i="31"/>
  <c r="CP28" i="31"/>
  <c r="CO28" i="31"/>
  <c r="CL28" i="31"/>
  <c r="CK28" i="31"/>
  <c r="CJ28" i="31"/>
  <c r="CI28" i="31"/>
  <c r="CH28" i="31"/>
  <c r="CG28" i="31"/>
  <c r="CF28" i="31"/>
  <c r="CE28" i="31"/>
  <c r="CD28" i="31"/>
  <c r="CC28" i="31"/>
  <c r="CB28" i="31"/>
  <c r="CA28" i="31"/>
  <c r="BZ28" i="31"/>
  <c r="BY28" i="31"/>
  <c r="BX28" i="31"/>
  <c r="BW28" i="31"/>
  <c r="BV28" i="31"/>
  <c r="BU28" i="31"/>
  <c r="BT28" i="31"/>
  <c r="BS28" i="31"/>
  <c r="BR28" i="31"/>
  <c r="BQ28" i="31"/>
  <c r="BP28" i="31"/>
  <c r="BO28" i="31"/>
  <c r="AL28" i="31"/>
  <c r="AK28" i="31"/>
  <c r="AJ28" i="31"/>
  <c r="AI28" i="31"/>
  <c r="AH28" i="31"/>
  <c r="AG28" i="31"/>
  <c r="AF28" i="31"/>
  <c r="AE28" i="31"/>
  <c r="AD28" i="31"/>
  <c r="AC28" i="31"/>
  <c r="AB28" i="31"/>
  <c r="AA28" i="31"/>
  <c r="Z28" i="31"/>
  <c r="Y28" i="31"/>
  <c r="X28" i="31"/>
  <c r="W28" i="31"/>
  <c r="V28" i="31"/>
  <c r="U28" i="31"/>
  <c r="T28" i="31"/>
  <c r="S28" i="31"/>
  <c r="DB27" i="69"/>
  <c r="DA27" i="69"/>
  <c r="CZ27" i="69"/>
  <c r="CY27" i="69"/>
  <c r="CX27" i="69"/>
  <c r="CW27" i="69"/>
  <c r="CV27" i="69"/>
  <c r="CU27" i="69"/>
  <c r="CT27" i="69"/>
  <c r="CS27" i="69"/>
  <c r="CR27" i="69"/>
  <c r="CQ27" i="69"/>
  <c r="CP27" i="69"/>
  <c r="CO27" i="69"/>
  <c r="DB26" i="69"/>
  <c r="DA26" i="69"/>
  <c r="CZ26" i="69"/>
  <c r="CY26" i="69"/>
  <c r="CX26" i="69"/>
  <c r="CW26" i="69"/>
  <c r="CV26" i="69"/>
  <c r="CU26" i="69"/>
  <c r="CT26" i="69"/>
  <c r="CS26" i="69"/>
  <c r="CR26" i="69"/>
  <c r="CQ26" i="69"/>
  <c r="CP26" i="69"/>
  <c r="CO26" i="69"/>
  <c r="DB25" i="69"/>
  <c r="DA25" i="69"/>
  <c r="CZ25" i="69"/>
  <c r="CY25" i="69"/>
  <c r="CX25" i="69"/>
  <c r="CW25" i="69"/>
  <c r="CV25" i="69"/>
  <c r="CU25" i="69"/>
  <c r="CT25" i="69"/>
  <c r="CS25" i="69"/>
  <c r="CR25" i="69"/>
  <c r="CQ25" i="69"/>
  <c r="CP25" i="69"/>
  <c r="CO25" i="69"/>
  <c r="DB24" i="69"/>
  <c r="DA24" i="69"/>
  <c r="CZ24" i="69"/>
  <c r="CY24" i="69"/>
  <c r="CX24" i="69"/>
  <c r="CW24" i="69"/>
  <c r="CV24" i="69"/>
  <c r="CU24" i="69"/>
  <c r="CT24" i="69"/>
  <c r="CS24" i="69"/>
  <c r="CR24" i="69"/>
  <c r="CQ24" i="69"/>
  <c r="CP24" i="69"/>
  <c r="CO24" i="69"/>
  <c r="DB23" i="69"/>
  <c r="DA23" i="69"/>
  <c r="CZ23" i="69"/>
  <c r="CY23" i="69"/>
  <c r="CX23" i="69"/>
  <c r="CW23" i="69"/>
  <c r="CV23" i="69"/>
  <c r="CU23" i="69"/>
  <c r="CT23" i="69"/>
  <c r="CS23" i="69"/>
  <c r="CR23" i="69"/>
  <c r="CQ23" i="69"/>
  <c r="CP23" i="69"/>
  <c r="CO23" i="69"/>
  <c r="DB22" i="69"/>
  <c r="DA22" i="69"/>
  <c r="DA29" i="69" s="1"/>
  <c r="DA29" i="31" s="1"/>
  <c r="CZ22" i="69"/>
  <c r="CY22" i="69"/>
  <c r="CX22" i="69"/>
  <c r="CW22" i="69"/>
  <c r="CV22" i="69"/>
  <c r="CU22" i="69"/>
  <c r="CT22" i="69"/>
  <c r="CS22" i="69"/>
  <c r="CR22" i="69"/>
  <c r="CQ22" i="69"/>
  <c r="CP22" i="69"/>
  <c r="CO22" i="69"/>
  <c r="DB21" i="69"/>
  <c r="DA21" i="69"/>
  <c r="CZ21" i="69"/>
  <c r="CY21" i="69"/>
  <c r="CX21" i="69"/>
  <c r="CW21" i="69"/>
  <c r="CV21" i="69"/>
  <c r="CU21" i="69"/>
  <c r="CT21" i="69"/>
  <c r="CS21" i="69"/>
  <c r="CR21" i="69"/>
  <c r="CQ21" i="69"/>
  <c r="CQ29" i="69" s="1"/>
  <c r="CQ29" i="31" s="1"/>
  <c r="CP21" i="69"/>
  <c r="CO21" i="69"/>
  <c r="DB20" i="69"/>
  <c r="DA20" i="69"/>
  <c r="CZ20" i="69"/>
  <c r="CY20" i="69"/>
  <c r="CX20" i="69"/>
  <c r="CW20" i="69"/>
  <c r="CV20" i="69"/>
  <c r="CU20" i="69"/>
  <c r="CT20" i="69"/>
  <c r="CS20" i="69"/>
  <c r="CR20" i="69"/>
  <c r="CQ20" i="69"/>
  <c r="CP20" i="69"/>
  <c r="CO20" i="69"/>
  <c r="DB19" i="69"/>
  <c r="DA19" i="69"/>
  <c r="CZ19" i="69"/>
  <c r="CY19" i="69"/>
  <c r="CX19" i="69"/>
  <c r="CW19" i="69"/>
  <c r="CV19" i="69"/>
  <c r="CU19" i="69"/>
  <c r="CU29" i="69" s="1"/>
  <c r="CU29" i="31" s="1"/>
  <c r="CT19" i="69"/>
  <c r="CS19" i="69"/>
  <c r="CR19" i="69"/>
  <c r="CQ19" i="69"/>
  <c r="CP19" i="69"/>
  <c r="CO19" i="69"/>
  <c r="DB18" i="69"/>
  <c r="DA18" i="69"/>
  <c r="CZ18" i="69"/>
  <c r="CY18" i="69"/>
  <c r="CX18" i="69"/>
  <c r="CW18" i="69"/>
  <c r="CV18" i="69"/>
  <c r="CU18" i="69"/>
  <c r="CT18" i="69"/>
  <c r="CS18" i="69"/>
  <c r="CR18" i="69"/>
  <c r="CQ18" i="69"/>
  <c r="CP18" i="69"/>
  <c r="CO18" i="69"/>
  <c r="DB17" i="69"/>
  <c r="DA17" i="69"/>
  <c r="CZ17" i="69"/>
  <c r="CY17" i="69"/>
  <c r="CX17" i="69"/>
  <c r="CW17" i="69"/>
  <c r="CV17" i="69"/>
  <c r="CU17" i="69"/>
  <c r="CT17" i="69"/>
  <c r="CS17" i="69"/>
  <c r="CR17" i="69"/>
  <c r="CQ17" i="69"/>
  <c r="CP17" i="69"/>
  <c r="CO17" i="69"/>
  <c r="DB16" i="69"/>
  <c r="DA16" i="69"/>
  <c r="CZ16" i="69"/>
  <c r="CY16" i="69"/>
  <c r="CX16" i="69"/>
  <c r="CW16" i="69"/>
  <c r="CV16" i="69"/>
  <c r="CU16" i="69"/>
  <c r="CT16" i="69"/>
  <c r="CS16" i="69"/>
  <c r="CR16" i="69"/>
  <c r="CQ16" i="69"/>
  <c r="CP16" i="69"/>
  <c r="CO16" i="69"/>
  <c r="CO29" i="69" s="1"/>
  <c r="CO29" i="31" s="1"/>
  <c r="DB15" i="69"/>
  <c r="DB29" i="69" s="1"/>
  <c r="DB29" i="31" s="1"/>
  <c r="DA15" i="69"/>
  <c r="CZ15" i="69"/>
  <c r="CY15" i="69"/>
  <c r="CX15" i="69"/>
  <c r="CW15" i="69"/>
  <c r="CV15" i="69"/>
  <c r="CU15" i="69"/>
  <c r="CT15" i="69"/>
  <c r="CS15" i="69"/>
  <c r="CR15" i="69"/>
  <c r="CQ15" i="69"/>
  <c r="CP15" i="69"/>
  <c r="CO15" i="69"/>
  <c r="DB14" i="69"/>
  <c r="DA14" i="69"/>
  <c r="CZ14" i="69"/>
  <c r="CY14" i="69"/>
  <c r="CX14" i="69"/>
  <c r="CW14" i="69"/>
  <c r="CV14" i="69"/>
  <c r="CU14" i="69"/>
  <c r="CT14" i="69"/>
  <c r="CT29" i="69" s="1"/>
  <c r="CT29" i="31" s="1"/>
  <c r="CS14" i="69"/>
  <c r="CR14" i="69"/>
  <c r="CR29" i="69" s="1"/>
  <c r="CR29" i="31" s="1"/>
  <c r="CQ14" i="69"/>
  <c r="CP14" i="69"/>
  <c r="CO14" i="69"/>
  <c r="DB13" i="69"/>
  <c r="DA13" i="69"/>
  <c r="CZ13" i="69"/>
  <c r="CZ29" i="69" s="1"/>
  <c r="CZ29" i="31" s="1"/>
  <c r="CY13" i="69"/>
  <c r="CX13" i="69"/>
  <c r="CW13" i="69"/>
  <c r="CV13" i="69"/>
  <c r="CU13" i="69"/>
  <c r="CT13" i="69"/>
  <c r="CS13" i="69"/>
  <c r="CR13" i="69"/>
  <c r="CQ13" i="69"/>
  <c r="CP13" i="69"/>
  <c r="CO13" i="69"/>
  <c r="DB12" i="69"/>
  <c r="DA12" i="69"/>
  <c r="CZ12" i="69"/>
  <c r="CY12" i="69"/>
  <c r="CX12" i="69"/>
  <c r="CX29" i="69" s="1"/>
  <c r="CW12" i="69"/>
  <c r="CW29" i="69" s="1"/>
  <c r="CW29" i="31" s="1"/>
  <c r="CV12" i="69"/>
  <c r="CV29" i="69" s="1"/>
  <c r="CV29" i="31" s="1"/>
  <c r="CU12" i="69"/>
  <c r="CT12" i="69"/>
  <c r="CS12" i="69"/>
  <c r="CS29" i="69" s="1"/>
  <c r="CS29" i="31" s="1"/>
  <c r="CR12" i="69"/>
  <c r="CQ12" i="69"/>
  <c r="CP12" i="69"/>
  <c r="CP29" i="69" s="1"/>
  <c r="CP29" i="31" s="1"/>
  <c r="CO12" i="69"/>
  <c r="CL27" i="69"/>
  <c r="CK27" i="69"/>
  <c r="CJ27" i="69"/>
  <c r="CI27" i="69"/>
  <c r="CH27" i="69"/>
  <c r="CG27" i="69"/>
  <c r="CF27" i="69"/>
  <c r="CE27" i="69"/>
  <c r="CD27" i="69"/>
  <c r="CC27" i="69"/>
  <c r="CB27" i="69"/>
  <c r="CA27" i="69"/>
  <c r="BZ27" i="69"/>
  <c r="BY27" i="69"/>
  <c r="BX27" i="69"/>
  <c r="BW27" i="69"/>
  <c r="BV27" i="69"/>
  <c r="BU27" i="69"/>
  <c r="BT27" i="69"/>
  <c r="BS27" i="69"/>
  <c r="BR27" i="69"/>
  <c r="BQ27" i="69"/>
  <c r="BP27" i="69"/>
  <c r="BO27" i="69"/>
  <c r="CL26" i="69"/>
  <c r="CK26" i="69"/>
  <c r="CJ26" i="69"/>
  <c r="CI26" i="69"/>
  <c r="CH26" i="69"/>
  <c r="CG26" i="69"/>
  <c r="CF26" i="69"/>
  <c r="CE26" i="69"/>
  <c r="CD26" i="69"/>
  <c r="CC26" i="69"/>
  <c r="CB26" i="69"/>
  <c r="CA26" i="69"/>
  <c r="BZ26" i="69"/>
  <c r="BY26" i="69"/>
  <c r="BX26" i="69"/>
  <c r="BW26" i="69"/>
  <c r="BV26" i="69"/>
  <c r="BU26" i="69"/>
  <c r="BT26" i="69"/>
  <c r="BS26" i="69"/>
  <c r="BR26" i="69"/>
  <c r="BQ26" i="69"/>
  <c r="BP26" i="69"/>
  <c r="BO26" i="69"/>
  <c r="CL25" i="69"/>
  <c r="CK25" i="69"/>
  <c r="CJ25" i="69"/>
  <c r="CI25" i="69"/>
  <c r="CH25" i="69"/>
  <c r="CG25" i="69"/>
  <c r="CF25" i="69"/>
  <c r="CE25" i="69"/>
  <c r="CD25" i="69"/>
  <c r="CC25" i="69"/>
  <c r="CB25" i="69"/>
  <c r="CA25" i="69"/>
  <c r="BZ25" i="69"/>
  <c r="BY25" i="69"/>
  <c r="BX25" i="69"/>
  <c r="BW25" i="69"/>
  <c r="BV25" i="69"/>
  <c r="BU25" i="69"/>
  <c r="BT25" i="69"/>
  <c r="BS25" i="69"/>
  <c r="BR25" i="69"/>
  <c r="BQ25" i="69"/>
  <c r="BP25" i="69"/>
  <c r="BO25" i="69"/>
  <c r="CL24" i="69"/>
  <c r="CK24" i="69"/>
  <c r="CJ24" i="69"/>
  <c r="CI24" i="69"/>
  <c r="CH24" i="69"/>
  <c r="CG24" i="69"/>
  <c r="CF24" i="69"/>
  <c r="CE24" i="69"/>
  <c r="CD24" i="69"/>
  <c r="CC24" i="69"/>
  <c r="CB24" i="69"/>
  <c r="CA24" i="69"/>
  <c r="BZ24" i="69"/>
  <c r="BY24" i="69"/>
  <c r="BX24" i="69"/>
  <c r="BW24" i="69"/>
  <c r="BV24" i="69"/>
  <c r="BU24" i="69"/>
  <c r="BT24" i="69"/>
  <c r="BS24" i="69"/>
  <c r="BR24" i="69"/>
  <c r="BQ24" i="69"/>
  <c r="BP24" i="69"/>
  <c r="BO24" i="69"/>
  <c r="CL23" i="69"/>
  <c r="CK23" i="69"/>
  <c r="CJ23" i="69"/>
  <c r="CI23" i="69"/>
  <c r="CH23" i="69"/>
  <c r="CG23" i="69"/>
  <c r="CF23" i="69"/>
  <c r="CE23" i="69"/>
  <c r="CD23" i="69"/>
  <c r="CC23" i="69"/>
  <c r="CB23" i="69"/>
  <c r="CA23" i="69"/>
  <c r="BZ23" i="69"/>
  <c r="BY23" i="69"/>
  <c r="BX23" i="69"/>
  <c r="BW23" i="69"/>
  <c r="BV23" i="69"/>
  <c r="BU23" i="69"/>
  <c r="BT23" i="69"/>
  <c r="BS23" i="69"/>
  <c r="BR23" i="69"/>
  <c r="BQ23" i="69"/>
  <c r="BP23" i="69"/>
  <c r="BO23" i="69"/>
  <c r="CL22" i="69"/>
  <c r="CK22" i="69"/>
  <c r="CJ22" i="69"/>
  <c r="CI22" i="69"/>
  <c r="CH22" i="69"/>
  <c r="CG22" i="69"/>
  <c r="CF22" i="69"/>
  <c r="CE22" i="69"/>
  <c r="CD22" i="69"/>
  <c r="CC22" i="69"/>
  <c r="CB22" i="69"/>
  <c r="CA22" i="69"/>
  <c r="BZ22" i="69"/>
  <c r="BY22" i="69"/>
  <c r="BX22" i="69"/>
  <c r="BW22" i="69"/>
  <c r="BV22" i="69"/>
  <c r="BU22" i="69"/>
  <c r="BT22" i="69"/>
  <c r="BS22" i="69"/>
  <c r="BR22" i="69"/>
  <c r="BQ22" i="69"/>
  <c r="BP22" i="69"/>
  <c r="BO22" i="69"/>
  <c r="CL21" i="69"/>
  <c r="CK21" i="69"/>
  <c r="CJ21" i="69"/>
  <c r="CI21" i="69"/>
  <c r="CH21" i="69"/>
  <c r="CG21" i="69"/>
  <c r="CF21" i="69"/>
  <c r="CE21" i="69"/>
  <c r="CD21" i="69"/>
  <c r="CC21" i="69"/>
  <c r="CB21" i="69"/>
  <c r="CA21" i="69"/>
  <c r="BZ21" i="69"/>
  <c r="BY21" i="69"/>
  <c r="BX21" i="69"/>
  <c r="BW21" i="69"/>
  <c r="BV21" i="69"/>
  <c r="BU21" i="69"/>
  <c r="BT21" i="69"/>
  <c r="BS21" i="69"/>
  <c r="BR21" i="69"/>
  <c r="BQ21" i="69"/>
  <c r="BP21" i="69"/>
  <c r="BO21" i="69"/>
  <c r="CL20" i="69"/>
  <c r="CK20" i="69"/>
  <c r="CJ20" i="69"/>
  <c r="CI20" i="69"/>
  <c r="CH20" i="69"/>
  <c r="CG20" i="69"/>
  <c r="CF20" i="69"/>
  <c r="CE20" i="69"/>
  <c r="CD20" i="69"/>
  <c r="CC20" i="69"/>
  <c r="CB20" i="69"/>
  <c r="CA20" i="69"/>
  <c r="BZ20" i="69"/>
  <c r="BY20" i="69"/>
  <c r="BX20" i="69"/>
  <c r="BW20" i="69"/>
  <c r="BV20" i="69"/>
  <c r="BU20" i="69"/>
  <c r="BT20" i="69"/>
  <c r="BS20" i="69"/>
  <c r="BR20" i="69"/>
  <c r="BQ20" i="69"/>
  <c r="BP20" i="69"/>
  <c r="BO20" i="69"/>
  <c r="CL19" i="69"/>
  <c r="CK19" i="69"/>
  <c r="CJ19" i="69"/>
  <c r="CI19" i="69"/>
  <c r="CH19" i="69"/>
  <c r="CG19" i="69"/>
  <c r="CF19" i="69"/>
  <c r="CE19" i="69"/>
  <c r="CD19" i="69"/>
  <c r="CC19" i="69"/>
  <c r="CB19" i="69"/>
  <c r="CA19" i="69"/>
  <c r="BZ19" i="69"/>
  <c r="BY19" i="69"/>
  <c r="BX19" i="69"/>
  <c r="BW19" i="69"/>
  <c r="BV19" i="69"/>
  <c r="BU19" i="69"/>
  <c r="BT19" i="69"/>
  <c r="BS19" i="69"/>
  <c r="BR19" i="69"/>
  <c r="BQ19" i="69"/>
  <c r="BP19" i="69"/>
  <c r="BO19" i="69"/>
  <c r="CL18" i="69"/>
  <c r="CK18" i="69"/>
  <c r="CJ18" i="69"/>
  <c r="CI18" i="69"/>
  <c r="CH18" i="69"/>
  <c r="CG18" i="69"/>
  <c r="CF18" i="69"/>
  <c r="CE18" i="69"/>
  <c r="CD18" i="69"/>
  <c r="CC18" i="69"/>
  <c r="CB18" i="69"/>
  <c r="CA18" i="69"/>
  <c r="BZ18" i="69"/>
  <c r="BY18" i="69"/>
  <c r="BX18" i="69"/>
  <c r="BW18" i="69"/>
  <c r="BV18" i="69"/>
  <c r="BU18" i="69"/>
  <c r="BT18" i="69"/>
  <c r="BS18" i="69"/>
  <c r="BR18" i="69"/>
  <c r="BQ18" i="69"/>
  <c r="BP18" i="69"/>
  <c r="BO18" i="69"/>
  <c r="CL17" i="69"/>
  <c r="CK17" i="69"/>
  <c r="CJ17" i="69"/>
  <c r="CI17" i="69"/>
  <c r="CH17" i="69"/>
  <c r="CG17" i="69"/>
  <c r="CF17" i="69"/>
  <c r="CE17" i="69"/>
  <c r="CD17" i="69"/>
  <c r="CC17" i="69"/>
  <c r="CB17" i="69"/>
  <c r="CA17" i="69"/>
  <c r="BZ17" i="69"/>
  <c r="BY17" i="69"/>
  <c r="BX17" i="69"/>
  <c r="BW17" i="69"/>
  <c r="BV17" i="69"/>
  <c r="BU17" i="69"/>
  <c r="BT17" i="69"/>
  <c r="BS17" i="69"/>
  <c r="BR17" i="69"/>
  <c r="BQ17" i="69"/>
  <c r="BP17" i="69"/>
  <c r="BO17" i="69"/>
  <c r="CL16" i="69"/>
  <c r="CK16" i="69"/>
  <c r="CJ16" i="69"/>
  <c r="CI16" i="69"/>
  <c r="CH16" i="69"/>
  <c r="CG16" i="69"/>
  <c r="CF16" i="69"/>
  <c r="CE16" i="69"/>
  <c r="CD16" i="69"/>
  <c r="CC16" i="69"/>
  <c r="CB16" i="69"/>
  <c r="CA16" i="69"/>
  <c r="BZ16" i="69"/>
  <c r="BY16" i="69"/>
  <c r="BX16" i="69"/>
  <c r="BW16" i="69"/>
  <c r="BV16" i="69"/>
  <c r="BU16" i="69"/>
  <c r="BT16" i="69"/>
  <c r="BS16" i="69"/>
  <c r="BR16" i="69"/>
  <c r="BQ16" i="69"/>
  <c r="BP16" i="69"/>
  <c r="BO16" i="69"/>
  <c r="CL15" i="69"/>
  <c r="CK15" i="69"/>
  <c r="CJ15" i="69"/>
  <c r="CI15" i="69"/>
  <c r="CH15" i="69"/>
  <c r="CG15" i="69"/>
  <c r="CF15" i="69"/>
  <c r="CE15" i="69"/>
  <c r="CD15" i="69"/>
  <c r="CC15" i="69"/>
  <c r="CB15" i="69"/>
  <c r="CA15" i="69"/>
  <c r="BZ15" i="69"/>
  <c r="BY15" i="69"/>
  <c r="BX15" i="69"/>
  <c r="BW15" i="69"/>
  <c r="BV15" i="69"/>
  <c r="BU15" i="69"/>
  <c r="BT15" i="69"/>
  <c r="BS15" i="69"/>
  <c r="BR15" i="69"/>
  <c r="BQ15" i="69"/>
  <c r="BP15" i="69"/>
  <c r="BO15" i="69"/>
  <c r="CL14" i="69"/>
  <c r="CK14" i="69"/>
  <c r="CJ14" i="69"/>
  <c r="CI14" i="69"/>
  <c r="CH14" i="69"/>
  <c r="CG14" i="69"/>
  <c r="CF14" i="69"/>
  <c r="CE14" i="69"/>
  <c r="CD14" i="69"/>
  <c r="CC14" i="69"/>
  <c r="CB14" i="69"/>
  <c r="CA14" i="69"/>
  <c r="BZ14" i="69"/>
  <c r="BY14" i="69"/>
  <c r="BX14" i="69"/>
  <c r="BW14" i="69"/>
  <c r="BV14" i="69"/>
  <c r="BU14" i="69"/>
  <c r="BT14" i="69"/>
  <c r="BS14" i="69"/>
  <c r="BR14" i="69"/>
  <c r="BQ14" i="69"/>
  <c r="BP14" i="69"/>
  <c r="BO14" i="69"/>
  <c r="CL13" i="69"/>
  <c r="CK13" i="69"/>
  <c r="CJ13" i="69"/>
  <c r="CI13" i="69"/>
  <c r="CH13" i="69"/>
  <c r="CG13" i="69"/>
  <c r="CF13" i="69"/>
  <c r="CE13" i="69"/>
  <c r="CD13" i="69"/>
  <c r="CC13" i="69"/>
  <c r="CB13" i="69"/>
  <c r="CA13" i="69"/>
  <c r="BZ13" i="69"/>
  <c r="BY13" i="69"/>
  <c r="BX13" i="69"/>
  <c r="BW13" i="69"/>
  <c r="BV13" i="69"/>
  <c r="BU13" i="69"/>
  <c r="BT13" i="69"/>
  <c r="BS13" i="69"/>
  <c r="BR13" i="69"/>
  <c r="BQ13" i="69"/>
  <c r="BP13" i="69"/>
  <c r="BO13" i="69"/>
  <c r="CL12" i="69"/>
  <c r="CK12" i="69"/>
  <c r="CJ12" i="69"/>
  <c r="CJ29" i="69" s="1"/>
  <c r="CI12" i="69"/>
  <c r="CH12" i="69"/>
  <c r="CG12" i="69"/>
  <c r="CF12" i="69"/>
  <c r="CE12" i="69"/>
  <c r="CE29" i="69" s="1"/>
  <c r="CE29" i="31" s="1"/>
  <c r="CD12" i="69"/>
  <c r="CC12" i="69"/>
  <c r="CB12" i="69"/>
  <c r="CA12" i="69"/>
  <c r="BZ12" i="69"/>
  <c r="BY12" i="69"/>
  <c r="BX12" i="69"/>
  <c r="BW12" i="69"/>
  <c r="BV12" i="69"/>
  <c r="BV30" i="69" s="1"/>
  <c r="BU12" i="69"/>
  <c r="BT12" i="69"/>
  <c r="BS12" i="69"/>
  <c r="BR12" i="69"/>
  <c r="BQ12" i="69"/>
  <c r="BQ30" i="69" s="1"/>
  <c r="BQ29" i="31" s="1"/>
  <c r="BP12" i="69"/>
  <c r="BO12" i="69"/>
  <c r="BL27" i="69"/>
  <c r="BK27" i="69"/>
  <c r="BJ27" i="69"/>
  <c r="BI27" i="69"/>
  <c r="BH27" i="69"/>
  <c r="BG27" i="69"/>
  <c r="BF27" i="69"/>
  <c r="BE27" i="69"/>
  <c r="BD27" i="69"/>
  <c r="BC27" i="69"/>
  <c r="BB27" i="69"/>
  <c r="BA27" i="69"/>
  <c r="AZ27" i="69"/>
  <c r="AY27" i="69"/>
  <c r="AX27" i="69"/>
  <c r="AW27" i="69"/>
  <c r="AV27" i="69"/>
  <c r="AU27" i="69"/>
  <c r="AT27" i="69"/>
  <c r="AS27" i="69"/>
  <c r="AR27" i="69"/>
  <c r="AQ27" i="69"/>
  <c r="AP27" i="69"/>
  <c r="AO27" i="69"/>
  <c r="BL26" i="69"/>
  <c r="BK26" i="69"/>
  <c r="BJ26" i="69"/>
  <c r="BI26" i="69"/>
  <c r="BH26" i="69"/>
  <c r="BG26" i="69"/>
  <c r="BF26" i="69"/>
  <c r="BE26" i="69"/>
  <c r="BD26" i="69"/>
  <c r="BC26" i="69"/>
  <c r="BB26" i="69"/>
  <c r="BA26" i="69"/>
  <c r="AZ26" i="69"/>
  <c r="AY26" i="69"/>
  <c r="AX26" i="69"/>
  <c r="AW26" i="69"/>
  <c r="AV26" i="69"/>
  <c r="AU26" i="69"/>
  <c r="AT26" i="69"/>
  <c r="AS26" i="69"/>
  <c r="AR26" i="69"/>
  <c r="AQ26" i="69"/>
  <c r="AP26" i="69"/>
  <c r="AO26" i="69"/>
  <c r="BL25" i="69"/>
  <c r="BK25" i="69"/>
  <c r="BJ25" i="69"/>
  <c r="BI25" i="69"/>
  <c r="BH25" i="69"/>
  <c r="BG25" i="69"/>
  <c r="BF25" i="69"/>
  <c r="BE25" i="69"/>
  <c r="BD25" i="69"/>
  <c r="BC25" i="69"/>
  <c r="BB25" i="69"/>
  <c r="BA25" i="69"/>
  <c r="AZ25" i="69"/>
  <c r="AY25" i="69"/>
  <c r="AX25" i="69"/>
  <c r="AW25" i="69"/>
  <c r="AV25" i="69"/>
  <c r="AU25" i="69"/>
  <c r="AT25" i="69"/>
  <c r="AS25" i="69"/>
  <c r="AR25" i="69"/>
  <c r="AQ25" i="69"/>
  <c r="AP25" i="69"/>
  <c r="AO25" i="69"/>
  <c r="BL24" i="69"/>
  <c r="BK24" i="69"/>
  <c r="BJ24" i="69"/>
  <c r="BI24" i="69"/>
  <c r="BH24" i="69"/>
  <c r="BG24" i="69"/>
  <c r="BF24" i="69"/>
  <c r="BE24" i="69"/>
  <c r="BD24" i="69"/>
  <c r="BC24" i="69"/>
  <c r="BB24" i="69"/>
  <c r="BA24" i="69"/>
  <c r="AZ24" i="69"/>
  <c r="AY24" i="69"/>
  <c r="AX24" i="69"/>
  <c r="AW24" i="69"/>
  <c r="AV24" i="69"/>
  <c r="AU24" i="69"/>
  <c r="AT24" i="69"/>
  <c r="AS24" i="69"/>
  <c r="AR24" i="69"/>
  <c r="AQ24" i="69"/>
  <c r="AP24" i="69"/>
  <c r="AO24" i="69"/>
  <c r="BL23" i="69"/>
  <c r="BK23" i="69"/>
  <c r="BJ23" i="69"/>
  <c r="BI23" i="69"/>
  <c r="BH23" i="69"/>
  <c r="BG23" i="69"/>
  <c r="BF23" i="69"/>
  <c r="BE23" i="69"/>
  <c r="BD23" i="69"/>
  <c r="BC23" i="69"/>
  <c r="BB23" i="69"/>
  <c r="BA23" i="69"/>
  <c r="AZ23" i="69"/>
  <c r="AY23" i="69"/>
  <c r="AX23" i="69"/>
  <c r="AW23" i="69"/>
  <c r="AV23" i="69"/>
  <c r="AU23" i="69"/>
  <c r="AT23" i="69"/>
  <c r="AS23" i="69"/>
  <c r="AR23" i="69"/>
  <c r="AQ23" i="69"/>
  <c r="AP23" i="69"/>
  <c r="AO23" i="69"/>
  <c r="BL22" i="69"/>
  <c r="BK22" i="69"/>
  <c r="BJ22" i="69"/>
  <c r="BI22" i="69"/>
  <c r="BH22" i="69"/>
  <c r="BG22" i="69"/>
  <c r="BF22" i="69"/>
  <c r="BE22" i="69"/>
  <c r="BD22" i="69"/>
  <c r="BC22" i="69"/>
  <c r="BB22" i="69"/>
  <c r="BA22" i="69"/>
  <c r="AZ22" i="69"/>
  <c r="AY22" i="69"/>
  <c r="AX22" i="69"/>
  <c r="AW22" i="69"/>
  <c r="AV22" i="69"/>
  <c r="AU22" i="69"/>
  <c r="AT22" i="69"/>
  <c r="AS22" i="69"/>
  <c r="AR22" i="69"/>
  <c r="AQ22" i="69"/>
  <c r="AP22" i="69"/>
  <c r="AO22" i="69"/>
  <c r="BL21" i="69"/>
  <c r="BK21" i="69"/>
  <c r="BJ21" i="69"/>
  <c r="BI21" i="69"/>
  <c r="BH21" i="69"/>
  <c r="BG21" i="69"/>
  <c r="BF21" i="69"/>
  <c r="BE21" i="69"/>
  <c r="BD21" i="69"/>
  <c r="BC21" i="69"/>
  <c r="BB21" i="69"/>
  <c r="BA21" i="69"/>
  <c r="AZ21" i="69"/>
  <c r="AY21" i="69"/>
  <c r="AX21" i="69"/>
  <c r="AW21" i="69"/>
  <c r="AV21" i="69"/>
  <c r="AU21" i="69"/>
  <c r="AT21" i="69"/>
  <c r="AS21" i="69"/>
  <c r="AR21" i="69"/>
  <c r="AQ21" i="69"/>
  <c r="AP21" i="69"/>
  <c r="AO21" i="69"/>
  <c r="BL20" i="69"/>
  <c r="BK20" i="69"/>
  <c r="BJ20" i="69"/>
  <c r="BI20" i="69"/>
  <c r="BH20" i="69"/>
  <c r="BG20" i="69"/>
  <c r="BF20" i="69"/>
  <c r="BE20" i="69"/>
  <c r="BD20" i="69"/>
  <c r="BC20" i="69"/>
  <c r="BB20" i="69"/>
  <c r="BA20" i="69"/>
  <c r="AZ20" i="69"/>
  <c r="AY20" i="69"/>
  <c r="AX20" i="69"/>
  <c r="AW20" i="69"/>
  <c r="AV20" i="69"/>
  <c r="AU20" i="69"/>
  <c r="AT20" i="69"/>
  <c r="AS20" i="69"/>
  <c r="AR20" i="69"/>
  <c r="AQ20" i="69"/>
  <c r="AP20" i="69"/>
  <c r="AO20" i="69"/>
  <c r="BL19" i="69"/>
  <c r="BK19" i="69"/>
  <c r="BJ19" i="69"/>
  <c r="BI19" i="69"/>
  <c r="BH19" i="69"/>
  <c r="BG19" i="69"/>
  <c r="BF19" i="69"/>
  <c r="BE19" i="69"/>
  <c r="BD19" i="69"/>
  <c r="BC19" i="69"/>
  <c r="BB19" i="69"/>
  <c r="BA19" i="69"/>
  <c r="AZ19" i="69"/>
  <c r="AY19" i="69"/>
  <c r="AX19" i="69"/>
  <c r="AW19" i="69"/>
  <c r="AV19" i="69"/>
  <c r="AU19" i="69"/>
  <c r="AT19" i="69"/>
  <c r="AS19" i="69"/>
  <c r="AR19" i="69"/>
  <c r="AQ19" i="69"/>
  <c r="AP19" i="69"/>
  <c r="AO19" i="69"/>
  <c r="BL18" i="69"/>
  <c r="BK18" i="69"/>
  <c r="BJ18" i="69"/>
  <c r="BI18" i="69"/>
  <c r="BH18" i="69"/>
  <c r="BG18" i="69"/>
  <c r="BF18" i="69"/>
  <c r="BE18" i="69"/>
  <c r="BD18" i="69"/>
  <c r="BC18" i="69"/>
  <c r="BB18" i="69"/>
  <c r="BA18" i="69"/>
  <c r="AZ18" i="69"/>
  <c r="AY18" i="69"/>
  <c r="AX18" i="69"/>
  <c r="AW18" i="69"/>
  <c r="AV18" i="69"/>
  <c r="AU18" i="69"/>
  <c r="AT18" i="69"/>
  <c r="AS18" i="69"/>
  <c r="AR18" i="69"/>
  <c r="AQ18" i="69"/>
  <c r="AP18" i="69"/>
  <c r="AO18" i="69"/>
  <c r="BL17" i="69"/>
  <c r="BK17" i="69"/>
  <c r="BJ17" i="69"/>
  <c r="BI17" i="69"/>
  <c r="BH17" i="69"/>
  <c r="BG17" i="69"/>
  <c r="BF17" i="69"/>
  <c r="BE17" i="69"/>
  <c r="BD17" i="69"/>
  <c r="BC17" i="69"/>
  <c r="BB17" i="69"/>
  <c r="BA17" i="69"/>
  <c r="AZ17" i="69"/>
  <c r="AY17" i="69"/>
  <c r="AX17" i="69"/>
  <c r="AW17" i="69"/>
  <c r="AV17" i="69"/>
  <c r="AU17" i="69"/>
  <c r="AT17" i="69"/>
  <c r="AS17" i="69"/>
  <c r="AR17" i="69"/>
  <c r="AQ17" i="69"/>
  <c r="AP17" i="69"/>
  <c r="AO17" i="69"/>
  <c r="BL16" i="69"/>
  <c r="BK16" i="69"/>
  <c r="BJ16" i="69"/>
  <c r="BI16" i="69"/>
  <c r="BH16" i="69"/>
  <c r="BG16" i="69"/>
  <c r="BF16" i="69"/>
  <c r="BE16" i="69"/>
  <c r="BD16" i="69"/>
  <c r="BC16" i="69"/>
  <c r="BB16" i="69"/>
  <c r="BA16" i="69"/>
  <c r="AZ16" i="69"/>
  <c r="AY16" i="69"/>
  <c r="AX16" i="69"/>
  <c r="AW16" i="69"/>
  <c r="AV16" i="69"/>
  <c r="AU16" i="69"/>
  <c r="AT16" i="69"/>
  <c r="AS16" i="69"/>
  <c r="AR16" i="69"/>
  <c r="AQ16" i="69"/>
  <c r="AP16" i="69"/>
  <c r="AO16" i="69"/>
  <c r="BL15" i="69"/>
  <c r="BK15" i="69"/>
  <c r="BJ15" i="69"/>
  <c r="BI15" i="69"/>
  <c r="BH15" i="69"/>
  <c r="BG15" i="69"/>
  <c r="BF15" i="69"/>
  <c r="BE15" i="69"/>
  <c r="BD15" i="69"/>
  <c r="BC15" i="69"/>
  <c r="BB15" i="69"/>
  <c r="BA15" i="69"/>
  <c r="AZ15" i="69"/>
  <c r="AY15" i="69"/>
  <c r="AX15" i="69"/>
  <c r="AW15" i="69"/>
  <c r="AW30" i="69" s="1"/>
  <c r="AV15" i="69"/>
  <c r="AU15" i="69"/>
  <c r="AT15" i="69"/>
  <c r="AS15" i="69"/>
  <c r="AR15" i="69"/>
  <c r="AQ15" i="69"/>
  <c r="AP15" i="69"/>
  <c r="AO15" i="69"/>
  <c r="BL14" i="69"/>
  <c r="BK14" i="69"/>
  <c r="BJ14" i="69"/>
  <c r="BI14" i="69"/>
  <c r="BH14" i="69"/>
  <c r="BG14" i="69"/>
  <c r="BF14" i="69"/>
  <c r="BE14" i="69"/>
  <c r="BD14" i="69"/>
  <c r="BC14" i="69"/>
  <c r="BB14" i="69"/>
  <c r="BA14" i="69"/>
  <c r="AZ14" i="69"/>
  <c r="AY14" i="69"/>
  <c r="AX14" i="69"/>
  <c r="AW14" i="69"/>
  <c r="AV14" i="69"/>
  <c r="AU14" i="69"/>
  <c r="AT14" i="69"/>
  <c r="AS14" i="69"/>
  <c r="AR14" i="69"/>
  <c r="AQ14" i="69"/>
  <c r="AP14" i="69"/>
  <c r="AO14" i="69"/>
  <c r="BL13" i="69"/>
  <c r="BK13" i="69"/>
  <c r="BJ13" i="69"/>
  <c r="BI13" i="69"/>
  <c r="BI30" i="69" s="1"/>
  <c r="BH13" i="69"/>
  <c r="BG13" i="69"/>
  <c r="BG29" i="69" s="1"/>
  <c r="BF13" i="69"/>
  <c r="BE13" i="69"/>
  <c r="BD13" i="69"/>
  <c r="BC13" i="69"/>
  <c r="BB13" i="69"/>
  <c r="BA13" i="69"/>
  <c r="AZ13" i="69"/>
  <c r="AY13" i="69"/>
  <c r="AX13" i="69"/>
  <c r="AX29" i="69" s="1"/>
  <c r="AW13" i="69"/>
  <c r="AV13" i="69"/>
  <c r="AU13" i="69"/>
  <c r="AT13" i="69"/>
  <c r="AT29" i="69" s="1"/>
  <c r="AT29" i="31" s="1"/>
  <c r="AS13" i="69"/>
  <c r="AR13" i="69"/>
  <c r="AQ13" i="69"/>
  <c r="AP13" i="69"/>
  <c r="AO13" i="69"/>
  <c r="BL12" i="69"/>
  <c r="BL29" i="69" s="1"/>
  <c r="BL29" i="31" s="1"/>
  <c r="BL30" i="69"/>
  <c r="BK12" i="69"/>
  <c r="BK30" i="69"/>
  <c r="BJ12" i="69"/>
  <c r="BJ30" i="69"/>
  <c r="BI12" i="69"/>
  <c r="BH12" i="69"/>
  <c r="BH30" i="69"/>
  <c r="BG12" i="69"/>
  <c r="BG30" i="69" s="1"/>
  <c r="BF12" i="69"/>
  <c r="BF29" i="69" s="1"/>
  <c r="BF29" i="31" s="1"/>
  <c r="BF30" i="69"/>
  <c r="BE12" i="69"/>
  <c r="BD12" i="69"/>
  <c r="BD30" i="69" s="1"/>
  <c r="BD29" i="31" s="1"/>
  <c r="BC12" i="69"/>
  <c r="BC30" i="69" s="1"/>
  <c r="BB12" i="69"/>
  <c r="BB30" i="69" s="1"/>
  <c r="BA12" i="69"/>
  <c r="BA29" i="69" s="1"/>
  <c r="BA29" i="31" s="1"/>
  <c r="AZ12" i="69"/>
  <c r="AY12" i="69"/>
  <c r="AY30" i="69" s="1"/>
  <c r="AX12" i="69"/>
  <c r="AW12" i="69"/>
  <c r="AW29" i="69" s="1"/>
  <c r="AW29" i="31" s="1"/>
  <c r="AV12" i="69"/>
  <c r="AV29" i="69" s="1"/>
  <c r="AU12" i="69"/>
  <c r="AU30" i="69" s="1"/>
  <c r="AU29" i="31" s="1"/>
  <c r="AT12" i="69"/>
  <c r="AT30" i="69"/>
  <c r="AS12" i="69"/>
  <c r="AS30" i="69" s="1"/>
  <c r="AS29" i="69"/>
  <c r="AS29" i="31" s="1"/>
  <c r="AR12" i="69"/>
  <c r="AR30" i="69" s="1"/>
  <c r="AQ12" i="69"/>
  <c r="AP12" i="69"/>
  <c r="AP30" i="69" s="1"/>
  <c r="AL27" i="69"/>
  <c r="AK27" i="69"/>
  <c r="AJ27" i="69"/>
  <c r="AI27" i="69"/>
  <c r="AH27" i="69"/>
  <c r="AG27" i="69"/>
  <c r="AF27" i="69"/>
  <c r="AE27" i="69"/>
  <c r="AD27" i="69"/>
  <c r="AC27" i="69"/>
  <c r="AB27" i="69"/>
  <c r="AA27" i="69"/>
  <c r="Z27" i="69"/>
  <c r="Y27" i="69"/>
  <c r="X27" i="69"/>
  <c r="W27" i="69"/>
  <c r="V27" i="69"/>
  <c r="U27" i="69"/>
  <c r="T27" i="69"/>
  <c r="S27" i="69"/>
  <c r="R27" i="69"/>
  <c r="Q27" i="69"/>
  <c r="P27" i="69"/>
  <c r="O27" i="69"/>
  <c r="N27" i="69"/>
  <c r="M27" i="69"/>
  <c r="L27" i="69"/>
  <c r="K27" i="69"/>
  <c r="J27" i="69"/>
  <c r="I27" i="69"/>
  <c r="H27" i="69"/>
  <c r="G27" i="69"/>
  <c r="F27" i="69"/>
  <c r="E27" i="69"/>
  <c r="D27" i="69"/>
  <c r="C27" i="69"/>
  <c r="AL26" i="69"/>
  <c r="AK26" i="69"/>
  <c r="AJ26" i="69"/>
  <c r="AI26" i="69"/>
  <c r="AH26" i="69"/>
  <c r="AG26" i="69"/>
  <c r="AF26" i="69"/>
  <c r="AE26" i="69"/>
  <c r="AD26" i="69"/>
  <c r="AC26" i="69"/>
  <c r="AB26" i="69"/>
  <c r="AA26" i="69"/>
  <c r="Z26" i="69"/>
  <c r="Y26" i="69"/>
  <c r="X26" i="69"/>
  <c r="W26" i="69"/>
  <c r="V26" i="69"/>
  <c r="U26" i="69"/>
  <c r="T26" i="69"/>
  <c r="S26" i="69"/>
  <c r="R26" i="69"/>
  <c r="Q26" i="69"/>
  <c r="P26" i="69"/>
  <c r="O26" i="69"/>
  <c r="N26" i="69"/>
  <c r="M26" i="69"/>
  <c r="L26" i="69"/>
  <c r="K26" i="69"/>
  <c r="J26" i="69"/>
  <c r="I26" i="69"/>
  <c r="H26" i="69"/>
  <c r="G26" i="69"/>
  <c r="F26" i="69"/>
  <c r="E26" i="69"/>
  <c r="D26" i="69"/>
  <c r="C26" i="69"/>
  <c r="AL25" i="69"/>
  <c r="AK25" i="69"/>
  <c r="AJ25" i="69"/>
  <c r="AI25" i="69"/>
  <c r="AH25" i="69"/>
  <c r="AG25" i="69"/>
  <c r="AF25" i="69"/>
  <c r="AE25" i="69"/>
  <c r="AD25" i="69"/>
  <c r="AC25" i="69"/>
  <c r="AB25" i="69"/>
  <c r="AA25" i="69"/>
  <c r="Z25" i="69"/>
  <c r="Y25" i="69"/>
  <c r="X25" i="69"/>
  <c r="W25" i="69"/>
  <c r="V25" i="69"/>
  <c r="U25" i="69"/>
  <c r="T25" i="69"/>
  <c r="S25" i="69"/>
  <c r="R25" i="69"/>
  <c r="Q25" i="69"/>
  <c r="P25" i="69"/>
  <c r="O25" i="69"/>
  <c r="N25" i="69"/>
  <c r="M25" i="69"/>
  <c r="L25" i="69"/>
  <c r="K25" i="69"/>
  <c r="J25" i="69"/>
  <c r="I25" i="69"/>
  <c r="H25" i="69"/>
  <c r="G25" i="69"/>
  <c r="F25" i="69"/>
  <c r="E25" i="69"/>
  <c r="D25" i="69"/>
  <c r="C25" i="69"/>
  <c r="AL24" i="69"/>
  <c r="AK24" i="69"/>
  <c r="AJ24" i="69"/>
  <c r="AI24" i="69"/>
  <c r="AH24" i="69"/>
  <c r="AG24" i="69"/>
  <c r="AF24" i="69"/>
  <c r="AE24" i="69"/>
  <c r="AD24"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C24" i="69"/>
  <c r="AL23" i="69"/>
  <c r="AK23" i="69"/>
  <c r="AJ23" i="69"/>
  <c r="AI23" i="69"/>
  <c r="AH23" i="69"/>
  <c r="AG23" i="69"/>
  <c r="AF23" i="69"/>
  <c r="AE23" i="69"/>
  <c r="AD23" i="69"/>
  <c r="AC23" i="69"/>
  <c r="AB23" i="69"/>
  <c r="AA23" i="69"/>
  <c r="Z23" i="69"/>
  <c r="Y23" i="69"/>
  <c r="X23" i="69"/>
  <c r="W23" i="69"/>
  <c r="V23" i="69"/>
  <c r="U23" i="69"/>
  <c r="T23" i="69"/>
  <c r="S23" i="69"/>
  <c r="R23" i="69"/>
  <c r="Q23" i="69"/>
  <c r="P23" i="69"/>
  <c r="O23" i="69"/>
  <c r="N23" i="69"/>
  <c r="M23" i="69"/>
  <c r="L23" i="69"/>
  <c r="K23" i="69"/>
  <c r="J23" i="69"/>
  <c r="I23" i="69"/>
  <c r="H23" i="69"/>
  <c r="G23" i="69"/>
  <c r="F23" i="69"/>
  <c r="E23" i="69"/>
  <c r="D23" i="69"/>
  <c r="C23" i="69"/>
  <c r="AL22" i="69"/>
  <c r="AK22" i="69"/>
  <c r="AJ22" i="69"/>
  <c r="AI22" i="69"/>
  <c r="AH22" i="69"/>
  <c r="AG22" i="69"/>
  <c r="AF22" i="69"/>
  <c r="AE22" i="69"/>
  <c r="AD22" i="69"/>
  <c r="AC22" i="69"/>
  <c r="AB22" i="69"/>
  <c r="AA22" i="69"/>
  <c r="Z22" i="69"/>
  <c r="Y22" i="69"/>
  <c r="X22" i="69"/>
  <c r="W22" i="69"/>
  <c r="V22" i="69"/>
  <c r="U22" i="69"/>
  <c r="T22" i="69"/>
  <c r="S22" i="69"/>
  <c r="R22" i="69"/>
  <c r="Q22" i="69"/>
  <c r="P22" i="69"/>
  <c r="O22" i="69"/>
  <c r="N22" i="69"/>
  <c r="M22" i="69"/>
  <c r="L22" i="69"/>
  <c r="K22" i="69"/>
  <c r="J22" i="69"/>
  <c r="I22" i="69"/>
  <c r="H22" i="69"/>
  <c r="G22" i="69"/>
  <c r="F22" i="69"/>
  <c r="E22" i="69"/>
  <c r="D22" i="69"/>
  <c r="C22" i="69"/>
  <c r="AL21" i="69"/>
  <c r="AK21" i="69"/>
  <c r="AJ21" i="69"/>
  <c r="AI21" i="69"/>
  <c r="AH21" i="69"/>
  <c r="AG21" i="69"/>
  <c r="AF21" i="69"/>
  <c r="AE21" i="69"/>
  <c r="AD21" i="69"/>
  <c r="AC21" i="69"/>
  <c r="AB21" i="69"/>
  <c r="AA21" i="69"/>
  <c r="Z21" i="69"/>
  <c r="Y21" i="69"/>
  <c r="X21" i="69"/>
  <c r="W21" i="69"/>
  <c r="V21" i="69"/>
  <c r="U21" i="69"/>
  <c r="T21" i="69"/>
  <c r="S21" i="69"/>
  <c r="R21" i="69"/>
  <c r="Q21" i="69"/>
  <c r="P21" i="69"/>
  <c r="O21" i="69"/>
  <c r="N21" i="69"/>
  <c r="M21" i="69"/>
  <c r="L21" i="69"/>
  <c r="K21" i="69"/>
  <c r="J21" i="69"/>
  <c r="I21" i="69"/>
  <c r="H21" i="69"/>
  <c r="G21" i="69"/>
  <c r="F21" i="69"/>
  <c r="E21" i="69"/>
  <c r="D21" i="69"/>
  <c r="C21" i="69"/>
  <c r="AL20" i="69"/>
  <c r="AK20" i="69"/>
  <c r="AJ20" i="69"/>
  <c r="AI20" i="69"/>
  <c r="AH20" i="69"/>
  <c r="AG20" i="69"/>
  <c r="AF20" i="69"/>
  <c r="AE20" i="69"/>
  <c r="AD20" i="69"/>
  <c r="AC20" i="69"/>
  <c r="AB20" i="69"/>
  <c r="AA20" i="69"/>
  <c r="Z20" i="69"/>
  <c r="Y20" i="69"/>
  <c r="X20" i="69"/>
  <c r="W20" i="69"/>
  <c r="V20" i="69"/>
  <c r="U20" i="69"/>
  <c r="T20" i="69"/>
  <c r="S20" i="69"/>
  <c r="R20" i="69"/>
  <c r="Q20" i="69"/>
  <c r="P20" i="69"/>
  <c r="O20" i="69"/>
  <c r="N20" i="69"/>
  <c r="M20" i="69"/>
  <c r="L20" i="69"/>
  <c r="K20" i="69"/>
  <c r="J20" i="69"/>
  <c r="I20" i="69"/>
  <c r="H20" i="69"/>
  <c r="G20" i="69"/>
  <c r="F20" i="69"/>
  <c r="E20" i="69"/>
  <c r="D20" i="69"/>
  <c r="C20" i="69"/>
  <c r="AL19" i="69"/>
  <c r="AK19" i="69"/>
  <c r="AJ19" i="69"/>
  <c r="AI19" i="69"/>
  <c r="AH19" i="69"/>
  <c r="AG19" i="69"/>
  <c r="AF19" i="69"/>
  <c r="AE19" i="69"/>
  <c r="AD19" i="69"/>
  <c r="AC19" i="69"/>
  <c r="AB19" i="69"/>
  <c r="AA19" i="69"/>
  <c r="Z19" i="69"/>
  <c r="Y19" i="69"/>
  <c r="X19" i="69"/>
  <c r="W19" i="69"/>
  <c r="V19" i="69"/>
  <c r="U19" i="69"/>
  <c r="T19" i="69"/>
  <c r="S19" i="69"/>
  <c r="R19" i="69"/>
  <c r="Q19" i="69"/>
  <c r="P19" i="69"/>
  <c r="O19" i="69"/>
  <c r="N19" i="69"/>
  <c r="M19" i="69"/>
  <c r="L19" i="69"/>
  <c r="K19" i="69"/>
  <c r="J19" i="69"/>
  <c r="I19" i="69"/>
  <c r="H19" i="69"/>
  <c r="G19" i="69"/>
  <c r="F19" i="69"/>
  <c r="E19" i="69"/>
  <c r="D19" i="69"/>
  <c r="C19" i="69"/>
  <c r="AL18" i="69"/>
  <c r="AK18" i="69"/>
  <c r="AJ18" i="69"/>
  <c r="AI18" i="69"/>
  <c r="AH18" i="69"/>
  <c r="AG18" i="69"/>
  <c r="AF18" i="69"/>
  <c r="AE18" i="69"/>
  <c r="AD18" i="69"/>
  <c r="AC18" i="69"/>
  <c r="AB18" i="69"/>
  <c r="AA18" i="69"/>
  <c r="Z18" i="69"/>
  <c r="Y18" i="69"/>
  <c r="X18" i="69"/>
  <c r="W18" i="69"/>
  <c r="V18" i="69"/>
  <c r="U18" i="69"/>
  <c r="T18" i="69"/>
  <c r="S18" i="69"/>
  <c r="R18" i="69"/>
  <c r="Q18" i="69"/>
  <c r="P18" i="69"/>
  <c r="O18" i="69"/>
  <c r="N18" i="69"/>
  <c r="M18" i="69"/>
  <c r="L18" i="69"/>
  <c r="K18" i="69"/>
  <c r="J18" i="69"/>
  <c r="I18" i="69"/>
  <c r="H18" i="69"/>
  <c r="G18" i="69"/>
  <c r="F18" i="69"/>
  <c r="E18" i="69"/>
  <c r="D18" i="69"/>
  <c r="C18" i="69"/>
  <c r="AL17" i="69"/>
  <c r="AK17" i="69"/>
  <c r="AJ17" i="69"/>
  <c r="AI17" i="69"/>
  <c r="AH17" i="69"/>
  <c r="AG17" i="69"/>
  <c r="AF17" i="69"/>
  <c r="AE17" i="69"/>
  <c r="AD17" i="69"/>
  <c r="AC17" i="69"/>
  <c r="AB17" i="69"/>
  <c r="AA17" i="69"/>
  <c r="Z17" i="69"/>
  <c r="Y17" i="69"/>
  <c r="X17" i="69"/>
  <c r="W17" i="69"/>
  <c r="V17" i="69"/>
  <c r="U17" i="69"/>
  <c r="T17" i="69"/>
  <c r="S17" i="69"/>
  <c r="R17" i="69"/>
  <c r="Q17" i="69"/>
  <c r="P17" i="69"/>
  <c r="O17" i="69"/>
  <c r="N17" i="69"/>
  <c r="M17" i="69"/>
  <c r="L17" i="69"/>
  <c r="K17" i="69"/>
  <c r="J17" i="69"/>
  <c r="I17" i="69"/>
  <c r="H17" i="69"/>
  <c r="G17" i="69"/>
  <c r="F17" i="69"/>
  <c r="E17" i="69"/>
  <c r="D17" i="69"/>
  <c r="C17" i="69"/>
  <c r="AL16" i="69"/>
  <c r="AK16" i="69"/>
  <c r="AJ16" i="69"/>
  <c r="AI16" i="69"/>
  <c r="AH16" i="69"/>
  <c r="AG16" i="69"/>
  <c r="AF16" i="69"/>
  <c r="AE16" i="69"/>
  <c r="AD16" i="69"/>
  <c r="AC16" i="69"/>
  <c r="AB16" i="69"/>
  <c r="AA16" i="69"/>
  <c r="Z16" i="69"/>
  <c r="Y16" i="69"/>
  <c r="X16" i="69"/>
  <c r="W16" i="69"/>
  <c r="V16" i="69"/>
  <c r="U16" i="69"/>
  <c r="T16" i="69"/>
  <c r="S16" i="69"/>
  <c r="R16" i="69"/>
  <c r="Q16" i="69"/>
  <c r="P16" i="69"/>
  <c r="O16" i="69"/>
  <c r="N16" i="69"/>
  <c r="M16" i="69"/>
  <c r="L16" i="69"/>
  <c r="K16" i="69"/>
  <c r="J16" i="69"/>
  <c r="I16" i="69"/>
  <c r="H16" i="69"/>
  <c r="G16" i="69"/>
  <c r="F16" i="69"/>
  <c r="E16" i="69"/>
  <c r="D16" i="69"/>
  <c r="C16" i="69"/>
  <c r="AL15" i="69"/>
  <c r="AK15" i="69"/>
  <c r="AJ15" i="69"/>
  <c r="AI15" i="69"/>
  <c r="AH15" i="69"/>
  <c r="AG15" i="69"/>
  <c r="AF15" i="69"/>
  <c r="AE15" i="69"/>
  <c r="AD15" i="69"/>
  <c r="AC15" i="69"/>
  <c r="AB15" i="69"/>
  <c r="AA15" i="69"/>
  <c r="Z15" i="69"/>
  <c r="Y15" i="69"/>
  <c r="X15" i="69"/>
  <c r="W15" i="69"/>
  <c r="V15" i="69"/>
  <c r="U15" i="69"/>
  <c r="T15" i="69"/>
  <c r="S15" i="69"/>
  <c r="R15" i="69"/>
  <c r="Q15" i="69"/>
  <c r="P15" i="69"/>
  <c r="O15" i="69"/>
  <c r="N15" i="69"/>
  <c r="M15" i="69"/>
  <c r="L15" i="69"/>
  <c r="K15" i="69"/>
  <c r="J15" i="69"/>
  <c r="I15" i="69"/>
  <c r="H15" i="69"/>
  <c r="G15" i="69"/>
  <c r="F15" i="69"/>
  <c r="E15" i="69"/>
  <c r="D15" i="69"/>
  <c r="C15" i="69"/>
  <c r="AL14" i="69"/>
  <c r="AK14" i="69"/>
  <c r="AJ14" i="69"/>
  <c r="AI14" i="69"/>
  <c r="AH14" i="69"/>
  <c r="AG14" i="69"/>
  <c r="AG29" i="69" s="1"/>
  <c r="AF14" i="69"/>
  <c r="AE14" i="69"/>
  <c r="AD14" i="69"/>
  <c r="AC14" i="69"/>
  <c r="AB14" i="69"/>
  <c r="AA14" i="69"/>
  <c r="Z14" i="69"/>
  <c r="Z29" i="69" s="1"/>
  <c r="Z29" i="31" s="1"/>
  <c r="Y14" i="69"/>
  <c r="X14" i="69"/>
  <c r="W14" i="69"/>
  <c r="V14" i="69"/>
  <c r="U14" i="69"/>
  <c r="T14" i="69"/>
  <c r="S14" i="69"/>
  <c r="R14" i="69"/>
  <c r="Q14" i="69"/>
  <c r="P14" i="69"/>
  <c r="O14" i="69"/>
  <c r="N14" i="69"/>
  <c r="M14" i="69"/>
  <c r="L14" i="69"/>
  <c r="K14" i="69"/>
  <c r="J14" i="69"/>
  <c r="J30" i="69" s="1"/>
  <c r="I14" i="69"/>
  <c r="I30" i="69" s="1"/>
  <c r="H14" i="69"/>
  <c r="H29" i="69" s="1"/>
  <c r="H29" i="31" s="1"/>
  <c r="G14" i="69"/>
  <c r="F14" i="69"/>
  <c r="E14" i="69"/>
  <c r="D14" i="69"/>
  <c r="C14" i="69"/>
  <c r="AL13" i="69"/>
  <c r="AL29" i="69" s="1"/>
  <c r="AK13" i="69"/>
  <c r="AJ13" i="69"/>
  <c r="AI13" i="69"/>
  <c r="AH13" i="69"/>
  <c r="AG13" i="69"/>
  <c r="AF13" i="69"/>
  <c r="AE13" i="69"/>
  <c r="AE29" i="69" s="1"/>
  <c r="AE29" i="31" s="1"/>
  <c r="AD13" i="69"/>
  <c r="AC13" i="69"/>
  <c r="AB13" i="69"/>
  <c r="AA13" i="69"/>
  <c r="Z13" i="69"/>
  <c r="Y13" i="69"/>
  <c r="X13" i="69"/>
  <c r="W13" i="69"/>
  <c r="V13" i="69"/>
  <c r="U13" i="69"/>
  <c r="U30" i="69" s="1"/>
  <c r="T13" i="69"/>
  <c r="T29" i="69" s="1"/>
  <c r="S13" i="69"/>
  <c r="R13" i="69"/>
  <c r="Q13" i="69"/>
  <c r="P13" i="69"/>
  <c r="O13" i="69"/>
  <c r="N13" i="69"/>
  <c r="M13" i="69"/>
  <c r="L13" i="69"/>
  <c r="K13" i="69"/>
  <c r="J13" i="69"/>
  <c r="I13" i="69"/>
  <c r="H13" i="69"/>
  <c r="G13" i="69"/>
  <c r="F13" i="69"/>
  <c r="F30" i="69" s="1"/>
  <c r="E13" i="69"/>
  <c r="D13" i="69"/>
  <c r="C13" i="69"/>
  <c r="AL12" i="69"/>
  <c r="AL30" i="69" s="1"/>
  <c r="AK12" i="69"/>
  <c r="AK30" i="69" s="1"/>
  <c r="AJ12" i="69"/>
  <c r="AJ30" i="69" s="1"/>
  <c r="AI12" i="69"/>
  <c r="AH12" i="69"/>
  <c r="AG12" i="69"/>
  <c r="AG30" i="69" s="1"/>
  <c r="AF12" i="69"/>
  <c r="AE12" i="69"/>
  <c r="AE30" i="69" s="1"/>
  <c r="AD12" i="69"/>
  <c r="AD29" i="69"/>
  <c r="AC12" i="69"/>
  <c r="AC30" i="69" s="1"/>
  <c r="AB12" i="69"/>
  <c r="AB30" i="69" s="1"/>
  <c r="AA12" i="69"/>
  <c r="AA30" i="69" s="1"/>
  <c r="Z12" i="69"/>
  <c r="Z30" i="69" s="1"/>
  <c r="Y12" i="69"/>
  <c r="Y30" i="69" s="1"/>
  <c r="X12" i="69"/>
  <c r="X29" i="69"/>
  <c r="W12" i="69"/>
  <c r="W30" i="69" s="1"/>
  <c r="W29" i="69"/>
  <c r="W29" i="31" s="1"/>
  <c r="V12" i="69"/>
  <c r="U12" i="69"/>
  <c r="U29" i="69" s="1"/>
  <c r="T12" i="69"/>
  <c r="S12" i="69"/>
  <c r="S30" i="69" s="1"/>
  <c r="R12" i="69"/>
  <c r="R29" i="69"/>
  <c r="R29" i="31" s="1"/>
  <c r="Q12" i="69"/>
  <c r="Q29" i="69" s="1"/>
  <c r="P12" i="69"/>
  <c r="P29" i="69" s="1"/>
  <c r="O12" i="69"/>
  <c r="O30" i="69" s="1"/>
  <c r="N12" i="69"/>
  <c r="N29" i="69" s="1"/>
  <c r="M12" i="69"/>
  <c r="M30" i="69" s="1"/>
  <c r="L12" i="69"/>
  <c r="L29" i="69"/>
  <c r="K12" i="69"/>
  <c r="K30" i="69" s="1"/>
  <c r="J12" i="69"/>
  <c r="I12" i="69"/>
  <c r="I29" i="69" s="1"/>
  <c r="H12" i="69"/>
  <c r="G12" i="69"/>
  <c r="G30" i="69" s="1"/>
  <c r="F12" i="69"/>
  <c r="F29" i="69"/>
  <c r="E12" i="69"/>
  <c r="E29" i="69" s="1"/>
  <c r="D12" i="69"/>
  <c r="D29" i="69" s="1"/>
  <c r="D29" i="31" s="1"/>
  <c r="C12" i="69"/>
  <c r="C29" i="69" s="1"/>
  <c r="AW111" i="21"/>
  <c r="AV111" i="21"/>
  <c r="AU111" i="21"/>
  <c r="AT111" i="21"/>
  <c r="AS111" i="21"/>
  <c r="AW110" i="21"/>
  <c r="AV110" i="21"/>
  <c r="AU110" i="21"/>
  <c r="AT110" i="21"/>
  <c r="AS110" i="21"/>
  <c r="AW109" i="21"/>
  <c r="AV109" i="21"/>
  <c r="AU109" i="21"/>
  <c r="AT109" i="21"/>
  <c r="AS109" i="21"/>
  <c r="AW108" i="21"/>
  <c r="AV108" i="21"/>
  <c r="AU108" i="21"/>
  <c r="AT108" i="21"/>
  <c r="AS108" i="21"/>
  <c r="AW107" i="21"/>
  <c r="AV107" i="21"/>
  <c r="AU107" i="21"/>
  <c r="AT107" i="21"/>
  <c r="AS107" i="21"/>
  <c r="AQ111" i="21"/>
  <c r="AP111" i="21"/>
  <c r="AO111" i="21"/>
  <c r="AN111" i="21"/>
  <c r="AM111" i="21"/>
  <c r="AQ110" i="21"/>
  <c r="AP110" i="21"/>
  <c r="AO110" i="21"/>
  <c r="AN110" i="21"/>
  <c r="AM110" i="21"/>
  <c r="AQ109" i="21"/>
  <c r="AP109" i="21"/>
  <c r="AO109" i="21"/>
  <c r="AN109" i="21"/>
  <c r="AM109" i="21"/>
  <c r="AQ108" i="21"/>
  <c r="AP108" i="21"/>
  <c r="AO108" i="21"/>
  <c r="AN108" i="21"/>
  <c r="AM108" i="21"/>
  <c r="AQ107" i="21"/>
  <c r="AP107" i="21"/>
  <c r="AO107" i="21"/>
  <c r="AN107" i="21"/>
  <c r="AM107" i="21"/>
  <c r="AK111" i="21"/>
  <c r="AJ111" i="21"/>
  <c r="AG111" i="21"/>
  <c r="AF111" i="21"/>
  <c r="AE111" i="21"/>
  <c r="AD111" i="21"/>
  <c r="AC111" i="21"/>
  <c r="AB111" i="21"/>
  <c r="AA111" i="21"/>
  <c r="Z111" i="21"/>
  <c r="Y111" i="21"/>
  <c r="X111" i="21"/>
  <c r="W111" i="21"/>
  <c r="V111" i="21"/>
  <c r="U111" i="21"/>
  <c r="T111" i="21"/>
  <c r="S111" i="21"/>
  <c r="R111" i="21"/>
  <c r="Q111" i="21"/>
  <c r="P111" i="21"/>
  <c r="O111" i="21"/>
  <c r="N111" i="21"/>
  <c r="L111" i="21"/>
  <c r="K111" i="21"/>
  <c r="J111" i="21"/>
  <c r="I111" i="21"/>
  <c r="H111" i="21"/>
  <c r="G111" i="21"/>
  <c r="F111" i="21"/>
  <c r="D111" i="21"/>
  <c r="AK110" i="21"/>
  <c r="AJ110" i="21"/>
  <c r="AG110" i="21"/>
  <c r="AF110" i="21"/>
  <c r="AE110" i="21"/>
  <c r="AD110" i="21"/>
  <c r="AC110" i="21"/>
  <c r="AB110" i="21"/>
  <c r="AA110" i="21"/>
  <c r="Z110" i="21"/>
  <c r="Y110" i="21"/>
  <c r="X110" i="21"/>
  <c r="W110" i="21"/>
  <c r="V110" i="21"/>
  <c r="U110" i="21"/>
  <c r="T110" i="21"/>
  <c r="S110" i="21"/>
  <c r="R110" i="21"/>
  <c r="Q110" i="21"/>
  <c r="P110" i="21"/>
  <c r="O110" i="21"/>
  <c r="N110" i="21"/>
  <c r="L110" i="21"/>
  <c r="K110" i="21"/>
  <c r="J110" i="21"/>
  <c r="I110" i="21"/>
  <c r="H110" i="21"/>
  <c r="G110" i="21"/>
  <c r="F110" i="21"/>
  <c r="D110" i="21"/>
  <c r="AK109" i="21"/>
  <c r="AJ109" i="21"/>
  <c r="AG109" i="21"/>
  <c r="AF109" i="21"/>
  <c r="AE109" i="21"/>
  <c r="AD109" i="21"/>
  <c r="AC109" i="21"/>
  <c r="AB109" i="21"/>
  <c r="AA109" i="21"/>
  <c r="Z109" i="21"/>
  <c r="Y109" i="21"/>
  <c r="X109" i="21"/>
  <c r="W109" i="21"/>
  <c r="V109" i="21"/>
  <c r="U109" i="21"/>
  <c r="T109" i="21"/>
  <c r="S109" i="21"/>
  <c r="R109" i="21"/>
  <c r="Q109" i="21"/>
  <c r="P109" i="21"/>
  <c r="O109" i="21"/>
  <c r="N109" i="21"/>
  <c r="L109" i="21"/>
  <c r="K109" i="21"/>
  <c r="J109" i="21"/>
  <c r="I109" i="21"/>
  <c r="H109" i="21"/>
  <c r="G109" i="21"/>
  <c r="F109" i="21"/>
  <c r="D109" i="21"/>
  <c r="AK108" i="21"/>
  <c r="AJ108" i="21"/>
  <c r="AG108" i="21"/>
  <c r="AF108" i="21"/>
  <c r="AE108" i="21"/>
  <c r="AD108" i="21"/>
  <c r="AC108" i="21"/>
  <c r="AB108" i="21"/>
  <c r="AA108" i="21"/>
  <c r="Z108" i="21"/>
  <c r="Y108" i="21"/>
  <c r="X108" i="21"/>
  <c r="W108" i="21"/>
  <c r="V108" i="21"/>
  <c r="U108" i="21"/>
  <c r="T108" i="21"/>
  <c r="S108" i="21"/>
  <c r="R108" i="21"/>
  <c r="Q108" i="21"/>
  <c r="P108" i="21"/>
  <c r="O108" i="21"/>
  <c r="N108" i="21"/>
  <c r="L108" i="21"/>
  <c r="K108" i="21"/>
  <c r="J108" i="21"/>
  <c r="I108" i="21"/>
  <c r="H108" i="21"/>
  <c r="G108" i="21"/>
  <c r="F108" i="21"/>
  <c r="D108" i="21"/>
  <c r="AQ34" i="21"/>
  <c r="AL37" i="67"/>
  <c r="AR37" i="67"/>
  <c r="AW37" i="67"/>
  <c r="AX37" i="67"/>
  <c r="AY37" i="67"/>
  <c r="AL36" i="67"/>
  <c r="AR36" i="67"/>
  <c r="AS36" i="67"/>
  <c r="AX36" i="67"/>
  <c r="AZ30" i="67"/>
  <c r="AY30" i="67"/>
  <c r="AX30" i="67"/>
  <c r="AW30" i="67"/>
  <c r="AV30" i="67"/>
  <c r="AU30" i="67"/>
  <c r="AT30" i="67"/>
  <c r="AS30" i="67"/>
  <c r="AZ29" i="67"/>
  <c r="AY29" i="67"/>
  <c r="AX29" i="67"/>
  <c r="AW29" i="67"/>
  <c r="AV29" i="67"/>
  <c r="AU29" i="67"/>
  <c r="AT29" i="67"/>
  <c r="AS29" i="67"/>
  <c r="AZ28" i="67"/>
  <c r="AY28" i="67"/>
  <c r="AX28" i="67"/>
  <c r="AW28" i="67"/>
  <c r="AV28" i="67"/>
  <c r="AU28" i="67"/>
  <c r="AT28" i="67"/>
  <c r="AS28" i="67"/>
  <c r="AZ27" i="67"/>
  <c r="AY27" i="67"/>
  <c r="AX27" i="67"/>
  <c r="AW27" i="67"/>
  <c r="AV27" i="67"/>
  <c r="AU27" i="67"/>
  <c r="AT27" i="67"/>
  <c r="AS27" i="67"/>
  <c r="AZ26" i="67"/>
  <c r="AY26" i="67"/>
  <c r="AX26" i="67"/>
  <c r="AW26" i="67"/>
  <c r="AV26" i="67"/>
  <c r="AU26" i="67"/>
  <c r="AT26" i="67"/>
  <c r="AS26" i="67"/>
  <c r="AZ25" i="67"/>
  <c r="AY25" i="67"/>
  <c r="AX25" i="67"/>
  <c r="AW25" i="67"/>
  <c r="AV25" i="67"/>
  <c r="AU25" i="67"/>
  <c r="AT25" i="67"/>
  <c r="AS25" i="67"/>
  <c r="AZ24" i="67"/>
  <c r="AY24" i="67"/>
  <c r="AX24" i="67"/>
  <c r="AW24" i="67"/>
  <c r="AV24" i="67"/>
  <c r="AU24" i="67"/>
  <c r="AT24" i="67"/>
  <c r="AS24" i="67"/>
  <c r="AZ23" i="67"/>
  <c r="AY23" i="67"/>
  <c r="AX23" i="67"/>
  <c r="AW23" i="67"/>
  <c r="AV23" i="67"/>
  <c r="AU23" i="67"/>
  <c r="AT23" i="67"/>
  <c r="AS23" i="67"/>
  <c r="AZ22" i="67"/>
  <c r="AY22" i="67"/>
  <c r="AX22" i="67"/>
  <c r="AW22" i="67"/>
  <c r="AV22" i="67"/>
  <c r="AU22" i="67"/>
  <c r="AT22" i="67"/>
  <c r="AS22" i="67"/>
  <c r="AZ21" i="67"/>
  <c r="AY21" i="67"/>
  <c r="AX21" i="67"/>
  <c r="AW21" i="67"/>
  <c r="AV21" i="67"/>
  <c r="AU21" i="67"/>
  <c r="AT21" i="67"/>
  <c r="AS21" i="67"/>
  <c r="AZ20" i="67"/>
  <c r="AY20" i="67"/>
  <c r="AX20" i="67"/>
  <c r="AW20" i="67"/>
  <c r="AV20" i="67"/>
  <c r="AU20" i="67"/>
  <c r="AT20" i="67"/>
  <c r="AS20" i="67"/>
  <c r="AZ19" i="67"/>
  <c r="AY19" i="67"/>
  <c r="AX19" i="67"/>
  <c r="AW19" i="67"/>
  <c r="AV19" i="67"/>
  <c r="AU19" i="67"/>
  <c r="AT19" i="67"/>
  <c r="AS19" i="67"/>
  <c r="AZ18" i="67"/>
  <c r="AY18" i="67"/>
  <c r="AX18" i="67"/>
  <c r="AW18" i="67"/>
  <c r="AV18" i="67"/>
  <c r="AU18" i="67"/>
  <c r="AT18" i="67"/>
  <c r="AT37" i="67" s="1"/>
  <c r="AS18" i="67"/>
  <c r="AZ17" i="67"/>
  <c r="AY17" i="67"/>
  <c r="AX17" i="67"/>
  <c r="AW17" i="67"/>
  <c r="AV17" i="67"/>
  <c r="AU17" i="67"/>
  <c r="AT17" i="67"/>
  <c r="AS17" i="67"/>
  <c r="AZ16" i="67"/>
  <c r="AZ37" i="67" s="1"/>
  <c r="AY16" i="67"/>
  <c r="AX16" i="67"/>
  <c r="AW16" i="67"/>
  <c r="AW36" i="67" s="1"/>
  <c r="AV16" i="67"/>
  <c r="AV37" i="67" s="1"/>
  <c r="AU16" i="67"/>
  <c r="AT16" i="67"/>
  <c r="AS16" i="67"/>
  <c r="AS37" i="67" s="1"/>
  <c r="AS34" i="21" s="1"/>
  <c r="AZ15" i="67"/>
  <c r="AY15" i="67"/>
  <c r="AY36" i="67" s="1"/>
  <c r="AX15" i="67"/>
  <c r="AW15" i="67"/>
  <c r="AV15" i="67"/>
  <c r="AV36" i="67" s="1"/>
  <c r="AU15" i="67"/>
  <c r="AU36" i="67" s="1"/>
  <c r="AT15" i="67"/>
  <c r="AT36" i="67" s="1"/>
  <c r="AT34" i="21" s="1"/>
  <c r="AS15" i="67"/>
  <c r="AQ30" i="67"/>
  <c r="AP30" i="67"/>
  <c r="AO30" i="67"/>
  <c r="AN30" i="67"/>
  <c r="AM30" i="67"/>
  <c r="AQ29" i="67"/>
  <c r="AP29" i="67"/>
  <c r="AO29" i="67"/>
  <c r="AN29" i="67"/>
  <c r="AM29" i="67"/>
  <c r="AQ28" i="67"/>
  <c r="AP28" i="67"/>
  <c r="AO28" i="67"/>
  <c r="AN28" i="67"/>
  <c r="AM28" i="67"/>
  <c r="AQ27" i="67"/>
  <c r="AP27" i="67"/>
  <c r="AO27" i="67"/>
  <c r="AN27" i="67"/>
  <c r="AM27" i="67"/>
  <c r="AQ26" i="67"/>
  <c r="AP26" i="67"/>
  <c r="AO26" i="67"/>
  <c r="AN26" i="67"/>
  <c r="AM26" i="67"/>
  <c r="AQ25" i="67"/>
  <c r="AP25" i="67"/>
  <c r="AO25" i="67"/>
  <c r="AN25" i="67"/>
  <c r="AM25" i="67"/>
  <c r="AQ24" i="67"/>
  <c r="AP24" i="67"/>
  <c r="AO24" i="67"/>
  <c r="AN24" i="67"/>
  <c r="AM24" i="67"/>
  <c r="AQ23" i="67"/>
  <c r="AP23" i="67"/>
  <c r="AO23" i="67"/>
  <c r="AN23" i="67"/>
  <c r="AM23" i="67"/>
  <c r="AQ22" i="67"/>
  <c r="AP22" i="67"/>
  <c r="AO22" i="67"/>
  <c r="AN22" i="67"/>
  <c r="AM22" i="67"/>
  <c r="AQ21" i="67"/>
  <c r="AP21" i="67"/>
  <c r="AO21" i="67"/>
  <c r="AN21" i="67"/>
  <c r="AM21" i="67"/>
  <c r="AQ20" i="67"/>
  <c r="AP20" i="67"/>
  <c r="AO20" i="67"/>
  <c r="AN20" i="67"/>
  <c r="AM20" i="67"/>
  <c r="AQ19" i="67"/>
  <c r="AP19" i="67"/>
  <c r="AO19" i="67"/>
  <c r="AO37" i="67" s="1"/>
  <c r="AN19" i="67"/>
  <c r="AM19" i="67"/>
  <c r="AQ18" i="67"/>
  <c r="AP18" i="67"/>
  <c r="AO18" i="67"/>
  <c r="AN18" i="67"/>
  <c r="AM18" i="67"/>
  <c r="AQ17" i="67"/>
  <c r="AP17" i="67"/>
  <c r="AO17" i="67"/>
  <c r="AN17" i="67"/>
  <c r="AN37" i="67" s="1"/>
  <c r="AM17" i="67"/>
  <c r="AQ16" i="67"/>
  <c r="AQ37" i="67" s="1"/>
  <c r="AP16" i="67"/>
  <c r="AO16" i="67"/>
  <c r="AN16" i="67"/>
  <c r="AN36" i="67" s="1"/>
  <c r="AN34" i="21" s="1"/>
  <c r="AM16" i="67"/>
  <c r="AM36" i="67" s="1"/>
  <c r="AQ15" i="67"/>
  <c r="AQ36" i="67" s="1"/>
  <c r="AP15" i="67"/>
  <c r="AO15" i="67"/>
  <c r="AN15" i="67"/>
  <c r="AM15" i="67"/>
  <c r="AK30" i="67"/>
  <c r="AJ30" i="67"/>
  <c r="AI30" i="67"/>
  <c r="AH30" i="67"/>
  <c r="AK29" i="67"/>
  <c r="AJ29" i="67"/>
  <c r="AI29" i="67"/>
  <c r="AH29" i="67"/>
  <c r="AK28" i="67"/>
  <c r="AJ28" i="67"/>
  <c r="AI28" i="67"/>
  <c r="AH28" i="67"/>
  <c r="AK27" i="67"/>
  <c r="AJ27" i="67"/>
  <c r="AI27" i="67"/>
  <c r="AH27" i="67"/>
  <c r="AK26" i="67"/>
  <c r="AJ26" i="67"/>
  <c r="AI26" i="67"/>
  <c r="AH26" i="67"/>
  <c r="AK25" i="67"/>
  <c r="AJ25" i="67"/>
  <c r="AI25" i="67"/>
  <c r="AH25" i="67"/>
  <c r="AK24" i="67"/>
  <c r="AJ24" i="67"/>
  <c r="AI24" i="67"/>
  <c r="AH24" i="67"/>
  <c r="AK23" i="67"/>
  <c r="AJ23" i="67"/>
  <c r="AI23" i="67"/>
  <c r="AH23" i="67"/>
  <c r="AK22" i="67"/>
  <c r="AJ22" i="67"/>
  <c r="AI22" i="67"/>
  <c r="AH22" i="67"/>
  <c r="AK21" i="67"/>
  <c r="AJ21" i="67"/>
  <c r="AJ36" i="67" s="1"/>
  <c r="AI21" i="67"/>
  <c r="AH21" i="67"/>
  <c r="AK20" i="67"/>
  <c r="AJ20" i="67"/>
  <c r="AJ37" i="67" s="1"/>
  <c r="AI20" i="67"/>
  <c r="AH20" i="67"/>
  <c r="AK19" i="67"/>
  <c r="AJ19" i="67"/>
  <c r="AI19" i="67"/>
  <c r="AH19" i="67"/>
  <c r="AK18" i="67"/>
  <c r="AJ18" i="67"/>
  <c r="AI18" i="67"/>
  <c r="AH18" i="67"/>
  <c r="AK17" i="67"/>
  <c r="AJ17" i="67"/>
  <c r="AI17" i="67"/>
  <c r="AH17" i="67"/>
  <c r="AK16" i="67"/>
  <c r="AJ16" i="67"/>
  <c r="AI16" i="67"/>
  <c r="AI37" i="67" s="1"/>
  <c r="AH16" i="67"/>
  <c r="AK15" i="67"/>
  <c r="AJ15" i="67"/>
  <c r="AI15" i="67"/>
  <c r="AH15" i="67"/>
  <c r="AG30" i="67"/>
  <c r="AF30" i="67"/>
  <c r="AE30" i="67"/>
  <c r="AD30" i="67"/>
  <c r="AC30" i="67"/>
  <c r="AB30" i="67"/>
  <c r="AA30" i="67"/>
  <c r="Z30" i="67"/>
  <c r="Y30" i="67"/>
  <c r="X30" i="67"/>
  <c r="W30" i="67"/>
  <c r="V30" i="67"/>
  <c r="U30" i="67"/>
  <c r="T30" i="67"/>
  <c r="S30" i="67"/>
  <c r="R30" i="67"/>
  <c r="Q30" i="67"/>
  <c r="P30" i="67"/>
  <c r="O30" i="67"/>
  <c r="N30" i="67"/>
  <c r="M30" i="67"/>
  <c r="L30" i="67"/>
  <c r="K30" i="67"/>
  <c r="J30" i="67"/>
  <c r="I30" i="67"/>
  <c r="H30" i="67"/>
  <c r="G30" i="67"/>
  <c r="F30" i="67"/>
  <c r="E30" i="67"/>
  <c r="D30"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AG28" i="67"/>
  <c r="AF28" i="67"/>
  <c r="AE28" i="67"/>
  <c r="AD28" i="67"/>
  <c r="AC28" i="67"/>
  <c r="AB28" i="67"/>
  <c r="AA28" i="67"/>
  <c r="Z28" i="67"/>
  <c r="Y28" i="67"/>
  <c r="X28" i="67"/>
  <c r="W28" i="67"/>
  <c r="V28" i="67"/>
  <c r="U28" i="67"/>
  <c r="T28" i="67"/>
  <c r="S28" i="67"/>
  <c r="R28" i="67"/>
  <c r="Q28" i="67"/>
  <c r="P28" i="67"/>
  <c r="O28" i="67"/>
  <c r="N28" i="67"/>
  <c r="M28" i="67"/>
  <c r="L28" i="67"/>
  <c r="K28" i="67"/>
  <c r="J28" i="67"/>
  <c r="I28" i="67"/>
  <c r="H28" i="67"/>
  <c r="G28" i="67"/>
  <c r="F28" i="67"/>
  <c r="E28" i="67"/>
  <c r="D28" i="67"/>
  <c r="AG27" i="67"/>
  <c r="AF27" i="67"/>
  <c r="AE27" i="67"/>
  <c r="AD27" i="67"/>
  <c r="AC27" i="67"/>
  <c r="AB27" i="67"/>
  <c r="AA27" i="67"/>
  <c r="Z27" i="67"/>
  <c r="Y27" i="67"/>
  <c r="X27" i="67"/>
  <c r="W27" i="67"/>
  <c r="V27" i="67"/>
  <c r="U27" i="67"/>
  <c r="T27" i="67"/>
  <c r="S27" i="67"/>
  <c r="R27" i="67"/>
  <c r="Q27" i="67"/>
  <c r="P27" i="67"/>
  <c r="O27" i="67"/>
  <c r="N27" i="67"/>
  <c r="M27" i="67"/>
  <c r="L27" i="67"/>
  <c r="K27" i="67"/>
  <c r="J27" i="67"/>
  <c r="I27" i="67"/>
  <c r="H27" i="67"/>
  <c r="G27" i="67"/>
  <c r="F27" i="67"/>
  <c r="E27" i="67"/>
  <c r="D27" i="67"/>
  <c r="AG26" i="67"/>
  <c r="AF26" i="67"/>
  <c r="AE26" i="67"/>
  <c r="AD26" i="67"/>
  <c r="AC26" i="67"/>
  <c r="AB26" i="67"/>
  <c r="AA26" i="67"/>
  <c r="Z26" i="67"/>
  <c r="Y26" i="67"/>
  <c r="X26" i="67"/>
  <c r="W26" i="67"/>
  <c r="V26" i="67"/>
  <c r="U26" i="67"/>
  <c r="T26" i="67"/>
  <c r="S26" i="67"/>
  <c r="R26" i="67"/>
  <c r="Q26" i="67"/>
  <c r="P26" i="67"/>
  <c r="O26" i="67"/>
  <c r="N26" i="67"/>
  <c r="M26" i="67"/>
  <c r="L26" i="67"/>
  <c r="K26" i="67"/>
  <c r="J26" i="67"/>
  <c r="I26" i="67"/>
  <c r="H26" i="67"/>
  <c r="G26" i="67"/>
  <c r="F26" i="67"/>
  <c r="E26" i="67"/>
  <c r="D26" i="67"/>
  <c r="AG25" i="67"/>
  <c r="AF25" i="67"/>
  <c r="AE25" i="67"/>
  <c r="AD25" i="67"/>
  <c r="AC25" i="67"/>
  <c r="AB25" i="67"/>
  <c r="AA25" i="67"/>
  <c r="Z25" i="67"/>
  <c r="Y25" i="67"/>
  <c r="X25" i="67"/>
  <c r="W25" i="67"/>
  <c r="V25" i="67"/>
  <c r="U25" i="67"/>
  <c r="T25" i="67"/>
  <c r="S25" i="67"/>
  <c r="R25" i="67"/>
  <c r="Q25" i="67"/>
  <c r="P25" i="67"/>
  <c r="O25" i="67"/>
  <c r="N25" i="67"/>
  <c r="M25" i="67"/>
  <c r="L25" i="67"/>
  <c r="K25" i="67"/>
  <c r="J25" i="67"/>
  <c r="I25" i="67"/>
  <c r="H25" i="67"/>
  <c r="G25" i="67"/>
  <c r="F25" i="67"/>
  <c r="E25" i="67"/>
  <c r="D25" i="67"/>
  <c r="AG24" i="67"/>
  <c r="AF24" i="67"/>
  <c r="AE24" i="67"/>
  <c r="AD24" i="67"/>
  <c r="AC24" i="67"/>
  <c r="AB24" i="67"/>
  <c r="AA24" i="67"/>
  <c r="Z24" i="67"/>
  <c r="Y24" i="67"/>
  <c r="X24" i="67"/>
  <c r="W24" i="67"/>
  <c r="V24" i="67"/>
  <c r="U24" i="67"/>
  <c r="T24" i="67"/>
  <c r="S24" i="67"/>
  <c r="R24" i="67"/>
  <c r="Q24" i="67"/>
  <c r="P24" i="67"/>
  <c r="O24" i="67"/>
  <c r="N24" i="67"/>
  <c r="M24" i="67"/>
  <c r="L24" i="67"/>
  <c r="K24" i="67"/>
  <c r="J24" i="67"/>
  <c r="I24" i="67"/>
  <c r="H24" i="67"/>
  <c r="G24" i="67"/>
  <c r="F24" i="67"/>
  <c r="E24" i="67"/>
  <c r="D24" i="67"/>
  <c r="AG23" i="67"/>
  <c r="AF23" i="67"/>
  <c r="AE23" i="67"/>
  <c r="AD23" i="67"/>
  <c r="AC23" i="67"/>
  <c r="AB23" i="67"/>
  <c r="AA23" i="67"/>
  <c r="Z23" i="67"/>
  <c r="Y23" i="67"/>
  <c r="X23" i="67"/>
  <c r="W23" i="67"/>
  <c r="V23" i="67"/>
  <c r="U23" i="67"/>
  <c r="T23" i="67"/>
  <c r="S23" i="67"/>
  <c r="R23" i="67"/>
  <c r="Q23" i="67"/>
  <c r="P23" i="67"/>
  <c r="O23" i="67"/>
  <c r="N23" i="67"/>
  <c r="M23" i="67"/>
  <c r="L23" i="67"/>
  <c r="K23" i="67"/>
  <c r="J23" i="67"/>
  <c r="I23" i="67"/>
  <c r="H23" i="67"/>
  <c r="G23" i="67"/>
  <c r="F23" i="67"/>
  <c r="E23" i="67"/>
  <c r="D23"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AG21" i="67"/>
  <c r="AF21" i="67"/>
  <c r="AE21" i="67"/>
  <c r="AD21" i="67"/>
  <c r="AC21" i="67"/>
  <c r="AB21" i="67"/>
  <c r="AA21" i="67"/>
  <c r="Z21" i="67"/>
  <c r="Y21" i="67"/>
  <c r="X21" i="67"/>
  <c r="W21" i="67"/>
  <c r="V21" i="67"/>
  <c r="U21" i="67"/>
  <c r="T21" i="67"/>
  <c r="S21" i="67"/>
  <c r="R21" i="67"/>
  <c r="Q21" i="67"/>
  <c r="P21" i="67"/>
  <c r="O21" i="67"/>
  <c r="N21" i="67"/>
  <c r="M21" i="67"/>
  <c r="L21" i="67"/>
  <c r="K21" i="67"/>
  <c r="J21" i="67"/>
  <c r="I21" i="67"/>
  <c r="H21" i="67"/>
  <c r="G21" i="67"/>
  <c r="F21" i="67"/>
  <c r="D21" i="67"/>
  <c r="AG20" i="67"/>
  <c r="AF20" i="67"/>
  <c r="AE20" i="67"/>
  <c r="AD20" i="67"/>
  <c r="AC20" i="67"/>
  <c r="AB20" i="67"/>
  <c r="AA20" i="67"/>
  <c r="Z20" i="67"/>
  <c r="Y20" i="67"/>
  <c r="X20" i="67"/>
  <c r="W20" i="67"/>
  <c r="V20" i="67"/>
  <c r="U20" i="67"/>
  <c r="T20" i="67"/>
  <c r="S20" i="67"/>
  <c r="R20" i="67"/>
  <c r="Q20" i="67"/>
  <c r="P20" i="67"/>
  <c r="O20" i="67"/>
  <c r="N20" i="67"/>
  <c r="M20" i="67"/>
  <c r="L20" i="67"/>
  <c r="K20" i="67"/>
  <c r="J20" i="67"/>
  <c r="J37" i="67" s="1"/>
  <c r="J34" i="21" s="1"/>
  <c r="I20" i="67"/>
  <c r="H20" i="67"/>
  <c r="G20" i="67"/>
  <c r="F20" i="67"/>
  <c r="E20" i="67"/>
  <c r="D20" i="67"/>
  <c r="AG19" i="67"/>
  <c r="AF19" i="67"/>
  <c r="AE19" i="67"/>
  <c r="AD19" i="67"/>
  <c r="AC19" i="67"/>
  <c r="AB19" i="67"/>
  <c r="AA19" i="67"/>
  <c r="Z19" i="67"/>
  <c r="Y19" i="67"/>
  <c r="X19" i="67"/>
  <c r="W19" i="67"/>
  <c r="V19" i="67"/>
  <c r="U19" i="67"/>
  <c r="T19" i="67"/>
  <c r="S19" i="67"/>
  <c r="R19" i="67"/>
  <c r="Q19" i="67"/>
  <c r="Q37" i="67" s="1"/>
  <c r="P19" i="67"/>
  <c r="O19" i="67"/>
  <c r="N19" i="67"/>
  <c r="M19" i="67"/>
  <c r="L19" i="67"/>
  <c r="K19" i="67"/>
  <c r="J19" i="67"/>
  <c r="I19" i="67"/>
  <c r="H19" i="67"/>
  <c r="G19" i="67"/>
  <c r="F19" i="67"/>
  <c r="E19" i="67"/>
  <c r="D19" i="67"/>
  <c r="AG18" i="67"/>
  <c r="AF18" i="67"/>
  <c r="AE18" i="67"/>
  <c r="AD18" i="67"/>
  <c r="AC18" i="67"/>
  <c r="AB18" i="67"/>
  <c r="AA18" i="67"/>
  <c r="Z18" i="67"/>
  <c r="Y18" i="67"/>
  <c r="X18" i="67"/>
  <c r="W18" i="67"/>
  <c r="V18" i="67"/>
  <c r="U18" i="67"/>
  <c r="T18" i="67"/>
  <c r="S18" i="67"/>
  <c r="R18" i="67"/>
  <c r="Q18" i="67"/>
  <c r="P18" i="67"/>
  <c r="O18" i="67"/>
  <c r="N18" i="67"/>
  <c r="M18" i="67"/>
  <c r="L18" i="67"/>
  <c r="K18" i="67"/>
  <c r="J18" i="67"/>
  <c r="I18" i="67"/>
  <c r="H18" i="67"/>
  <c r="G18" i="67"/>
  <c r="F18" i="67"/>
  <c r="E18" i="67"/>
  <c r="D18" i="67"/>
  <c r="AG17" i="67"/>
  <c r="AF17" i="67"/>
  <c r="AE17" i="67"/>
  <c r="AD17" i="67"/>
  <c r="AD37" i="67"/>
  <c r="AC17" i="67"/>
  <c r="AC37" i="67" s="1"/>
  <c r="AB17" i="67"/>
  <c r="AA17" i="67"/>
  <c r="Z17" i="67"/>
  <c r="Y17" i="67"/>
  <c r="Y37" i="67" s="1"/>
  <c r="X17" i="67"/>
  <c r="W17" i="67"/>
  <c r="V17" i="67"/>
  <c r="U17" i="67"/>
  <c r="T17" i="67"/>
  <c r="S17" i="67"/>
  <c r="R17" i="67"/>
  <c r="R37" i="67"/>
  <c r="Q17" i="67"/>
  <c r="P17" i="67"/>
  <c r="O17" i="67"/>
  <c r="N17" i="67"/>
  <c r="M17" i="67"/>
  <c r="L17" i="67"/>
  <c r="K17" i="67"/>
  <c r="K37" i="67" s="1"/>
  <c r="J17" i="67"/>
  <c r="I17" i="67"/>
  <c r="H17" i="67"/>
  <c r="G17" i="67"/>
  <c r="G37" i="67" s="1"/>
  <c r="F17" i="67"/>
  <c r="E17" i="67"/>
  <c r="D17" i="67"/>
  <c r="AG16" i="67"/>
  <c r="AF16" i="67"/>
  <c r="AF37" i="67" s="1"/>
  <c r="AE16" i="67"/>
  <c r="AE37" i="67" s="1"/>
  <c r="AD16" i="67"/>
  <c r="AC16" i="67"/>
  <c r="AB16" i="67"/>
  <c r="AA16" i="67"/>
  <c r="AA37" i="67" s="1"/>
  <c r="Z16" i="67"/>
  <c r="Y16" i="67"/>
  <c r="X16" i="67"/>
  <c r="X37" i="67" s="1"/>
  <c r="W16" i="67"/>
  <c r="V16" i="67"/>
  <c r="V37" i="67" s="1"/>
  <c r="U16" i="67"/>
  <c r="U37" i="67" s="1"/>
  <c r="U34" i="21" s="1"/>
  <c r="T16" i="67"/>
  <c r="S16" i="67"/>
  <c r="S37" i="67" s="1"/>
  <c r="R16" i="67"/>
  <c r="Q16" i="67"/>
  <c r="P16" i="67"/>
  <c r="P37" i="67" s="1"/>
  <c r="O16" i="67"/>
  <c r="O37" i="67" s="1"/>
  <c r="N16" i="67"/>
  <c r="N37" i="67" s="1"/>
  <c r="M16" i="67"/>
  <c r="L16" i="67"/>
  <c r="K16" i="67"/>
  <c r="J16" i="67"/>
  <c r="I16" i="67"/>
  <c r="H16" i="67"/>
  <c r="G16" i="67"/>
  <c r="F16" i="67"/>
  <c r="E16" i="67"/>
  <c r="D16" i="67"/>
  <c r="C18" i="67"/>
  <c r="C19" i="67"/>
  <c r="C20" i="67"/>
  <c r="C23" i="67"/>
  <c r="C26" i="67"/>
  <c r="C27" i="67"/>
  <c r="AW33" i="21"/>
  <c r="AV33" i="21"/>
  <c r="AU33" i="21"/>
  <c r="AT33" i="21"/>
  <c r="AS33" i="21"/>
  <c r="AQ33" i="21"/>
  <c r="AP33" i="21"/>
  <c r="AO33" i="21"/>
  <c r="AN33" i="21"/>
  <c r="AM33" i="21"/>
  <c r="D33" i="21"/>
  <c r="F33" i="21"/>
  <c r="G33" i="21"/>
  <c r="H33" i="21"/>
  <c r="I33" i="21"/>
  <c r="J33" i="21"/>
  <c r="K33" i="21"/>
  <c r="L33" i="21"/>
  <c r="N33" i="21"/>
  <c r="O33" i="21"/>
  <c r="P33" i="21"/>
  <c r="Q33" i="21"/>
  <c r="R33" i="21"/>
  <c r="S33" i="21"/>
  <c r="T33" i="21"/>
  <c r="U33" i="21"/>
  <c r="V33" i="21"/>
  <c r="W33" i="21"/>
  <c r="X33" i="21"/>
  <c r="Y33" i="21"/>
  <c r="Z33" i="21"/>
  <c r="AA33" i="21"/>
  <c r="AB33" i="21"/>
  <c r="AC33" i="21"/>
  <c r="AD33" i="21"/>
  <c r="AE33" i="21"/>
  <c r="AF33" i="21"/>
  <c r="AG33" i="21"/>
  <c r="AH33" i="21"/>
  <c r="AI33" i="21"/>
  <c r="AJ33" i="21"/>
  <c r="AK33" i="21"/>
  <c r="F37" i="67"/>
  <c r="BR29" i="69"/>
  <c r="AF29" i="69"/>
  <c r="L37" i="67"/>
  <c r="AA29" i="69"/>
  <c r="AA29" i="31" s="1"/>
  <c r="BB29" i="69"/>
  <c r="BB29" i="31" s="1"/>
  <c r="BJ29" i="69"/>
  <c r="BJ29" i="31"/>
  <c r="AC29" i="69"/>
  <c r="AC29" i="31" s="1"/>
  <c r="AR29" i="69"/>
  <c r="BH29" i="69"/>
  <c r="BH29" i="31" s="1"/>
  <c r="S29" i="69"/>
  <c r="S29" i="31" s="1"/>
  <c r="BD29" i="69"/>
  <c r="BO30" i="69"/>
  <c r="BS30" i="69"/>
  <c r="CA30" i="69"/>
  <c r="CE30" i="69"/>
  <c r="D30" i="69"/>
  <c r="N30" i="69"/>
  <c r="N29" i="31"/>
  <c r="R30" i="69"/>
  <c r="BA30" i="69"/>
  <c r="BP30" i="69"/>
  <c r="BT29" i="69"/>
  <c r="BT29" i="31" s="1"/>
  <c r="CB30" i="69"/>
  <c r="CF29" i="69"/>
  <c r="CF29" i="31" s="1"/>
  <c r="CJ30" i="69"/>
  <c r="M29" i="69"/>
  <c r="M29" i="31" s="1"/>
  <c r="AB29" i="69"/>
  <c r="AB29" i="31"/>
  <c r="E30" i="69"/>
  <c r="AD30" i="69"/>
  <c r="AD29" i="31"/>
  <c r="AU29" i="69"/>
  <c r="BK29" i="69"/>
  <c r="BK29" i="31" s="1"/>
  <c r="BQ29" i="69"/>
  <c r="BU30" i="69"/>
  <c r="BY30" i="69"/>
  <c r="CC30" i="69"/>
  <c r="CC29" i="31" s="1"/>
  <c r="CG30" i="69"/>
  <c r="BR30" i="69"/>
  <c r="BR29" i="31" s="1"/>
  <c r="BZ30" i="69"/>
  <c r="CD29" i="69"/>
  <c r="CL30" i="69"/>
  <c r="Y29" i="69"/>
  <c r="Y29" i="31" s="1"/>
  <c r="H30" i="69"/>
  <c r="M37" i="67"/>
  <c r="CX29" i="31"/>
  <c r="CY29" i="69"/>
  <c r="CY29" i="31" s="1"/>
  <c r="CH30" i="69"/>
  <c r="CK30" i="69"/>
  <c r="CI30" i="69"/>
  <c r="CK29" i="69"/>
  <c r="CK29" i="31" s="1"/>
  <c r="CL29" i="69"/>
  <c r="CL29" i="31"/>
  <c r="BT30" i="69"/>
  <c r="BU29" i="69"/>
  <c r="BU29" i="31" s="1"/>
  <c r="CG29" i="69"/>
  <c r="CH29" i="69"/>
  <c r="CH29" i="31" s="1"/>
  <c r="CC29" i="69"/>
  <c r="CD30" i="69"/>
  <c r="BS29" i="69"/>
  <c r="BS29" i="31" s="1"/>
  <c r="CI29" i="69"/>
  <c r="CI29" i="31"/>
  <c r="CF30" i="69"/>
  <c r="BY29" i="69"/>
  <c r="BY29" i="31"/>
  <c r="BZ29" i="69"/>
  <c r="BZ29" i="31" s="1"/>
  <c r="BO29" i="69"/>
  <c r="CA29" i="69"/>
  <c r="CA29" i="31" s="1"/>
  <c r="BP29" i="69"/>
  <c r="CB29" i="69"/>
  <c r="CB29" i="31" s="1"/>
  <c r="AQ30" i="69"/>
  <c r="AP29" i="69"/>
  <c r="AP29" i="31" s="1"/>
  <c r="AQ29" i="69"/>
  <c r="AQ29" i="31" s="1"/>
  <c r="I29" i="31"/>
  <c r="L30" i="69"/>
  <c r="L29" i="31"/>
  <c r="X30" i="69"/>
  <c r="BO29" i="31"/>
  <c r="BP29" i="31"/>
  <c r="CD29" i="31"/>
  <c r="C22" i="68"/>
  <c r="BF37" i="38"/>
  <c r="BE37" i="38"/>
  <c r="BD37" i="38"/>
  <c r="BC37" i="38"/>
  <c r="BB37" i="38"/>
  <c r="BA37" i="38"/>
  <c r="AZ37" i="38"/>
  <c r="AY37" i="38"/>
  <c r="AX37" i="38"/>
  <c r="AW37" i="38"/>
  <c r="AV37" i="38"/>
  <c r="AU37" i="38"/>
  <c r="AT37" i="38"/>
  <c r="AS37" i="38"/>
  <c r="AR37" i="38"/>
  <c r="AQ37" i="38"/>
  <c r="AP37" i="38"/>
  <c r="AO37" i="38"/>
  <c r="AN37" i="38"/>
  <c r="AM37" i="38"/>
  <c r="AL37" i="38"/>
  <c r="AK37" i="38"/>
  <c r="AJ37" i="38"/>
  <c r="AI37" i="38"/>
  <c r="BF36" i="38"/>
  <c r="BE36" i="38"/>
  <c r="BD36" i="38"/>
  <c r="BC36" i="38"/>
  <c r="BB36" i="38"/>
  <c r="BA36" i="38"/>
  <c r="AZ36" i="38"/>
  <c r="AY36" i="38"/>
  <c r="AX36" i="38"/>
  <c r="AW36" i="38"/>
  <c r="AV36" i="38"/>
  <c r="AU36" i="38"/>
  <c r="AT36" i="38"/>
  <c r="AS36" i="38"/>
  <c r="AR36" i="38"/>
  <c r="AQ36" i="38"/>
  <c r="AP36" i="38"/>
  <c r="AO36" i="38"/>
  <c r="AN36" i="38"/>
  <c r="AM36" i="38"/>
  <c r="AL36" i="38"/>
  <c r="AK36" i="38"/>
  <c r="AJ36" i="38"/>
  <c r="AI36" i="38"/>
  <c r="BF35" i="38"/>
  <c r="BE35" i="38"/>
  <c r="BD35" i="38"/>
  <c r="BC35" i="38"/>
  <c r="BB35" i="38"/>
  <c r="BA35" i="38"/>
  <c r="AZ35" i="38"/>
  <c r="AY35" i="38"/>
  <c r="AX35" i="38"/>
  <c r="AW35" i="38"/>
  <c r="AV35" i="38"/>
  <c r="AU35" i="38"/>
  <c r="AT35" i="38"/>
  <c r="AS35" i="38"/>
  <c r="AR35" i="38"/>
  <c r="AQ35" i="38"/>
  <c r="AP35" i="38"/>
  <c r="AO35" i="38"/>
  <c r="AN35" i="38"/>
  <c r="AM35" i="38"/>
  <c r="AL35" i="38"/>
  <c r="AK35" i="38"/>
  <c r="AJ35" i="38"/>
  <c r="AI35" i="38"/>
  <c r="BF34" i="38"/>
  <c r="BE34" i="38"/>
  <c r="BD34" i="38"/>
  <c r="BC34" i="38"/>
  <c r="BB34" i="38"/>
  <c r="BA34" i="38"/>
  <c r="AZ34" i="38"/>
  <c r="AY34" i="38"/>
  <c r="AX34" i="38"/>
  <c r="AW34" i="38"/>
  <c r="AV34" i="38"/>
  <c r="AU34" i="38"/>
  <c r="AT34" i="38"/>
  <c r="AS34" i="38"/>
  <c r="AR34" i="38"/>
  <c r="AQ34" i="38"/>
  <c r="AP34" i="38"/>
  <c r="AO34" i="38"/>
  <c r="AN34" i="38"/>
  <c r="AM34" i="38"/>
  <c r="AL34" i="38"/>
  <c r="AK34" i="38"/>
  <c r="AJ34" i="38"/>
  <c r="AI34" i="38"/>
  <c r="BF33" i="38"/>
  <c r="BE33" i="38"/>
  <c r="BD33" i="38"/>
  <c r="BC33" i="38"/>
  <c r="BB33" i="38"/>
  <c r="BA33" i="38"/>
  <c r="AZ33" i="38"/>
  <c r="AY33" i="38"/>
  <c r="AX33" i="38"/>
  <c r="AW33" i="38"/>
  <c r="AV33" i="38"/>
  <c r="AU33" i="38"/>
  <c r="AT33" i="38"/>
  <c r="AS33" i="38"/>
  <c r="AR33" i="38"/>
  <c r="AQ33" i="38"/>
  <c r="AP33" i="38"/>
  <c r="AO33" i="38"/>
  <c r="AN33" i="38"/>
  <c r="AM33" i="38"/>
  <c r="AL33" i="38"/>
  <c r="AK33" i="38"/>
  <c r="AJ33" i="38"/>
  <c r="AI33" i="38"/>
  <c r="BF32" i="38"/>
  <c r="BE32" i="38"/>
  <c r="BD32" i="38"/>
  <c r="BC32" i="38"/>
  <c r="BB32" i="38"/>
  <c r="BA32" i="38"/>
  <c r="AZ32" i="38"/>
  <c r="AY32" i="38"/>
  <c r="AX32" i="38"/>
  <c r="AW32" i="38"/>
  <c r="AV32" i="38"/>
  <c r="AU32" i="38"/>
  <c r="AT32" i="38"/>
  <c r="AS32" i="38"/>
  <c r="AR32" i="38"/>
  <c r="AQ32" i="38"/>
  <c r="AP32" i="38"/>
  <c r="AO32" i="38"/>
  <c r="AN32" i="38"/>
  <c r="AM32" i="38"/>
  <c r="AL32" i="38"/>
  <c r="AK32" i="38"/>
  <c r="AJ32" i="38"/>
  <c r="AI32" i="38"/>
  <c r="BF31" i="38"/>
  <c r="BE31" i="38"/>
  <c r="BD31" i="38"/>
  <c r="BC31" i="38"/>
  <c r="BB31" i="38"/>
  <c r="BA31" i="38"/>
  <c r="AZ31" i="38"/>
  <c r="AY31" i="38"/>
  <c r="AX31" i="38"/>
  <c r="AW31" i="38"/>
  <c r="AV31" i="38"/>
  <c r="AU31" i="38"/>
  <c r="AT31" i="38"/>
  <c r="AS31" i="38"/>
  <c r="AR31" i="38"/>
  <c r="AQ31" i="38"/>
  <c r="AP31" i="38"/>
  <c r="AO31" i="38"/>
  <c r="AN31" i="38"/>
  <c r="AM31" i="38"/>
  <c r="AL31" i="38"/>
  <c r="AK31" i="38"/>
  <c r="AJ31" i="38"/>
  <c r="AI31" i="38"/>
  <c r="BF30" i="38"/>
  <c r="BE30" i="38"/>
  <c r="BD30" i="38"/>
  <c r="BC30" i="38"/>
  <c r="BB30" i="38"/>
  <c r="BA30" i="38"/>
  <c r="AZ30" i="38"/>
  <c r="AY30" i="38"/>
  <c r="AX30" i="38"/>
  <c r="AW30" i="38"/>
  <c r="AV30" i="38"/>
  <c r="AU30" i="38"/>
  <c r="AT30" i="38"/>
  <c r="AS30" i="38"/>
  <c r="AR30" i="38"/>
  <c r="AQ30" i="38"/>
  <c r="AP30" i="38"/>
  <c r="AO30" i="38"/>
  <c r="AN30" i="38"/>
  <c r="AM30" i="38"/>
  <c r="AL30" i="38"/>
  <c r="AK30" i="38"/>
  <c r="AJ30" i="38"/>
  <c r="AI30" i="38"/>
  <c r="BF29" i="38"/>
  <c r="BE29" i="38"/>
  <c r="BD29" i="38"/>
  <c r="BC29" i="38"/>
  <c r="BB29" i="38"/>
  <c r="BA29" i="38"/>
  <c r="AZ29" i="38"/>
  <c r="AY29" i="38"/>
  <c r="AX29" i="38"/>
  <c r="AW29" i="38"/>
  <c r="AV29" i="38"/>
  <c r="AU29" i="38"/>
  <c r="AT29" i="38"/>
  <c r="AS29" i="38"/>
  <c r="AR29" i="38"/>
  <c r="AQ29" i="38"/>
  <c r="AP29" i="38"/>
  <c r="AO29" i="38"/>
  <c r="AN29" i="38"/>
  <c r="AM29" i="38"/>
  <c r="AL29" i="38"/>
  <c r="AK29" i="38"/>
  <c r="AJ29" i="38"/>
  <c r="AI29" i="38"/>
  <c r="BF28" i="38"/>
  <c r="BE28" i="38"/>
  <c r="BD28" i="38"/>
  <c r="BC28" i="38"/>
  <c r="BB28" i="38"/>
  <c r="BA28" i="38"/>
  <c r="AZ28" i="38"/>
  <c r="AY28" i="38"/>
  <c r="AX28" i="38"/>
  <c r="AW28" i="38"/>
  <c r="AV28" i="38"/>
  <c r="AU28" i="38"/>
  <c r="AT28" i="38"/>
  <c r="AS28" i="38"/>
  <c r="AR28" i="38"/>
  <c r="AQ28" i="38"/>
  <c r="AP28" i="38"/>
  <c r="AO28" i="38"/>
  <c r="AN28" i="38"/>
  <c r="AM28" i="38"/>
  <c r="AL28" i="38"/>
  <c r="AK28" i="38"/>
  <c r="AJ28" i="38"/>
  <c r="AI28" i="38"/>
  <c r="BF27" i="38"/>
  <c r="BE27" i="38"/>
  <c r="BD27" i="38"/>
  <c r="BC27" i="38"/>
  <c r="BB27" i="38"/>
  <c r="BA27" i="38"/>
  <c r="AZ27" i="38"/>
  <c r="AY27" i="38"/>
  <c r="AX27" i="38"/>
  <c r="AW27" i="38"/>
  <c r="AV27" i="38"/>
  <c r="AU27" i="38"/>
  <c r="AT27" i="38"/>
  <c r="AS27" i="38"/>
  <c r="AR27" i="38"/>
  <c r="AQ27" i="38"/>
  <c r="AP27" i="38"/>
  <c r="AO27" i="38"/>
  <c r="AN27" i="38"/>
  <c r="AM27" i="38"/>
  <c r="AL27" i="38"/>
  <c r="AK27" i="38"/>
  <c r="AJ27" i="38"/>
  <c r="AI27" i="38"/>
  <c r="BF26" i="38"/>
  <c r="BE26" i="38"/>
  <c r="BD26" i="38"/>
  <c r="BC26" i="38"/>
  <c r="BB26" i="38"/>
  <c r="BA26" i="38"/>
  <c r="AZ26" i="38"/>
  <c r="AY26" i="38"/>
  <c r="AX26" i="38"/>
  <c r="AW26" i="38"/>
  <c r="AV26" i="38"/>
  <c r="AU26" i="38"/>
  <c r="AT26" i="38"/>
  <c r="AS26" i="38"/>
  <c r="AR26" i="38"/>
  <c r="AQ26" i="38"/>
  <c r="AP26" i="38"/>
  <c r="AO26" i="38"/>
  <c r="AN26" i="38"/>
  <c r="AM26" i="38"/>
  <c r="AL26" i="38"/>
  <c r="AK26" i="38"/>
  <c r="AJ26" i="38"/>
  <c r="AI26" i="38"/>
  <c r="BF25" i="38"/>
  <c r="BE25" i="38"/>
  <c r="BD25" i="38"/>
  <c r="BC25" i="38"/>
  <c r="BB25" i="38"/>
  <c r="BA25" i="38"/>
  <c r="AZ25" i="38"/>
  <c r="AY25" i="38"/>
  <c r="AX25" i="38"/>
  <c r="AW25" i="38"/>
  <c r="AV25" i="38"/>
  <c r="AU25" i="38"/>
  <c r="AT25" i="38"/>
  <c r="AS25" i="38"/>
  <c r="AR25" i="38"/>
  <c r="AQ25" i="38"/>
  <c r="AP25" i="38"/>
  <c r="AO25" i="38"/>
  <c r="AN25" i="38"/>
  <c r="AM25" i="38"/>
  <c r="AL25" i="38"/>
  <c r="AK25" i="38"/>
  <c r="AJ25" i="38"/>
  <c r="AI25" i="38"/>
  <c r="BF24" i="38"/>
  <c r="BE24" i="38"/>
  <c r="BD24" i="38"/>
  <c r="BC24" i="38"/>
  <c r="BB24" i="38"/>
  <c r="BA24" i="38"/>
  <c r="AZ24" i="38"/>
  <c r="AY24" i="38"/>
  <c r="AX24" i="38"/>
  <c r="AW24" i="38"/>
  <c r="AV24" i="38"/>
  <c r="AU24" i="38"/>
  <c r="AT24" i="38"/>
  <c r="AS24" i="38"/>
  <c r="AR24" i="38"/>
  <c r="AQ24" i="38"/>
  <c r="AP24" i="38"/>
  <c r="AO24" i="38"/>
  <c r="AN24" i="38"/>
  <c r="AM24" i="38"/>
  <c r="AL24" i="38"/>
  <c r="AK24" i="38"/>
  <c r="AJ24" i="38"/>
  <c r="AI24" i="38"/>
  <c r="BF23" i="38"/>
  <c r="BE23" i="38"/>
  <c r="BD23" i="38"/>
  <c r="BC23" i="38"/>
  <c r="BB23" i="38"/>
  <c r="BA23" i="38"/>
  <c r="AZ23" i="38"/>
  <c r="AY23" i="38"/>
  <c r="AX23" i="38"/>
  <c r="AW23" i="38"/>
  <c r="AV23" i="38"/>
  <c r="AU23" i="38"/>
  <c r="AT23" i="38"/>
  <c r="AS23" i="38"/>
  <c r="AR23" i="38"/>
  <c r="AQ23" i="38"/>
  <c r="AP23" i="38"/>
  <c r="AO23" i="38"/>
  <c r="AN23" i="38"/>
  <c r="AM23" i="38"/>
  <c r="AL23" i="38"/>
  <c r="AK23" i="38"/>
  <c r="AJ23" i="38"/>
  <c r="AI23" i="38"/>
  <c r="BF22" i="38"/>
  <c r="BE22" i="38"/>
  <c r="BD22" i="38"/>
  <c r="BC22" i="38"/>
  <c r="BB22" i="38"/>
  <c r="BA22" i="38"/>
  <c r="AZ22" i="38"/>
  <c r="AY22" i="38"/>
  <c r="AX22" i="38"/>
  <c r="AW22" i="38"/>
  <c r="AV22" i="38"/>
  <c r="AU22" i="38"/>
  <c r="AT22" i="38"/>
  <c r="AS22" i="38"/>
  <c r="AR22" i="38"/>
  <c r="AQ22" i="38"/>
  <c r="AP22" i="38"/>
  <c r="AO22" i="38"/>
  <c r="AN22" i="38"/>
  <c r="AM22" i="38"/>
  <c r="AL22" i="38"/>
  <c r="AK22" i="38"/>
  <c r="AJ22" i="38"/>
  <c r="AI22" i="38"/>
  <c r="AW83" i="21"/>
  <c r="AV83" i="21"/>
  <c r="AU83" i="21"/>
  <c r="AT83" i="21"/>
  <c r="AS83" i="21"/>
  <c r="AW82" i="21"/>
  <c r="AV82" i="21"/>
  <c r="AU82" i="21"/>
  <c r="AT82" i="21"/>
  <c r="AS82" i="21"/>
  <c r="AW81" i="21"/>
  <c r="AV81" i="21"/>
  <c r="AU81" i="21"/>
  <c r="AT81" i="21"/>
  <c r="AS81" i="21"/>
  <c r="AW80" i="21"/>
  <c r="AV80" i="21"/>
  <c r="AU80" i="21"/>
  <c r="AT80" i="21"/>
  <c r="AS80" i="21"/>
  <c r="AW79" i="21"/>
  <c r="AV79" i="21"/>
  <c r="AU79" i="21"/>
  <c r="AT79" i="21"/>
  <c r="AS79" i="21"/>
  <c r="AW78" i="21"/>
  <c r="AV78" i="21"/>
  <c r="AU78" i="21"/>
  <c r="AT78" i="21"/>
  <c r="AS78" i="21"/>
  <c r="AW77" i="21"/>
  <c r="AV77" i="21"/>
  <c r="AU77" i="21"/>
  <c r="AT77" i="21"/>
  <c r="AS77" i="21"/>
  <c r="AW76" i="21"/>
  <c r="AV76" i="21"/>
  <c r="AU76" i="21"/>
  <c r="AT76" i="21"/>
  <c r="AS76" i="21"/>
  <c r="AW75" i="21"/>
  <c r="AV75" i="21"/>
  <c r="AU75" i="21"/>
  <c r="AT75" i="21"/>
  <c r="AS75" i="21"/>
  <c r="AW74" i="21"/>
  <c r="AV74" i="21"/>
  <c r="AU74" i="21"/>
  <c r="AT74" i="21"/>
  <c r="AS74" i="21"/>
  <c r="AW73" i="21"/>
  <c r="AV73" i="21"/>
  <c r="AU73" i="21"/>
  <c r="AT73" i="21"/>
  <c r="AS73" i="21"/>
  <c r="AW72" i="21"/>
  <c r="AV72" i="21"/>
  <c r="AU72" i="21"/>
  <c r="AT72" i="21"/>
  <c r="AS72" i="21"/>
  <c r="AW71" i="21"/>
  <c r="AV71" i="21"/>
  <c r="AU71" i="21"/>
  <c r="AT71" i="21"/>
  <c r="AS71" i="21"/>
  <c r="AW70" i="21"/>
  <c r="AV70" i="21"/>
  <c r="AU70" i="21"/>
  <c r="AT70" i="21"/>
  <c r="AS70" i="21"/>
  <c r="AW69" i="21"/>
  <c r="AV69" i="21"/>
  <c r="AU69" i="21"/>
  <c r="AT69" i="21"/>
  <c r="AS69" i="21"/>
  <c r="AW68" i="21"/>
  <c r="AV68" i="21"/>
  <c r="AU68" i="21"/>
  <c r="AT68" i="21"/>
  <c r="AS68" i="21"/>
  <c r="AQ83" i="21"/>
  <c r="AP83" i="21"/>
  <c r="AO83" i="21"/>
  <c r="AN83" i="21"/>
  <c r="AM83" i="21"/>
  <c r="AQ82" i="21"/>
  <c r="AP82" i="21"/>
  <c r="AO82" i="21"/>
  <c r="AN82" i="21"/>
  <c r="AM82" i="21"/>
  <c r="AQ81" i="21"/>
  <c r="AP81" i="21"/>
  <c r="AO81" i="21"/>
  <c r="AN81" i="21"/>
  <c r="AM81" i="21"/>
  <c r="AQ80" i="21"/>
  <c r="AP80" i="21"/>
  <c r="AO80" i="21"/>
  <c r="AN80" i="21"/>
  <c r="AM80" i="21"/>
  <c r="AQ79" i="21"/>
  <c r="AP79" i="21"/>
  <c r="AO79" i="21"/>
  <c r="AN79" i="21"/>
  <c r="AM79" i="21"/>
  <c r="AQ78" i="21"/>
  <c r="AP78" i="21"/>
  <c r="AO78" i="21"/>
  <c r="AN78" i="21"/>
  <c r="AM78" i="21"/>
  <c r="AQ77" i="21"/>
  <c r="AP77" i="21"/>
  <c r="AO77" i="21"/>
  <c r="AN77" i="21"/>
  <c r="AM77" i="21"/>
  <c r="AQ76" i="21"/>
  <c r="AP76" i="21"/>
  <c r="AO76" i="21"/>
  <c r="AN76" i="21"/>
  <c r="AM76" i="21"/>
  <c r="AQ75" i="21"/>
  <c r="AP75" i="21"/>
  <c r="AO75" i="21"/>
  <c r="AN75" i="21"/>
  <c r="AM75" i="21"/>
  <c r="AQ74" i="21"/>
  <c r="AP74" i="21"/>
  <c r="AO74" i="21"/>
  <c r="AN74" i="21"/>
  <c r="AM74" i="21"/>
  <c r="AQ73" i="21"/>
  <c r="AP73" i="21"/>
  <c r="AO73" i="21"/>
  <c r="AN73" i="21"/>
  <c r="AM73" i="21"/>
  <c r="AQ72" i="21"/>
  <c r="AP72" i="21"/>
  <c r="AO72" i="21"/>
  <c r="AN72" i="21"/>
  <c r="AM72" i="21"/>
  <c r="AQ71" i="21"/>
  <c r="AP71" i="21"/>
  <c r="AO71" i="21"/>
  <c r="AN71" i="21"/>
  <c r="AM71" i="21"/>
  <c r="AQ70" i="21"/>
  <c r="AP70" i="21"/>
  <c r="AO70" i="21"/>
  <c r="AN70" i="21"/>
  <c r="AM70" i="21"/>
  <c r="AQ69" i="21"/>
  <c r="AP69" i="21"/>
  <c r="AO69" i="21"/>
  <c r="AN69" i="21"/>
  <c r="AM69" i="21"/>
  <c r="AQ68" i="21"/>
  <c r="AP68" i="21"/>
  <c r="AO68" i="21"/>
  <c r="AN68" i="21"/>
  <c r="AM68" i="21"/>
  <c r="AI83" i="21"/>
  <c r="AH83" i="21"/>
  <c r="AG83" i="21"/>
  <c r="AI82" i="21"/>
  <c r="AH82" i="21"/>
  <c r="AG82" i="21"/>
  <c r="AI81" i="21"/>
  <c r="AH81" i="21"/>
  <c r="AG81" i="21"/>
  <c r="AI80" i="21"/>
  <c r="AH80" i="21"/>
  <c r="AG80" i="21"/>
  <c r="AI79" i="21"/>
  <c r="AH79" i="21"/>
  <c r="AG79" i="21"/>
  <c r="AI78" i="21"/>
  <c r="AH78" i="21"/>
  <c r="AG78" i="21"/>
  <c r="AI77" i="21"/>
  <c r="AH77" i="21"/>
  <c r="AG77" i="21"/>
  <c r="AI76" i="21"/>
  <c r="AH76" i="21"/>
  <c r="AG76" i="21"/>
  <c r="AI75" i="21"/>
  <c r="AH75" i="21"/>
  <c r="AG75" i="21"/>
  <c r="AI74" i="21"/>
  <c r="AH74" i="21"/>
  <c r="AG74" i="21"/>
  <c r="AI73" i="21"/>
  <c r="AH73" i="21"/>
  <c r="AG73" i="21"/>
  <c r="AI72" i="21"/>
  <c r="AH72" i="21"/>
  <c r="AG72" i="21"/>
  <c r="AI71" i="21"/>
  <c r="AH71" i="21"/>
  <c r="AG71" i="21"/>
  <c r="AI70" i="21"/>
  <c r="AH70" i="21"/>
  <c r="AG70" i="21"/>
  <c r="AI69" i="21"/>
  <c r="AH69" i="21"/>
  <c r="AG69" i="21"/>
  <c r="AI68" i="21"/>
  <c r="AH68" i="21"/>
  <c r="AG68" i="21"/>
  <c r="AG67" i="21"/>
  <c r="AH67" i="21"/>
  <c r="AI67" i="21"/>
  <c r="AK83" i="21"/>
  <c r="AJ83" i="21"/>
  <c r="AF83" i="21"/>
  <c r="AE83" i="21"/>
  <c r="AD83" i="21"/>
  <c r="AC83" i="21"/>
  <c r="AB83" i="21"/>
  <c r="AA83" i="21"/>
  <c r="Z83" i="21"/>
  <c r="Y83" i="21"/>
  <c r="X83" i="21"/>
  <c r="W83" i="21"/>
  <c r="V83" i="21"/>
  <c r="U83" i="21"/>
  <c r="T83" i="21"/>
  <c r="S83" i="21"/>
  <c r="R83" i="21"/>
  <c r="Q83" i="21"/>
  <c r="P83" i="21"/>
  <c r="O83" i="21"/>
  <c r="N83" i="21"/>
  <c r="L83" i="21"/>
  <c r="K83" i="21"/>
  <c r="J83" i="21"/>
  <c r="I83" i="21"/>
  <c r="H83" i="21"/>
  <c r="G83" i="21"/>
  <c r="F83" i="21"/>
  <c r="D83" i="21"/>
  <c r="AK82" i="21"/>
  <c r="AJ82" i="21"/>
  <c r="AF82" i="21"/>
  <c r="AE82" i="21"/>
  <c r="AD82" i="21"/>
  <c r="AC82" i="21"/>
  <c r="AB82" i="21"/>
  <c r="AA82" i="21"/>
  <c r="Z82" i="21"/>
  <c r="Y82" i="21"/>
  <c r="X82" i="21"/>
  <c r="W82" i="21"/>
  <c r="V82" i="21"/>
  <c r="U82" i="21"/>
  <c r="T82" i="21"/>
  <c r="S82" i="21"/>
  <c r="R82" i="21"/>
  <c r="Q82" i="21"/>
  <c r="P82" i="21"/>
  <c r="O82" i="21"/>
  <c r="N82" i="21"/>
  <c r="L82" i="21"/>
  <c r="K82" i="21"/>
  <c r="J82" i="21"/>
  <c r="I82" i="21"/>
  <c r="H82" i="21"/>
  <c r="G82" i="21"/>
  <c r="F82" i="21"/>
  <c r="D82" i="21"/>
  <c r="AK81" i="21"/>
  <c r="AJ81" i="21"/>
  <c r="AF81" i="21"/>
  <c r="AE81" i="21"/>
  <c r="AD81" i="21"/>
  <c r="AC81" i="21"/>
  <c r="AB81" i="21"/>
  <c r="AA81" i="21"/>
  <c r="Z81" i="21"/>
  <c r="Y81" i="21"/>
  <c r="X81" i="21"/>
  <c r="W81" i="21"/>
  <c r="V81" i="21"/>
  <c r="U81" i="21"/>
  <c r="T81" i="21"/>
  <c r="S81" i="21"/>
  <c r="R81" i="21"/>
  <c r="Q81" i="21"/>
  <c r="P81" i="21"/>
  <c r="O81" i="21"/>
  <c r="N81" i="21"/>
  <c r="L81" i="21"/>
  <c r="K81" i="21"/>
  <c r="J81" i="21"/>
  <c r="I81" i="21"/>
  <c r="H81" i="21"/>
  <c r="G81" i="21"/>
  <c r="F81" i="21"/>
  <c r="D81" i="21"/>
  <c r="AK80" i="21"/>
  <c r="AJ80" i="21"/>
  <c r="AF80" i="21"/>
  <c r="AE80" i="21"/>
  <c r="AD80" i="21"/>
  <c r="AC80" i="21"/>
  <c r="AB80" i="21"/>
  <c r="AA80" i="21"/>
  <c r="Z80" i="21"/>
  <c r="Y80" i="21"/>
  <c r="X80" i="21"/>
  <c r="W80" i="21"/>
  <c r="V80" i="21"/>
  <c r="U80" i="21"/>
  <c r="T80" i="21"/>
  <c r="S80" i="21"/>
  <c r="R80" i="21"/>
  <c r="Q80" i="21"/>
  <c r="P80" i="21"/>
  <c r="O80" i="21"/>
  <c r="N80" i="21"/>
  <c r="L80" i="21"/>
  <c r="K80" i="21"/>
  <c r="J80" i="21"/>
  <c r="I80" i="21"/>
  <c r="H80" i="21"/>
  <c r="G80" i="21"/>
  <c r="F80" i="21"/>
  <c r="D80" i="21"/>
  <c r="AK79" i="21"/>
  <c r="AJ79" i="21"/>
  <c r="AF79" i="21"/>
  <c r="AE79" i="21"/>
  <c r="AD79" i="21"/>
  <c r="AC79" i="21"/>
  <c r="AB79" i="21"/>
  <c r="AA79" i="21"/>
  <c r="Z79" i="21"/>
  <c r="Y79" i="21"/>
  <c r="X79" i="21"/>
  <c r="W79" i="21"/>
  <c r="V79" i="21"/>
  <c r="U79" i="21"/>
  <c r="T79" i="21"/>
  <c r="S79" i="21"/>
  <c r="R79" i="21"/>
  <c r="Q79" i="21"/>
  <c r="P79" i="21"/>
  <c r="O79" i="21"/>
  <c r="N79" i="21"/>
  <c r="L79" i="21"/>
  <c r="K79" i="21"/>
  <c r="J79" i="21"/>
  <c r="I79" i="21"/>
  <c r="H79" i="21"/>
  <c r="G79" i="21"/>
  <c r="F79" i="21"/>
  <c r="D79" i="21"/>
  <c r="AK78" i="21"/>
  <c r="AJ78" i="21"/>
  <c r="AF78" i="21"/>
  <c r="AE78" i="21"/>
  <c r="AD78" i="21"/>
  <c r="AC78" i="21"/>
  <c r="AB78" i="21"/>
  <c r="AA78" i="21"/>
  <c r="Z78" i="21"/>
  <c r="Y78" i="21"/>
  <c r="X78" i="21"/>
  <c r="W78" i="21"/>
  <c r="V78" i="21"/>
  <c r="U78" i="21"/>
  <c r="T78" i="21"/>
  <c r="S78" i="21"/>
  <c r="R78" i="21"/>
  <c r="Q78" i="21"/>
  <c r="P78" i="21"/>
  <c r="O78" i="21"/>
  <c r="N78" i="21"/>
  <c r="L78" i="21"/>
  <c r="K78" i="21"/>
  <c r="J78" i="21"/>
  <c r="I78" i="21"/>
  <c r="H78" i="21"/>
  <c r="G78" i="21"/>
  <c r="F78" i="21"/>
  <c r="D78" i="21"/>
  <c r="AK77" i="21"/>
  <c r="AJ77" i="21"/>
  <c r="AF77" i="21"/>
  <c r="AE77" i="21"/>
  <c r="AD77" i="21"/>
  <c r="AC77" i="21"/>
  <c r="AB77" i="21"/>
  <c r="AA77" i="21"/>
  <c r="Z77" i="21"/>
  <c r="Y77" i="21"/>
  <c r="X77" i="21"/>
  <c r="W77" i="21"/>
  <c r="V77" i="21"/>
  <c r="U77" i="21"/>
  <c r="T77" i="21"/>
  <c r="S77" i="21"/>
  <c r="R77" i="21"/>
  <c r="Q77" i="21"/>
  <c r="P77" i="21"/>
  <c r="O77" i="21"/>
  <c r="N77" i="21"/>
  <c r="L77" i="21"/>
  <c r="K77" i="21"/>
  <c r="J77" i="21"/>
  <c r="I77" i="21"/>
  <c r="H77" i="21"/>
  <c r="G77" i="21"/>
  <c r="F77" i="21"/>
  <c r="D77" i="21"/>
  <c r="AK76" i="21"/>
  <c r="AJ76" i="21"/>
  <c r="AF76" i="21"/>
  <c r="AE76" i="21"/>
  <c r="AD76" i="21"/>
  <c r="AC76" i="21"/>
  <c r="AB76" i="21"/>
  <c r="AA76" i="21"/>
  <c r="Z76" i="21"/>
  <c r="Y76" i="21"/>
  <c r="X76" i="21"/>
  <c r="W76" i="21"/>
  <c r="V76" i="21"/>
  <c r="U76" i="21"/>
  <c r="T76" i="21"/>
  <c r="S76" i="21"/>
  <c r="R76" i="21"/>
  <c r="Q76" i="21"/>
  <c r="P76" i="21"/>
  <c r="O76" i="21"/>
  <c r="N76" i="21"/>
  <c r="L76" i="21"/>
  <c r="K76" i="21"/>
  <c r="J76" i="21"/>
  <c r="I76" i="21"/>
  <c r="H76" i="21"/>
  <c r="G76" i="21"/>
  <c r="F76" i="21"/>
  <c r="D76" i="21"/>
  <c r="AK75" i="21"/>
  <c r="AJ75" i="21"/>
  <c r="AF75" i="21"/>
  <c r="AE75" i="21"/>
  <c r="AD75" i="21"/>
  <c r="AC75" i="21"/>
  <c r="AB75" i="21"/>
  <c r="AA75" i="21"/>
  <c r="Z75" i="21"/>
  <c r="Y75" i="21"/>
  <c r="X75" i="21"/>
  <c r="W75" i="21"/>
  <c r="V75" i="21"/>
  <c r="U75" i="21"/>
  <c r="T75" i="21"/>
  <c r="S75" i="21"/>
  <c r="R75" i="21"/>
  <c r="Q75" i="21"/>
  <c r="P75" i="21"/>
  <c r="O75" i="21"/>
  <c r="N75" i="21"/>
  <c r="L75" i="21"/>
  <c r="K75" i="21"/>
  <c r="J75" i="21"/>
  <c r="I75" i="21"/>
  <c r="H75" i="21"/>
  <c r="G75" i="21"/>
  <c r="F75" i="21"/>
  <c r="D75" i="21"/>
  <c r="AK74" i="21"/>
  <c r="AJ74" i="21"/>
  <c r="AF74" i="21"/>
  <c r="AE74" i="21"/>
  <c r="AD74" i="21"/>
  <c r="AC74" i="21"/>
  <c r="AB74" i="21"/>
  <c r="AA74" i="21"/>
  <c r="Z74" i="21"/>
  <c r="Y74" i="21"/>
  <c r="X74" i="21"/>
  <c r="W74" i="21"/>
  <c r="V74" i="21"/>
  <c r="U74" i="21"/>
  <c r="T74" i="21"/>
  <c r="S74" i="21"/>
  <c r="R74" i="21"/>
  <c r="Q74" i="21"/>
  <c r="P74" i="21"/>
  <c r="O74" i="21"/>
  <c r="N74" i="21"/>
  <c r="L74" i="21"/>
  <c r="K74" i="21"/>
  <c r="J74" i="21"/>
  <c r="I74" i="21"/>
  <c r="H74" i="21"/>
  <c r="G74" i="21"/>
  <c r="F74" i="21"/>
  <c r="D74" i="21"/>
  <c r="AK73" i="21"/>
  <c r="AJ73" i="21"/>
  <c r="AF73" i="21"/>
  <c r="AE73" i="21"/>
  <c r="AD73" i="21"/>
  <c r="AC73" i="21"/>
  <c r="AB73" i="21"/>
  <c r="AA73" i="21"/>
  <c r="Z73" i="21"/>
  <c r="Y73" i="21"/>
  <c r="X73" i="21"/>
  <c r="W73" i="21"/>
  <c r="V73" i="21"/>
  <c r="U73" i="21"/>
  <c r="T73" i="21"/>
  <c r="S73" i="21"/>
  <c r="R73" i="21"/>
  <c r="Q73" i="21"/>
  <c r="P73" i="21"/>
  <c r="O73" i="21"/>
  <c r="N73" i="21"/>
  <c r="L73" i="21"/>
  <c r="K73" i="21"/>
  <c r="J73" i="21"/>
  <c r="I73" i="21"/>
  <c r="H73" i="21"/>
  <c r="G73" i="21"/>
  <c r="F73" i="21"/>
  <c r="D73" i="21"/>
  <c r="AK72" i="21"/>
  <c r="AJ72" i="21"/>
  <c r="AF72" i="21"/>
  <c r="AE72" i="21"/>
  <c r="AD72" i="21"/>
  <c r="AC72" i="21"/>
  <c r="AB72" i="21"/>
  <c r="AA72" i="21"/>
  <c r="Z72" i="21"/>
  <c r="Y72" i="21"/>
  <c r="X72" i="21"/>
  <c r="W72" i="21"/>
  <c r="V72" i="21"/>
  <c r="U72" i="21"/>
  <c r="T72" i="21"/>
  <c r="S72" i="21"/>
  <c r="R72" i="21"/>
  <c r="Q72" i="21"/>
  <c r="P72" i="21"/>
  <c r="O72" i="21"/>
  <c r="N72" i="21"/>
  <c r="L72" i="21"/>
  <c r="K72" i="21"/>
  <c r="J72" i="21"/>
  <c r="I72" i="21"/>
  <c r="H72" i="21"/>
  <c r="G72" i="21"/>
  <c r="F72" i="21"/>
  <c r="D72" i="21"/>
  <c r="AK71" i="21"/>
  <c r="AJ71" i="21"/>
  <c r="AF71" i="21"/>
  <c r="AE71" i="21"/>
  <c r="AD71" i="21"/>
  <c r="AC71" i="21"/>
  <c r="AB71" i="21"/>
  <c r="AA71" i="21"/>
  <c r="Z71" i="21"/>
  <c r="Y71" i="21"/>
  <c r="X71" i="21"/>
  <c r="W71" i="21"/>
  <c r="V71" i="21"/>
  <c r="U71" i="21"/>
  <c r="T71" i="21"/>
  <c r="S71" i="21"/>
  <c r="R71" i="21"/>
  <c r="Q71" i="21"/>
  <c r="P71" i="21"/>
  <c r="O71" i="21"/>
  <c r="N71" i="21"/>
  <c r="L71" i="21"/>
  <c r="K71" i="21"/>
  <c r="J71" i="21"/>
  <c r="I71" i="21"/>
  <c r="H71" i="21"/>
  <c r="G71" i="21"/>
  <c r="F71" i="21"/>
  <c r="D71" i="21"/>
  <c r="AK70" i="21"/>
  <c r="AJ70" i="21"/>
  <c r="AF70" i="21"/>
  <c r="AE70" i="21"/>
  <c r="AD70" i="21"/>
  <c r="AC70" i="21"/>
  <c r="AB70" i="21"/>
  <c r="AA70" i="21"/>
  <c r="Z70" i="21"/>
  <c r="Y70" i="21"/>
  <c r="X70" i="21"/>
  <c r="W70" i="21"/>
  <c r="V70" i="21"/>
  <c r="U70" i="21"/>
  <c r="T70" i="21"/>
  <c r="S70" i="21"/>
  <c r="R70" i="21"/>
  <c r="Q70" i="21"/>
  <c r="P70" i="21"/>
  <c r="O70" i="21"/>
  <c r="N70" i="21"/>
  <c r="L70" i="21"/>
  <c r="K70" i="21"/>
  <c r="J70" i="21"/>
  <c r="I70" i="21"/>
  <c r="H70" i="21"/>
  <c r="G70" i="21"/>
  <c r="F70" i="21"/>
  <c r="D70" i="21"/>
  <c r="AK69" i="21"/>
  <c r="AJ69" i="21"/>
  <c r="AF69" i="21"/>
  <c r="AE69" i="21"/>
  <c r="AD69" i="21"/>
  <c r="AC69" i="21"/>
  <c r="AB69" i="21"/>
  <c r="AA69" i="21"/>
  <c r="Z69" i="21"/>
  <c r="Y69" i="21"/>
  <c r="X69" i="21"/>
  <c r="W69" i="21"/>
  <c r="V69" i="21"/>
  <c r="U69" i="21"/>
  <c r="T69" i="21"/>
  <c r="S69" i="21"/>
  <c r="R69" i="21"/>
  <c r="Q69" i="21"/>
  <c r="P69" i="21"/>
  <c r="O69" i="21"/>
  <c r="N69" i="21"/>
  <c r="L69" i="21"/>
  <c r="K69" i="21"/>
  <c r="J69" i="21"/>
  <c r="I69" i="21"/>
  <c r="H69" i="21"/>
  <c r="G69" i="21"/>
  <c r="F69" i="21"/>
  <c r="D69" i="21"/>
  <c r="AK68" i="21"/>
  <c r="AJ68" i="21"/>
  <c r="AF68" i="21"/>
  <c r="AE68" i="21"/>
  <c r="AD68" i="21"/>
  <c r="AC68" i="21"/>
  <c r="AB68" i="21"/>
  <c r="AA68" i="21"/>
  <c r="Z68" i="21"/>
  <c r="Y68" i="21"/>
  <c r="X68" i="21"/>
  <c r="W68" i="21"/>
  <c r="V68" i="21"/>
  <c r="U68" i="21"/>
  <c r="T68" i="21"/>
  <c r="S68" i="21"/>
  <c r="R68" i="21"/>
  <c r="Q68" i="21"/>
  <c r="P68" i="21"/>
  <c r="O68" i="21"/>
  <c r="N68" i="21"/>
  <c r="L68" i="21"/>
  <c r="K68" i="21"/>
  <c r="J68" i="21"/>
  <c r="I68" i="21"/>
  <c r="H68" i="21"/>
  <c r="G68" i="21"/>
  <c r="F68" i="21"/>
  <c r="D68" i="21"/>
  <c r="BL28" i="31"/>
  <c r="BK28" i="31"/>
  <c r="BJ28" i="31"/>
  <c r="BI28" i="31"/>
  <c r="BH28" i="31"/>
  <c r="BG28" i="31"/>
  <c r="BF28" i="31"/>
  <c r="BE28" i="31"/>
  <c r="BD28" i="31"/>
  <c r="BC28" i="31"/>
  <c r="BB28" i="31"/>
  <c r="BA28" i="31"/>
  <c r="AZ28" i="31"/>
  <c r="AY28" i="31"/>
  <c r="AX28" i="31"/>
  <c r="AW28" i="31"/>
  <c r="AV28" i="31"/>
  <c r="AU28" i="31"/>
  <c r="AT28" i="31"/>
  <c r="AS28" i="31"/>
  <c r="AR28" i="31"/>
  <c r="AQ28" i="31"/>
  <c r="AP28" i="31"/>
  <c r="AO28" i="31"/>
  <c r="BO222" i="38"/>
  <c r="BP222" i="38"/>
  <c r="BQ222" i="38"/>
  <c r="BR222" i="38"/>
  <c r="BS222" i="38"/>
  <c r="BT222" i="38"/>
  <c r="BU222" i="38"/>
  <c r="BV222" i="38"/>
  <c r="BW222" i="38"/>
  <c r="BX222" i="38"/>
  <c r="BY222" i="38"/>
  <c r="BZ222" i="38"/>
  <c r="CA222" i="38"/>
  <c r="CB222" i="38"/>
  <c r="CC222" i="38"/>
  <c r="BO223" i="38"/>
  <c r="BP223" i="38"/>
  <c r="BQ223" i="38"/>
  <c r="BR223" i="38"/>
  <c r="BS223" i="38"/>
  <c r="BT223" i="38"/>
  <c r="BU223" i="38"/>
  <c r="BV223" i="38"/>
  <c r="BW223" i="38"/>
  <c r="BX223" i="38"/>
  <c r="BY223" i="38"/>
  <c r="BZ223" i="38"/>
  <c r="CA223" i="38"/>
  <c r="CB223" i="38"/>
  <c r="CC223" i="38"/>
  <c r="BO192" i="38"/>
  <c r="BP192" i="38"/>
  <c r="BQ192" i="38"/>
  <c r="BR192" i="38"/>
  <c r="BS192" i="38"/>
  <c r="BT192" i="38"/>
  <c r="BU192" i="38"/>
  <c r="BV192" i="38"/>
  <c r="BW192" i="38"/>
  <c r="BX192" i="38"/>
  <c r="BY192" i="38"/>
  <c r="BZ192" i="38"/>
  <c r="CA192" i="38"/>
  <c r="CB192" i="38"/>
  <c r="CC192" i="38"/>
  <c r="CD192" i="38"/>
  <c r="CE192" i="38"/>
  <c r="CF192" i="38"/>
  <c r="BO193" i="38"/>
  <c r="BP193" i="38"/>
  <c r="BQ193" i="38"/>
  <c r="BR193" i="38"/>
  <c r="BS193" i="38"/>
  <c r="BT193" i="38"/>
  <c r="BU193" i="38"/>
  <c r="BV193" i="38"/>
  <c r="BW193" i="38"/>
  <c r="BX193" i="38"/>
  <c r="BY193" i="38"/>
  <c r="BZ193" i="38"/>
  <c r="CA193" i="38"/>
  <c r="CB193" i="38"/>
  <c r="CC193" i="38"/>
  <c r="CD193" i="38"/>
  <c r="CE193" i="38"/>
  <c r="CF193" i="38"/>
  <c r="BO161" i="38"/>
  <c r="BP161" i="38"/>
  <c r="BQ161" i="38"/>
  <c r="BR161" i="38"/>
  <c r="BS161" i="38"/>
  <c r="BT161" i="38"/>
  <c r="BU161" i="38"/>
  <c r="BV161" i="38"/>
  <c r="BW161" i="38"/>
  <c r="BX161" i="38"/>
  <c r="BY161" i="38"/>
  <c r="BZ161" i="38"/>
  <c r="CA161" i="38"/>
  <c r="CB161" i="38"/>
  <c r="CC161" i="38"/>
  <c r="CD161" i="38"/>
  <c r="CE161" i="38"/>
  <c r="CF161" i="38"/>
  <c r="BO162" i="38"/>
  <c r="BP162" i="38"/>
  <c r="BQ162" i="38"/>
  <c r="BR162" i="38"/>
  <c r="BS162" i="38"/>
  <c r="BT162" i="38"/>
  <c r="BU162" i="38"/>
  <c r="BV162" i="38"/>
  <c r="BW162" i="38"/>
  <c r="BX162" i="38"/>
  <c r="BY162" i="38"/>
  <c r="BZ162" i="38"/>
  <c r="CA162" i="38"/>
  <c r="CB162" i="38"/>
  <c r="CC162" i="38"/>
  <c r="CD162" i="38"/>
  <c r="CE162" i="38"/>
  <c r="CF162" i="38"/>
  <c r="BO130" i="38"/>
  <c r="BP130" i="38"/>
  <c r="BQ130" i="38"/>
  <c r="BR130" i="38"/>
  <c r="BS130" i="38"/>
  <c r="BT130" i="38"/>
  <c r="BU130" i="38"/>
  <c r="BV130" i="38"/>
  <c r="BW130" i="38"/>
  <c r="BX130" i="38"/>
  <c r="BY130" i="38"/>
  <c r="BZ130" i="38"/>
  <c r="CA130" i="38"/>
  <c r="CB130" i="38"/>
  <c r="CC130" i="38"/>
  <c r="CD130" i="38"/>
  <c r="BO131" i="38"/>
  <c r="BP131" i="38"/>
  <c r="BQ131" i="38"/>
  <c r="BR131" i="38"/>
  <c r="BS131" i="38"/>
  <c r="BT131" i="38"/>
  <c r="BU131" i="38"/>
  <c r="BV131" i="38"/>
  <c r="BW131" i="38"/>
  <c r="BX131" i="38"/>
  <c r="BY131" i="38"/>
  <c r="BZ131" i="38"/>
  <c r="CA131" i="38"/>
  <c r="CB131" i="38"/>
  <c r="CC131" i="38"/>
  <c r="CD131" i="38"/>
  <c r="BO98" i="38"/>
  <c r="BP98" i="38"/>
  <c r="BQ98" i="38"/>
  <c r="BR98" i="38"/>
  <c r="BS98" i="38"/>
  <c r="BT98" i="38"/>
  <c r="BU98" i="38"/>
  <c r="BV98" i="38"/>
  <c r="BW98" i="38"/>
  <c r="BX98" i="38"/>
  <c r="BY98" i="38"/>
  <c r="BZ98" i="38"/>
  <c r="CA98" i="38"/>
  <c r="CB98" i="38"/>
  <c r="CC98" i="38"/>
  <c r="CD98" i="38"/>
  <c r="CE98" i="38"/>
  <c r="CF98" i="38"/>
  <c r="BO99" i="38"/>
  <c r="BP99" i="38"/>
  <c r="BQ99" i="38"/>
  <c r="BR99" i="38"/>
  <c r="BS99" i="38"/>
  <c r="BT99" i="38"/>
  <c r="BU99" i="38"/>
  <c r="BV99" i="38"/>
  <c r="BW99" i="38"/>
  <c r="BX99" i="38"/>
  <c r="BY99" i="38"/>
  <c r="BZ99" i="38"/>
  <c r="CA99" i="38"/>
  <c r="CB99" i="38"/>
  <c r="CC99" i="38"/>
  <c r="CD99" i="38"/>
  <c r="CE99" i="38"/>
  <c r="CF99" i="38"/>
  <c r="BO67" i="38"/>
  <c r="BP67" i="38"/>
  <c r="BQ67" i="38"/>
  <c r="BR67" i="38"/>
  <c r="BS67" i="38"/>
  <c r="BT67" i="38"/>
  <c r="BU67" i="38"/>
  <c r="BV67" i="38"/>
  <c r="BW67" i="38"/>
  <c r="BX67" i="38"/>
  <c r="BY67" i="38"/>
  <c r="BZ67" i="38"/>
  <c r="CA67" i="38"/>
  <c r="CB67" i="38"/>
  <c r="CC67" i="38"/>
  <c r="CD67" i="38"/>
  <c r="CE67" i="38"/>
  <c r="CF67" i="38"/>
  <c r="CG67" i="38"/>
  <c r="CH67" i="38"/>
  <c r="CI67" i="38"/>
  <c r="CJ67" i="38"/>
  <c r="CK67" i="38"/>
  <c r="CL67" i="38"/>
  <c r="BO68" i="38"/>
  <c r="BP68" i="38"/>
  <c r="BQ68" i="38"/>
  <c r="BR68" i="38"/>
  <c r="BS68" i="38"/>
  <c r="BT68" i="38"/>
  <c r="BU68" i="38"/>
  <c r="BV68" i="38"/>
  <c r="BW68" i="38"/>
  <c r="BX68" i="38"/>
  <c r="BY68" i="38"/>
  <c r="BZ68" i="38"/>
  <c r="CA68" i="38"/>
  <c r="CB68" i="38"/>
  <c r="CC68" i="38"/>
  <c r="CD68" i="38"/>
  <c r="CE68" i="38"/>
  <c r="CF68" i="38"/>
  <c r="CG68" i="38"/>
  <c r="CH68" i="38"/>
  <c r="CI68" i="38"/>
  <c r="CJ68" i="38"/>
  <c r="CK68" i="38"/>
  <c r="CL68" i="38"/>
  <c r="BO36" i="38"/>
  <c r="BP36" i="38"/>
  <c r="BQ36" i="38"/>
  <c r="BR36" i="38"/>
  <c r="BS36" i="38"/>
  <c r="BT36" i="38"/>
  <c r="BU36" i="38"/>
  <c r="BV36" i="38"/>
  <c r="BW36" i="38"/>
  <c r="BX36" i="38"/>
  <c r="BY36" i="38"/>
  <c r="BZ36" i="38"/>
  <c r="CA36" i="38"/>
  <c r="CB36" i="38"/>
  <c r="CC36" i="38"/>
  <c r="CD36" i="38"/>
  <c r="CE36" i="38"/>
  <c r="CF36" i="38"/>
  <c r="CG36" i="38"/>
  <c r="CH36" i="38"/>
  <c r="CI36" i="38"/>
  <c r="CJ36" i="38"/>
  <c r="CK36" i="38"/>
  <c r="CL36" i="38"/>
  <c r="BO37" i="38"/>
  <c r="BP37" i="38"/>
  <c r="BQ37" i="38"/>
  <c r="BR37" i="38"/>
  <c r="BS37" i="38"/>
  <c r="BT37" i="38"/>
  <c r="BU37" i="38"/>
  <c r="BV37" i="38"/>
  <c r="BW37" i="38"/>
  <c r="BX37" i="38"/>
  <c r="BY37" i="38"/>
  <c r="BZ37" i="38"/>
  <c r="CA37" i="38"/>
  <c r="CB37" i="38"/>
  <c r="CC37" i="38"/>
  <c r="CD37" i="38"/>
  <c r="CE37" i="38"/>
  <c r="CF37" i="38"/>
  <c r="CG37" i="38"/>
  <c r="CH37" i="38"/>
  <c r="CI37" i="38"/>
  <c r="CJ37" i="38"/>
  <c r="CK37" i="38"/>
  <c r="CL37" i="38"/>
  <c r="R222" i="38"/>
  <c r="U192" i="38"/>
  <c r="CG192" i="38" s="1"/>
  <c r="V192" i="38"/>
  <c r="W192" i="38"/>
  <c r="U193" i="38"/>
  <c r="V193" i="38"/>
  <c r="CH193" i="38" s="1"/>
  <c r="W193" i="38"/>
  <c r="BC193" i="38" s="1"/>
  <c r="U161" i="38"/>
  <c r="V161" i="38"/>
  <c r="W161" i="38"/>
  <c r="BC161" i="38" s="1"/>
  <c r="U162" i="38"/>
  <c r="V162" i="38"/>
  <c r="CH162" i="38" s="1"/>
  <c r="W162" i="38"/>
  <c r="S130" i="38"/>
  <c r="T130" i="38"/>
  <c r="U130" i="38"/>
  <c r="CG130" i="38" s="1"/>
  <c r="V130" i="38"/>
  <c r="S131" i="38"/>
  <c r="T131" i="38"/>
  <c r="AZ131" i="38" s="1"/>
  <c r="U131" i="38"/>
  <c r="V131" i="38"/>
  <c r="AB38" i="38"/>
  <c r="AA38" i="38"/>
  <c r="D45" i="71"/>
  <c r="D44" i="71"/>
  <c r="D43" i="71"/>
  <c r="E43" i="71" s="1"/>
  <c r="D42" i="71"/>
  <c r="D41" i="71"/>
  <c r="D40" i="71"/>
  <c r="D39" i="71"/>
  <c r="D38" i="71"/>
  <c r="D37" i="71"/>
  <c r="D36" i="71"/>
  <c r="D35" i="71"/>
  <c r="D34" i="71"/>
  <c r="D33" i="71"/>
  <c r="D32" i="71"/>
  <c r="D31" i="71"/>
  <c r="C45" i="71"/>
  <c r="E45" i="71" s="1"/>
  <c r="C44" i="71"/>
  <c r="E44" i="71" s="1"/>
  <c r="C43" i="71"/>
  <c r="C42" i="71"/>
  <c r="C41" i="71"/>
  <c r="C40" i="71"/>
  <c r="E40" i="71" s="1"/>
  <c r="C39" i="71"/>
  <c r="C38" i="71"/>
  <c r="C37" i="71"/>
  <c r="C36" i="71"/>
  <c r="C35" i="71"/>
  <c r="C34" i="71"/>
  <c r="E34" i="71" s="1"/>
  <c r="C33" i="71"/>
  <c r="C32" i="71"/>
  <c r="E32" i="71" s="1"/>
  <c r="C31" i="71"/>
  <c r="D79" i="71"/>
  <c r="D78" i="71"/>
  <c r="D77" i="71"/>
  <c r="D76" i="71"/>
  <c r="D75" i="71"/>
  <c r="D74" i="71"/>
  <c r="D73" i="71"/>
  <c r="D72" i="71"/>
  <c r="D71" i="71"/>
  <c r="D70" i="71"/>
  <c r="D69" i="71"/>
  <c r="D68" i="71"/>
  <c r="D67" i="71"/>
  <c r="D66" i="71"/>
  <c r="E66" i="71" s="1"/>
  <c r="D65" i="71"/>
  <c r="E65" i="71" s="1"/>
  <c r="C79" i="71"/>
  <c r="E79" i="71" s="1"/>
  <c r="C78" i="71"/>
  <c r="E78" i="71" s="1"/>
  <c r="C77" i="71"/>
  <c r="C76" i="71"/>
  <c r="C75" i="71"/>
  <c r="C74" i="71"/>
  <c r="E74" i="71" s="1"/>
  <c r="C73" i="71"/>
  <c r="C72" i="71"/>
  <c r="E72" i="71" s="1"/>
  <c r="C71" i="71"/>
  <c r="C70" i="71"/>
  <c r="E70" i="71" s="1"/>
  <c r="C69" i="71"/>
  <c r="C68" i="71"/>
  <c r="C67" i="71"/>
  <c r="C66" i="71"/>
  <c r="C65" i="71"/>
  <c r="CC221" i="38"/>
  <c r="CB221" i="38"/>
  <c r="CA221" i="38"/>
  <c r="BZ221" i="38"/>
  <c r="BY221" i="38"/>
  <c r="BX221" i="38"/>
  <c r="BW221" i="38"/>
  <c r="BV221" i="38"/>
  <c r="BU221" i="38"/>
  <c r="BT221" i="38"/>
  <c r="BS221" i="38"/>
  <c r="BR221" i="38"/>
  <c r="BQ221" i="38"/>
  <c r="BP221" i="38"/>
  <c r="BO221" i="38"/>
  <c r="CC220" i="38"/>
  <c r="CB220" i="38"/>
  <c r="CA220" i="38"/>
  <c r="BZ220" i="38"/>
  <c r="BY220" i="38"/>
  <c r="BX220" i="38"/>
  <c r="BW220" i="38"/>
  <c r="BV220" i="38"/>
  <c r="BU220" i="38"/>
  <c r="BT220" i="38"/>
  <c r="BS220" i="38"/>
  <c r="BR220" i="38"/>
  <c r="BQ220" i="38"/>
  <c r="BP220" i="38"/>
  <c r="BO220" i="38"/>
  <c r="CC219" i="38"/>
  <c r="CB219" i="38"/>
  <c r="CA219" i="38"/>
  <c r="BZ219" i="38"/>
  <c r="BY219" i="38"/>
  <c r="BX219" i="38"/>
  <c r="BW219" i="38"/>
  <c r="BV219" i="38"/>
  <c r="BU219" i="38"/>
  <c r="BT219" i="38"/>
  <c r="BS219" i="38"/>
  <c r="BR219" i="38"/>
  <c r="BQ219" i="38"/>
  <c r="BP219" i="38"/>
  <c r="BO219" i="38"/>
  <c r="CC218" i="38"/>
  <c r="CB218" i="38"/>
  <c r="CA218" i="38"/>
  <c r="BZ218" i="38"/>
  <c r="BY218" i="38"/>
  <c r="BX218" i="38"/>
  <c r="BW218" i="38"/>
  <c r="BV218" i="38"/>
  <c r="BU218" i="38"/>
  <c r="BT218" i="38"/>
  <c r="BS218" i="38"/>
  <c r="BR218" i="38"/>
  <c r="BQ218" i="38"/>
  <c r="BP218" i="38"/>
  <c r="BO218" i="38"/>
  <c r="CC217" i="38"/>
  <c r="CB217" i="38"/>
  <c r="CA217" i="38"/>
  <c r="BZ217" i="38"/>
  <c r="BY217" i="38"/>
  <c r="BX217" i="38"/>
  <c r="BW217" i="38"/>
  <c r="BV217" i="38"/>
  <c r="BU217" i="38"/>
  <c r="BT217" i="38"/>
  <c r="BS217" i="38"/>
  <c r="BR217" i="38"/>
  <c r="BQ217" i="38"/>
  <c r="BP217" i="38"/>
  <c r="BO217" i="38"/>
  <c r="CC216" i="38"/>
  <c r="CB216" i="38"/>
  <c r="CA216" i="38"/>
  <c r="BZ216" i="38"/>
  <c r="BY216" i="38"/>
  <c r="BX216" i="38"/>
  <c r="BW216" i="38"/>
  <c r="BV216" i="38"/>
  <c r="BU216" i="38"/>
  <c r="BT216" i="38"/>
  <c r="BS216" i="38"/>
  <c r="BR216" i="38"/>
  <c r="BQ216" i="38"/>
  <c r="BP216" i="38"/>
  <c r="BO216" i="38"/>
  <c r="CC215" i="38"/>
  <c r="CB215" i="38"/>
  <c r="CA215" i="38"/>
  <c r="BZ215" i="38"/>
  <c r="BY215" i="38"/>
  <c r="BX215" i="38"/>
  <c r="BW215" i="38"/>
  <c r="BV215" i="38"/>
  <c r="BU215" i="38"/>
  <c r="BT215" i="38"/>
  <c r="BS215" i="38"/>
  <c r="BR215" i="38"/>
  <c r="BQ215" i="38"/>
  <c r="BP215" i="38"/>
  <c r="BO215" i="38"/>
  <c r="CC214" i="38"/>
  <c r="CB214" i="38"/>
  <c r="CA214" i="38"/>
  <c r="BZ214" i="38"/>
  <c r="BY214" i="38"/>
  <c r="BX214" i="38"/>
  <c r="BW214" i="38"/>
  <c r="BV214" i="38"/>
  <c r="BU214" i="38"/>
  <c r="BT214" i="38"/>
  <c r="BS214" i="38"/>
  <c r="BR214" i="38"/>
  <c r="BQ214" i="38"/>
  <c r="BP214" i="38"/>
  <c r="BO214" i="38"/>
  <c r="CC213" i="38"/>
  <c r="CB213" i="38"/>
  <c r="CA213" i="38"/>
  <c r="BZ213" i="38"/>
  <c r="BY213" i="38"/>
  <c r="BX213" i="38"/>
  <c r="BW213" i="38"/>
  <c r="BV213" i="38"/>
  <c r="BU213" i="38"/>
  <c r="BT213" i="38"/>
  <c r="BS213" i="38"/>
  <c r="BR213" i="38"/>
  <c r="BQ213" i="38"/>
  <c r="BP213" i="38"/>
  <c r="BO213" i="38"/>
  <c r="CC212" i="38"/>
  <c r="CB212" i="38"/>
  <c r="CA212" i="38"/>
  <c r="BZ212" i="38"/>
  <c r="BY212" i="38"/>
  <c r="BX212" i="38"/>
  <c r="BW212" i="38"/>
  <c r="BV212" i="38"/>
  <c r="BU212" i="38"/>
  <c r="BT212" i="38"/>
  <c r="BS212" i="38"/>
  <c r="BR212" i="38"/>
  <c r="BQ212" i="38"/>
  <c r="BP212" i="38"/>
  <c r="BO212" i="38"/>
  <c r="CC211" i="38"/>
  <c r="CB211" i="38"/>
  <c r="CA211" i="38"/>
  <c r="BZ211" i="38"/>
  <c r="BY211" i="38"/>
  <c r="BX211" i="38"/>
  <c r="BW211" i="38"/>
  <c r="BV211" i="38"/>
  <c r="BU211" i="38"/>
  <c r="BT211" i="38"/>
  <c r="BS211" i="38"/>
  <c r="BR211" i="38"/>
  <c r="BQ211" i="38"/>
  <c r="BP211" i="38"/>
  <c r="BO211" i="38"/>
  <c r="CC210" i="38"/>
  <c r="CB210" i="38"/>
  <c r="CA210" i="38"/>
  <c r="BZ210" i="38"/>
  <c r="BY210" i="38"/>
  <c r="BX210" i="38"/>
  <c r="BW210" i="38"/>
  <c r="BV210" i="38"/>
  <c r="BU210" i="38"/>
  <c r="BT210" i="38"/>
  <c r="BS210" i="38"/>
  <c r="BR210" i="38"/>
  <c r="BQ210" i="38"/>
  <c r="BP210" i="38"/>
  <c r="BO210" i="38"/>
  <c r="CC209" i="38"/>
  <c r="CB209" i="38"/>
  <c r="CA209" i="38"/>
  <c r="BZ209" i="38"/>
  <c r="BY209" i="38"/>
  <c r="BX209" i="38"/>
  <c r="BW209" i="38"/>
  <c r="BV209" i="38"/>
  <c r="BU209" i="38"/>
  <c r="BT209" i="38"/>
  <c r="BS209" i="38"/>
  <c r="BR209" i="38"/>
  <c r="BQ209" i="38"/>
  <c r="BP209" i="38"/>
  <c r="BO209" i="38"/>
  <c r="CC208" i="38"/>
  <c r="CB208" i="38"/>
  <c r="CA208" i="38"/>
  <c r="BZ208" i="38"/>
  <c r="BY208" i="38"/>
  <c r="BX208" i="38"/>
  <c r="BW208" i="38"/>
  <c r="BV208" i="38"/>
  <c r="BU208" i="38"/>
  <c r="BT208" i="38"/>
  <c r="BS208" i="38"/>
  <c r="BR208" i="38"/>
  <c r="BQ208" i="38"/>
  <c r="BP208" i="38"/>
  <c r="BO208" i="38"/>
  <c r="CC207" i="38"/>
  <c r="CB207" i="38"/>
  <c r="CA207" i="38"/>
  <c r="BZ207" i="38"/>
  <c r="BY207" i="38"/>
  <c r="BX207" i="38"/>
  <c r="BW207" i="38"/>
  <c r="BV207" i="38"/>
  <c r="BU207" i="38"/>
  <c r="BT207" i="38"/>
  <c r="BS207" i="38"/>
  <c r="BR207" i="38"/>
  <c r="BQ207" i="38"/>
  <c r="BP207" i="38"/>
  <c r="BO207" i="38"/>
  <c r="CF191" i="38"/>
  <c r="CE191" i="38"/>
  <c r="CD191" i="38"/>
  <c r="CC191" i="38"/>
  <c r="CB191" i="38"/>
  <c r="CA191" i="38"/>
  <c r="BZ191" i="38"/>
  <c r="BY191" i="38"/>
  <c r="BX191" i="38"/>
  <c r="BW191" i="38"/>
  <c r="BV191" i="38"/>
  <c r="BU191" i="38"/>
  <c r="BT191" i="38"/>
  <c r="BS191" i="38"/>
  <c r="BR191" i="38"/>
  <c r="BQ191" i="38"/>
  <c r="BP191" i="38"/>
  <c r="BO191" i="38"/>
  <c r="CF190" i="38"/>
  <c r="CE190" i="38"/>
  <c r="CD190" i="38"/>
  <c r="CC190" i="38"/>
  <c r="CB190" i="38"/>
  <c r="CA190" i="38"/>
  <c r="BZ190" i="38"/>
  <c r="BY190" i="38"/>
  <c r="BX190" i="38"/>
  <c r="BW190" i="38"/>
  <c r="BV190" i="38"/>
  <c r="BU190" i="38"/>
  <c r="BT190" i="38"/>
  <c r="BS190" i="38"/>
  <c r="BR190" i="38"/>
  <c r="BQ190" i="38"/>
  <c r="BP190" i="38"/>
  <c r="BO190" i="38"/>
  <c r="CF189" i="38"/>
  <c r="CE189" i="38"/>
  <c r="CD189" i="38"/>
  <c r="CC189" i="38"/>
  <c r="CB189" i="38"/>
  <c r="CA189" i="38"/>
  <c r="BZ189" i="38"/>
  <c r="BY189" i="38"/>
  <c r="BX189" i="38"/>
  <c r="BW189" i="38"/>
  <c r="BV189" i="38"/>
  <c r="BU189" i="38"/>
  <c r="BT189" i="38"/>
  <c r="BS189" i="38"/>
  <c r="BR189" i="38"/>
  <c r="BQ189" i="38"/>
  <c r="BP189" i="38"/>
  <c r="BO189" i="38"/>
  <c r="CF188" i="38"/>
  <c r="CE188" i="38"/>
  <c r="CD188" i="38"/>
  <c r="CC188" i="38"/>
  <c r="CB188" i="38"/>
  <c r="CA188" i="38"/>
  <c r="BZ188" i="38"/>
  <c r="BY188" i="38"/>
  <c r="BX188" i="38"/>
  <c r="BW188" i="38"/>
  <c r="BV188" i="38"/>
  <c r="BU188" i="38"/>
  <c r="BT188" i="38"/>
  <c r="BS188" i="38"/>
  <c r="BR188" i="38"/>
  <c r="BQ188" i="38"/>
  <c r="BP188" i="38"/>
  <c r="BO188" i="38"/>
  <c r="CF187" i="38"/>
  <c r="CE187" i="38"/>
  <c r="CD187" i="38"/>
  <c r="CC187" i="38"/>
  <c r="CB187" i="38"/>
  <c r="CA187" i="38"/>
  <c r="BZ187" i="38"/>
  <c r="BY187" i="38"/>
  <c r="BX187" i="38"/>
  <c r="BW187" i="38"/>
  <c r="BV187" i="38"/>
  <c r="BU187" i="38"/>
  <c r="BT187" i="38"/>
  <c r="BS187" i="38"/>
  <c r="BR187" i="38"/>
  <c r="BQ187" i="38"/>
  <c r="BP187" i="38"/>
  <c r="BO187" i="38"/>
  <c r="CF186" i="38"/>
  <c r="CE186" i="38"/>
  <c r="CD186" i="38"/>
  <c r="CC186" i="38"/>
  <c r="CB186" i="38"/>
  <c r="CA186" i="38"/>
  <c r="BZ186" i="38"/>
  <c r="BY186" i="38"/>
  <c r="BX186" i="38"/>
  <c r="BW186" i="38"/>
  <c r="BV186" i="38"/>
  <c r="BU186" i="38"/>
  <c r="BT186" i="38"/>
  <c r="BS186" i="38"/>
  <c r="BR186" i="38"/>
  <c r="BQ186" i="38"/>
  <c r="BP186" i="38"/>
  <c r="BO186" i="38"/>
  <c r="CF185" i="38"/>
  <c r="CE185" i="38"/>
  <c r="CD185" i="38"/>
  <c r="CC185" i="38"/>
  <c r="CB185" i="38"/>
  <c r="CA185" i="38"/>
  <c r="BZ185" i="38"/>
  <c r="BY185" i="38"/>
  <c r="BX185" i="38"/>
  <c r="BW185" i="38"/>
  <c r="BV185" i="38"/>
  <c r="BU185" i="38"/>
  <c r="BT185" i="38"/>
  <c r="BS185" i="38"/>
  <c r="BR185" i="38"/>
  <c r="BQ185" i="38"/>
  <c r="BP185" i="38"/>
  <c r="BO185" i="38"/>
  <c r="CF184" i="38"/>
  <c r="CE184" i="38"/>
  <c r="CD184" i="38"/>
  <c r="CC184" i="38"/>
  <c r="CB184" i="38"/>
  <c r="CA184" i="38"/>
  <c r="BZ184" i="38"/>
  <c r="BY184" i="38"/>
  <c r="BX184" i="38"/>
  <c r="BW184" i="38"/>
  <c r="BV184" i="38"/>
  <c r="BU184" i="38"/>
  <c r="BT184" i="38"/>
  <c r="BS184" i="38"/>
  <c r="BR184" i="38"/>
  <c r="BQ184" i="38"/>
  <c r="BP184" i="38"/>
  <c r="BO184" i="38"/>
  <c r="CF183" i="38"/>
  <c r="CE183" i="38"/>
  <c r="CD183" i="38"/>
  <c r="CC183" i="38"/>
  <c r="CB183" i="38"/>
  <c r="CA183" i="38"/>
  <c r="BZ183" i="38"/>
  <c r="BY183" i="38"/>
  <c r="BX183" i="38"/>
  <c r="BW183" i="38"/>
  <c r="BV183" i="38"/>
  <c r="BU183" i="38"/>
  <c r="BT183" i="38"/>
  <c r="BS183" i="38"/>
  <c r="BR183" i="38"/>
  <c r="BQ183" i="38"/>
  <c r="BP183" i="38"/>
  <c r="BO183" i="38"/>
  <c r="CF182" i="38"/>
  <c r="CE182" i="38"/>
  <c r="CD182" i="38"/>
  <c r="CC182" i="38"/>
  <c r="CB182" i="38"/>
  <c r="CA182" i="38"/>
  <c r="BZ182" i="38"/>
  <c r="BY182" i="38"/>
  <c r="BX182" i="38"/>
  <c r="BW182" i="38"/>
  <c r="BV182" i="38"/>
  <c r="BU182" i="38"/>
  <c r="BT182" i="38"/>
  <c r="BS182" i="38"/>
  <c r="BR182" i="38"/>
  <c r="BQ182" i="38"/>
  <c r="BP182" i="38"/>
  <c r="BO182" i="38"/>
  <c r="CF181" i="38"/>
  <c r="CE181" i="38"/>
  <c r="CD181" i="38"/>
  <c r="CC181" i="38"/>
  <c r="CB181" i="38"/>
  <c r="CA181" i="38"/>
  <c r="BZ181" i="38"/>
  <c r="BY181" i="38"/>
  <c r="BX181" i="38"/>
  <c r="BW181" i="38"/>
  <c r="BV181" i="38"/>
  <c r="BU181" i="38"/>
  <c r="BT181" i="38"/>
  <c r="BS181" i="38"/>
  <c r="BR181" i="38"/>
  <c r="BQ181" i="38"/>
  <c r="BP181" i="38"/>
  <c r="BO181" i="38"/>
  <c r="CF180" i="38"/>
  <c r="CE180" i="38"/>
  <c r="CD180" i="38"/>
  <c r="CC180" i="38"/>
  <c r="CB180" i="38"/>
  <c r="CA180" i="38"/>
  <c r="BZ180" i="38"/>
  <c r="BY180" i="38"/>
  <c r="BX180" i="38"/>
  <c r="BW180" i="38"/>
  <c r="BV180" i="38"/>
  <c r="BU180" i="38"/>
  <c r="BT180" i="38"/>
  <c r="BS180" i="38"/>
  <c r="BR180" i="38"/>
  <c r="BQ180" i="38"/>
  <c r="BP180" i="38"/>
  <c r="BO180" i="38"/>
  <c r="CF179" i="38"/>
  <c r="CE179" i="38"/>
  <c r="CD179" i="38"/>
  <c r="CC179" i="38"/>
  <c r="CB179" i="38"/>
  <c r="CA179" i="38"/>
  <c r="BZ179" i="38"/>
  <c r="BY179" i="38"/>
  <c r="BX179" i="38"/>
  <c r="BW179" i="38"/>
  <c r="BV179" i="38"/>
  <c r="BU179" i="38"/>
  <c r="BT179" i="38"/>
  <c r="BS179" i="38"/>
  <c r="BR179" i="38"/>
  <c r="BQ179" i="38"/>
  <c r="BP179" i="38"/>
  <c r="BO179" i="38"/>
  <c r="CF178" i="38"/>
  <c r="CE178" i="38"/>
  <c r="CD178" i="38"/>
  <c r="CC178" i="38"/>
  <c r="CB178" i="38"/>
  <c r="CA178" i="38"/>
  <c r="BZ178" i="38"/>
  <c r="BY178" i="38"/>
  <c r="BX178" i="38"/>
  <c r="BW178" i="38"/>
  <c r="BV178" i="38"/>
  <c r="BU178" i="38"/>
  <c r="BT178" i="38"/>
  <c r="BS178" i="38"/>
  <c r="BR178" i="38"/>
  <c r="BQ178" i="38"/>
  <c r="BP178" i="38"/>
  <c r="BO178" i="38"/>
  <c r="CF177" i="38"/>
  <c r="CE177" i="38"/>
  <c r="CD177" i="38"/>
  <c r="CC177" i="38"/>
  <c r="CB177" i="38"/>
  <c r="CA177" i="38"/>
  <c r="BZ177" i="38"/>
  <c r="BY177" i="38"/>
  <c r="BX177" i="38"/>
  <c r="BW177" i="38"/>
  <c r="BV177" i="38"/>
  <c r="BU177" i="38"/>
  <c r="BT177" i="38"/>
  <c r="BS177" i="38"/>
  <c r="BR177" i="38"/>
  <c r="BQ177" i="38"/>
  <c r="BP177" i="38"/>
  <c r="BO177" i="38"/>
  <c r="CF160" i="38"/>
  <c r="CE160" i="38"/>
  <c r="CD160" i="38"/>
  <c r="CC160" i="38"/>
  <c r="CB160" i="38"/>
  <c r="CA160" i="38"/>
  <c r="BZ160" i="38"/>
  <c r="BY160" i="38"/>
  <c r="BX160" i="38"/>
  <c r="BW160" i="38"/>
  <c r="BV160" i="38"/>
  <c r="BU160" i="38"/>
  <c r="BT160" i="38"/>
  <c r="BS160" i="38"/>
  <c r="BR160" i="38"/>
  <c r="BQ160" i="38"/>
  <c r="BP160" i="38"/>
  <c r="BO160" i="38"/>
  <c r="CF159" i="38"/>
  <c r="CE159" i="38"/>
  <c r="CD159" i="38"/>
  <c r="CC159" i="38"/>
  <c r="CB159" i="38"/>
  <c r="CA159" i="38"/>
  <c r="BZ159" i="38"/>
  <c r="BY159" i="38"/>
  <c r="BX159" i="38"/>
  <c r="BW159" i="38"/>
  <c r="BV159" i="38"/>
  <c r="BU159" i="38"/>
  <c r="BT159" i="38"/>
  <c r="BS159" i="38"/>
  <c r="BR159" i="38"/>
  <c r="BQ159" i="38"/>
  <c r="BP159" i="38"/>
  <c r="BO159" i="38"/>
  <c r="CF158" i="38"/>
  <c r="CE158" i="38"/>
  <c r="CD158" i="38"/>
  <c r="CC158" i="38"/>
  <c r="CB158" i="38"/>
  <c r="CA158" i="38"/>
  <c r="BZ158" i="38"/>
  <c r="BY158" i="38"/>
  <c r="BX158" i="38"/>
  <c r="BW158" i="38"/>
  <c r="BV158" i="38"/>
  <c r="BU158" i="38"/>
  <c r="BT158" i="38"/>
  <c r="BS158" i="38"/>
  <c r="BR158" i="38"/>
  <c r="BQ158" i="38"/>
  <c r="BP158" i="38"/>
  <c r="BO158" i="38"/>
  <c r="CF157" i="38"/>
  <c r="CE157" i="38"/>
  <c r="CD157" i="38"/>
  <c r="CC157" i="38"/>
  <c r="CB157" i="38"/>
  <c r="CA157" i="38"/>
  <c r="BZ157" i="38"/>
  <c r="BY157" i="38"/>
  <c r="BX157" i="38"/>
  <c r="BW157" i="38"/>
  <c r="BV157" i="38"/>
  <c r="BU157" i="38"/>
  <c r="BT157" i="38"/>
  <c r="BS157" i="38"/>
  <c r="BR157" i="38"/>
  <c r="BQ157" i="38"/>
  <c r="BP157" i="38"/>
  <c r="BO157" i="38"/>
  <c r="CF156" i="38"/>
  <c r="CE156" i="38"/>
  <c r="CD156" i="38"/>
  <c r="CC156" i="38"/>
  <c r="CB156" i="38"/>
  <c r="CA156" i="38"/>
  <c r="BZ156" i="38"/>
  <c r="BY156" i="38"/>
  <c r="BX156" i="38"/>
  <c r="BW156" i="38"/>
  <c r="BV156" i="38"/>
  <c r="BU156" i="38"/>
  <c r="BT156" i="38"/>
  <c r="BS156" i="38"/>
  <c r="BR156" i="38"/>
  <c r="BQ156" i="38"/>
  <c r="BP156" i="38"/>
  <c r="BO156" i="38"/>
  <c r="CF155" i="38"/>
  <c r="CE155" i="38"/>
  <c r="CD155" i="38"/>
  <c r="CC155" i="38"/>
  <c r="CB155" i="38"/>
  <c r="CA155" i="38"/>
  <c r="BZ155" i="38"/>
  <c r="BY155" i="38"/>
  <c r="BX155" i="38"/>
  <c r="BW155" i="38"/>
  <c r="BV155" i="38"/>
  <c r="BU155" i="38"/>
  <c r="BT155" i="38"/>
  <c r="BS155" i="38"/>
  <c r="BR155" i="38"/>
  <c r="BQ155" i="38"/>
  <c r="BP155" i="38"/>
  <c r="BO155" i="38"/>
  <c r="CF154" i="38"/>
  <c r="CE154" i="38"/>
  <c r="CD154" i="38"/>
  <c r="CC154" i="38"/>
  <c r="CB154" i="38"/>
  <c r="CA154" i="38"/>
  <c r="BZ154" i="38"/>
  <c r="BY154" i="38"/>
  <c r="BX154" i="38"/>
  <c r="BW154" i="38"/>
  <c r="BV154" i="38"/>
  <c r="BU154" i="38"/>
  <c r="BT154" i="38"/>
  <c r="BS154" i="38"/>
  <c r="BR154" i="38"/>
  <c r="BQ154" i="38"/>
  <c r="BP154" i="38"/>
  <c r="BO154" i="38"/>
  <c r="CF153" i="38"/>
  <c r="CE153" i="38"/>
  <c r="CD153" i="38"/>
  <c r="CC153" i="38"/>
  <c r="CB153" i="38"/>
  <c r="CA153" i="38"/>
  <c r="BZ153" i="38"/>
  <c r="BY153" i="38"/>
  <c r="BX153" i="38"/>
  <c r="BW153" i="38"/>
  <c r="BV153" i="38"/>
  <c r="BU153" i="38"/>
  <c r="BT153" i="38"/>
  <c r="BS153" i="38"/>
  <c r="BR153" i="38"/>
  <c r="BQ153" i="38"/>
  <c r="BP153" i="38"/>
  <c r="BO153" i="38"/>
  <c r="CF152" i="38"/>
  <c r="CE152" i="38"/>
  <c r="CD152" i="38"/>
  <c r="CC152" i="38"/>
  <c r="CB152" i="38"/>
  <c r="CA152" i="38"/>
  <c r="BZ152" i="38"/>
  <c r="BY152" i="38"/>
  <c r="BX152" i="38"/>
  <c r="BW152" i="38"/>
  <c r="BV152" i="38"/>
  <c r="BU152" i="38"/>
  <c r="BT152" i="38"/>
  <c r="BS152" i="38"/>
  <c r="BR152" i="38"/>
  <c r="BQ152" i="38"/>
  <c r="BP152" i="38"/>
  <c r="BO152" i="38"/>
  <c r="CF151" i="38"/>
  <c r="CE151" i="38"/>
  <c r="CD151" i="38"/>
  <c r="CC151" i="38"/>
  <c r="CB151" i="38"/>
  <c r="CA151" i="38"/>
  <c r="BZ151" i="38"/>
  <c r="BY151" i="38"/>
  <c r="BX151" i="38"/>
  <c r="BW151" i="38"/>
  <c r="BV151" i="38"/>
  <c r="BU151" i="38"/>
  <c r="BT151" i="38"/>
  <c r="BS151" i="38"/>
  <c r="BR151" i="38"/>
  <c r="BQ151" i="38"/>
  <c r="BP151" i="38"/>
  <c r="BO151" i="38"/>
  <c r="CF150" i="38"/>
  <c r="CE150" i="38"/>
  <c r="CD150" i="38"/>
  <c r="CC150" i="38"/>
  <c r="CB150" i="38"/>
  <c r="CA150" i="38"/>
  <c r="BZ150" i="38"/>
  <c r="BY150" i="38"/>
  <c r="BX150" i="38"/>
  <c r="BW150" i="38"/>
  <c r="BV150" i="38"/>
  <c r="BU150" i="38"/>
  <c r="BT150" i="38"/>
  <c r="BS150" i="38"/>
  <c r="BR150" i="38"/>
  <c r="BQ150" i="38"/>
  <c r="BP150" i="38"/>
  <c r="BO150" i="38"/>
  <c r="CF149" i="38"/>
  <c r="CE149" i="38"/>
  <c r="CD149" i="38"/>
  <c r="CC149" i="38"/>
  <c r="CB149" i="38"/>
  <c r="CA149" i="38"/>
  <c r="BZ149" i="38"/>
  <c r="BY149" i="38"/>
  <c r="BX149" i="38"/>
  <c r="BW149" i="38"/>
  <c r="BV149" i="38"/>
  <c r="BU149" i="38"/>
  <c r="BT149" i="38"/>
  <c r="BS149" i="38"/>
  <c r="BR149" i="38"/>
  <c r="BQ149" i="38"/>
  <c r="BP149" i="38"/>
  <c r="BO149" i="38"/>
  <c r="CF148" i="38"/>
  <c r="CE148" i="38"/>
  <c r="CD148" i="38"/>
  <c r="CC148" i="38"/>
  <c r="CB148" i="38"/>
  <c r="CA148" i="38"/>
  <c r="BZ148" i="38"/>
  <c r="BY148" i="38"/>
  <c r="BX148" i="38"/>
  <c r="BW148" i="38"/>
  <c r="BV148" i="38"/>
  <c r="BU148" i="38"/>
  <c r="BT148" i="38"/>
  <c r="BS148" i="38"/>
  <c r="BR148" i="38"/>
  <c r="BQ148" i="38"/>
  <c r="BP148" i="38"/>
  <c r="BO148" i="38"/>
  <c r="CF147" i="38"/>
  <c r="CE147" i="38"/>
  <c r="CD147" i="38"/>
  <c r="CC147" i="38"/>
  <c r="CB147" i="38"/>
  <c r="CA147" i="38"/>
  <c r="BZ147" i="38"/>
  <c r="BY147" i="38"/>
  <c r="BX147" i="38"/>
  <c r="BW147" i="38"/>
  <c r="BV147" i="38"/>
  <c r="BU147" i="38"/>
  <c r="BT147" i="38"/>
  <c r="BS147" i="38"/>
  <c r="BR147" i="38"/>
  <c r="BQ147" i="38"/>
  <c r="BP147" i="38"/>
  <c r="BO147" i="38"/>
  <c r="CF146" i="38"/>
  <c r="CE146" i="38"/>
  <c r="CD146" i="38"/>
  <c r="CC146" i="38"/>
  <c r="CB146" i="38"/>
  <c r="CA146" i="38"/>
  <c r="BZ146" i="38"/>
  <c r="BY146" i="38"/>
  <c r="BX146" i="38"/>
  <c r="BW146" i="38"/>
  <c r="BV146" i="38"/>
  <c r="BU146" i="38"/>
  <c r="BT146" i="38"/>
  <c r="BS146" i="38"/>
  <c r="BR146" i="38"/>
  <c r="BQ146" i="38"/>
  <c r="BP146" i="38"/>
  <c r="BO146" i="38"/>
  <c r="CD129" i="38"/>
  <c r="CC129" i="38"/>
  <c r="CB129" i="38"/>
  <c r="CA129" i="38"/>
  <c r="BZ129" i="38"/>
  <c r="BY129" i="38"/>
  <c r="BX129" i="38"/>
  <c r="BW129" i="38"/>
  <c r="BV129" i="38"/>
  <c r="BU129" i="38"/>
  <c r="BT129" i="38"/>
  <c r="BS129" i="38"/>
  <c r="BR129" i="38"/>
  <c r="BQ129" i="38"/>
  <c r="BP129" i="38"/>
  <c r="BO129" i="38"/>
  <c r="CD128" i="38"/>
  <c r="CC128" i="38"/>
  <c r="CB128" i="38"/>
  <c r="CA128" i="38"/>
  <c r="BZ128" i="38"/>
  <c r="BY128" i="38"/>
  <c r="BX128" i="38"/>
  <c r="BW128" i="38"/>
  <c r="BV128" i="38"/>
  <c r="BU128" i="38"/>
  <c r="BT128" i="38"/>
  <c r="BS128" i="38"/>
  <c r="BR128" i="38"/>
  <c r="BQ128" i="38"/>
  <c r="BP128" i="38"/>
  <c r="BO128" i="38"/>
  <c r="CD127" i="38"/>
  <c r="CC127" i="38"/>
  <c r="CB127" i="38"/>
  <c r="CA127" i="38"/>
  <c r="BZ127" i="38"/>
  <c r="BY127" i="38"/>
  <c r="BX127" i="38"/>
  <c r="BW127" i="38"/>
  <c r="BV127" i="38"/>
  <c r="BU127" i="38"/>
  <c r="BT127" i="38"/>
  <c r="BS127" i="38"/>
  <c r="BR127" i="38"/>
  <c r="BQ127" i="38"/>
  <c r="BP127" i="38"/>
  <c r="BO127" i="38"/>
  <c r="CD126" i="38"/>
  <c r="CC126" i="38"/>
  <c r="CB126" i="38"/>
  <c r="CA126" i="38"/>
  <c r="BZ126" i="38"/>
  <c r="BY126" i="38"/>
  <c r="BX126" i="38"/>
  <c r="BW126" i="38"/>
  <c r="BV126" i="38"/>
  <c r="BU126" i="38"/>
  <c r="BT126" i="38"/>
  <c r="BS126" i="38"/>
  <c r="BR126" i="38"/>
  <c r="BQ126" i="38"/>
  <c r="BP126" i="38"/>
  <c r="BO126" i="38"/>
  <c r="CD125" i="38"/>
  <c r="CC125" i="38"/>
  <c r="CB125" i="38"/>
  <c r="CA125" i="38"/>
  <c r="BZ125" i="38"/>
  <c r="BY125" i="38"/>
  <c r="BX125" i="38"/>
  <c r="BW125" i="38"/>
  <c r="BV125" i="38"/>
  <c r="BU125" i="38"/>
  <c r="BT125" i="38"/>
  <c r="BS125" i="38"/>
  <c r="BR125" i="38"/>
  <c r="BQ125" i="38"/>
  <c r="BP125" i="38"/>
  <c r="BO125" i="38"/>
  <c r="CD124" i="38"/>
  <c r="CC124" i="38"/>
  <c r="CB124" i="38"/>
  <c r="CA124" i="38"/>
  <c r="BZ124" i="38"/>
  <c r="BY124" i="38"/>
  <c r="BX124" i="38"/>
  <c r="BW124" i="38"/>
  <c r="BV124" i="38"/>
  <c r="BU124" i="38"/>
  <c r="BT124" i="38"/>
  <c r="BS124" i="38"/>
  <c r="BR124" i="38"/>
  <c r="BQ124" i="38"/>
  <c r="BP124" i="38"/>
  <c r="BO124" i="38"/>
  <c r="CD123" i="38"/>
  <c r="CC123" i="38"/>
  <c r="CB123" i="38"/>
  <c r="CA123" i="38"/>
  <c r="BZ123" i="38"/>
  <c r="BY123" i="38"/>
  <c r="BX123" i="38"/>
  <c r="BW123" i="38"/>
  <c r="BV123" i="38"/>
  <c r="BU123" i="38"/>
  <c r="BT123" i="38"/>
  <c r="BS123" i="38"/>
  <c r="BR123" i="38"/>
  <c r="BQ123" i="38"/>
  <c r="BP123" i="38"/>
  <c r="BO123" i="38"/>
  <c r="CD122" i="38"/>
  <c r="CC122" i="38"/>
  <c r="CB122" i="38"/>
  <c r="CA122" i="38"/>
  <c r="BZ122" i="38"/>
  <c r="BY122" i="38"/>
  <c r="BX122" i="38"/>
  <c r="BW122" i="38"/>
  <c r="BV122" i="38"/>
  <c r="BU122" i="38"/>
  <c r="BT122" i="38"/>
  <c r="BS122" i="38"/>
  <c r="BR122" i="38"/>
  <c r="BQ122" i="38"/>
  <c r="BP122" i="38"/>
  <c r="BO122" i="38"/>
  <c r="CD121" i="38"/>
  <c r="CC121" i="38"/>
  <c r="CB121" i="38"/>
  <c r="CA121" i="38"/>
  <c r="BZ121" i="38"/>
  <c r="BY121" i="38"/>
  <c r="BX121" i="38"/>
  <c r="BW121" i="38"/>
  <c r="BV121" i="38"/>
  <c r="BU121" i="38"/>
  <c r="BT121" i="38"/>
  <c r="BS121" i="38"/>
  <c r="BR121" i="38"/>
  <c r="BQ121" i="38"/>
  <c r="BP121" i="38"/>
  <c r="BO121" i="38"/>
  <c r="CD120" i="38"/>
  <c r="CC120" i="38"/>
  <c r="CB120" i="38"/>
  <c r="CA120" i="38"/>
  <c r="BZ120" i="38"/>
  <c r="BY120" i="38"/>
  <c r="BX120" i="38"/>
  <c r="BW120" i="38"/>
  <c r="BV120" i="38"/>
  <c r="BU120" i="38"/>
  <c r="BT120" i="38"/>
  <c r="BS120" i="38"/>
  <c r="BR120" i="38"/>
  <c r="BQ120" i="38"/>
  <c r="BP120" i="38"/>
  <c r="BO120" i="38"/>
  <c r="CD119" i="38"/>
  <c r="CC119" i="38"/>
  <c r="CB119" i="38"/>
  <c r="CA119" i="38"/>
  <c r="BZ119" i="38"/>
  <c r="BY119" i="38"/>
  <c r="BX119" i="38"/>
  <c r="BW119" i="38"/>
  <c r="BV119" i="38"/>
  <c r="BU119" i="38"/>
  <c r="BT119" i="38"/>
  <c r="BS119" i="38"/>
  <c r="BR119" i="38"/>
  <c r="BQ119" i="38"/>
  <c r="BP119" i="38"/>
  <c r="BO119" i="38"/>
  <c r="CD118" i="38"/>
  <c r="CC118" i="38"/>
  <c r="CB118" i="38"/>
  <c r="CA118" i="38"/>
  <c r="BZ118" i="38"/>
  <c r="BY118" i="38"/>
  <c r="BX118" i="38"/>
  <c r="BW118" i="38"/>
  <c r="BV118" i="38"/>
  <c r="BU118" i="38"/>
  <c r="BT118" i="38"/>
  <c r="BS118" i="38"/>
  <c r="BR118" i="38"/>
  <c r="BQ118" i="38"/>
  <c r="BP118" i="38"/>
  <c r="BO118" i="38"/>
  <c r="CD117" i="38"/>
  <c r="CC117" i="38"/>
  <c r="CB117" i="38"/>
  <c r="CA117" i="38"/>
  <c r="BZ117" i="38"/>
  <c r="BY117" i="38"/>
  <c r="BX117" i="38"/>
  <c r="BW117" i="38"/>
  <c r="BV117" i="38"/>
  <c r="BU117" i="38"/>
  <c r="BT117" i="38"/>
  <c r="BS117" i="38"/>
  <c r="BR117" i="38"/>
  <c r="BQ117" i="38"/>
  <c r="BP117" i="38"/>
  <c r="BO117" i="38"/>
  <c r="CD116" i="38"/>
  <c r="CC116" i="38"/>
  <c r="CB116" i="38"/>
  <c r="CA116" i="38"/>
  <c r="BZ116" i="38"/>
  <c r="BY116" i="38"/>
  <c r="BX116" i="38"/>
  <c r="BW116" i="38"/>
  <c r="BV116" i="38"/>
  <c r="BU116" i="38"/>
  <c r="BT116" i="38"/>
  <c r="BS116" i="38"/>
  <c r="BR116" i="38"/>
  <c r="BQ116" i="38"/>
  <c r="BP116" i="38"/>
  <c r="BO116" i="38"/>
  <c r="CD115" i="38"/>
  <c r="CC115" i="38"/>
  <c r="CB115" i="38"/>
  <c r="CA115" i="38"/>
  <c r="BZ115" i="38"/>
  <c r="BY115" i="38"/>
  <c r="BX115" i="38"/>
  <c r="BW115" i="38"/>
  <c r="BV115" i="38"/>
  <c r="BU115" i="38"/>
  <c r="BT115" i="38"/>
  <c r="BS115" i="38"/>
  <c r="BR115" i="38"/>
  <c r="BQ115" i="38"/>
  <c r="BP115" i="38"/>
  <c r="BO115" i="38"/>
  <c r="CF97" i="38"/>
  <c r="CE97" i="38"/>
  <c r="CD97" i="38"/>
  <c r="CC97" i="38"/>
  <c r="CB97" i="38"/>
  <c r="CA97" i="38"/>
  <c r="BZ97" i="38"/>
  <c r="BY97" i="38"/>
  <c r="BX97" i="38"/>
  <c r="BW97" i="38"/>
  <c r="BV97" i="38"/>
  <c r="BU97" i="38"/>
  <c r="BT97" i="38"/>
  <c r="BS97" i="38"/>
  <c r="BR97" i="38"/>
  <c r="BQ97" i="38"/>
  <c r="BP97" i="38"/>
  <c r="BO97" i="38"/>
  <c r="CF96" i="38"/>
  <c r="CE96" i="38"/>
  <c r="CD96" i="38"/>
  <c r="CC96" i="38"/>
  <c r="CB96" i="38"/>
  <c r="CA96" i="38"/>
  <c r="BZ96" i="38"/>
  <c r="BY96" i="38"/>
  <c r="BX96" i="38"/>
  <c r="BW96" i="38"/>
  <c r="BV96" i="38"/>
  <c r="BU96" i="38"/>
  <c r="BT96" i="38"/>
  <c r="BS96" i="38"/>
  <c r="BR96" i="38"/>
  <c r="BQ96" i="38"/>
  <c r="BP96" i="38"/>
  <c r="BO96" i="38"/>
  <c r="CF95" i="38"/>
  <c r="CE95" i="38"/>
  <c r="CD95" i="38"/>
  <c r="CC95" i="38"/>
  <c r="CB95" i="38"/>
  <c r="CA95" i="38"/>
  <c r="BZ95" i="38"/>
  <c r="BY95" i="38"/>
  <c r="BX95" i="38"/>
  <c r="BW95" i="38"/>
  <c r="BV95" i="38"/>
  <c r="BU95" i="38"/>
  <c r="BT95" i="38"/>
  <c r="BS95" i="38"/>
  <c r="BR95" i="38"/>
  <c r="BQ95" i="38"/>
  <c r="BP95" i="38"/>
  <c r="BO95" i="38"/>
  <c r="CF94" i="38"/>
  <c r="CE94" i="38"/>
  <c r="CD94" i="38"/>
  <c r="CC94" i="38"/>
  <c r="CB94" i="38"/>
  <c r="CA94" i="38"/>
  <c r="BZ94" i="38"/>
  <c r="BY94" i="38"/>
  <c r="BX94" i="38"/>
  <c r="BW94" i="38"/>
  <c r="BV94" i="38"/>
  <c r="BU94" i="38"/>
  <c r="BT94" i="38"/>
  <c r="BS94" i="38"/>
  <c r="BR94" i="38"/>
  <c r="BQ94" i="38"/>
  <c r="BP94" i="38"/>
  <c r="BO94" i="38"/>
  <c r="CF93" i="38"/>
  <c r="CE93" i="38"/>
  <c r="CD93" i="38"/>
  <c r="CC93" i="38"/>
  <c r="CB93" i="38"/>
  <c r="CA93" i="38"/>
  <c r="BZ93" i="38"/>
  <c r="BY93" i="38"/>
  <c r="BX93" i="38"/>
  <c r="BW93" i="38"/>
  <c r="BV93" i="38"/>
  <c r="BU93" i="38"/>
  <c r="BT93" i="38"/>
  <c r="BS93" i="38"/>
  <c r="BR93" i="38"/>
  <c r="BQ93" i="38"/>
  <c r="BP93" i="38"/>
  <c r="BO93" i="38"/>
  <c r="CF92" i="38"/>
  <c r="CE92" i="38"/>
  <c r="CD92" i="38"/>
  <c r="CC92" i="38"/>
  <c r="CB92" i="38"/>
  <c r="CA92" i="38"/>
  <c r="BZ92" i="38"/>
  <c r="BY92" i="38"/>
  <c r="BX92" i="38"/>
  <c r="BW92" i="38"/>
  <c r="BV92" i="38"/>
  <c r="BU92" i="38"/>
  <c r="BT92" i="38"/>
  <c r="BS92" i="38"/>
  <c r="BR92" i="38"/>
  <c r="BQ92" i="38"/>
  <c r="BP92" i="38"/>
  <c r="BO92" i="38"/>
  <c r="CF91" i="38"/>
  <c r="CE91" i="38"/>
  <c r="CD91" i="38"/>
  <c r="CC91" i="38"/>
  <c r="CB91" i="38"/>
  <c r="CA91" i="38"/>
  <c r="BZ91" i="38"/>
  <c r="BY91" i="38"/>
  <c r="BX91" i="38"/>
  <c r="BW91" i="38"/>
  <c r="BV91" i="38"/>
  <c r="BU91" i="38"/>
  <c r="BT91" i="38"/>
  <c r="BS91" i="38"/>
  <c r="BR91" i="38"/>
  <c r="BQ91" i="38"/>
  <c r="BP91" i="38"/>
  <c r="BO91" i="38"/>
  <c r="CF90" i="38"/>
  <c r="CE90" i="38"/>
  <c r="CD90" i="38"/>
  <c r="CC90" i="38"/>
  <c r="CB90" i="38"/>
  <c r="CA90" i="38"/>
  <c r="BZ90" i="38"/>
  <c r="BY90" i="38"/>
  <c r="BX90" i="38"/>
  <c r="BW90" i="38"/>
  <c r="BV90" i="38"/>
  <c r="BU90" i="38"/>
  <c r="BT90" i="38"/>
  <c r="BS90" i="38"/>
  <c r="BR90" i="38"/>
  <c r="BQ90" i="38"/>
  <c r="BP90" i="38"/>
  <c r="BO90" i="38"/>
  <c r="CF89" i="38"/>
  <c r="CE89" i="38"/>
  <c r="CD89" i="38"/>
  <c r="CC89" i="38"/>
  <c r="CB89" i="38"/>
  <c r="CA89" i="38"/>
  <c r="BZ89" i="38"/>
  <c r="BY89" i="38"/>
  <c r="BX89" i="38"/>
  <c r="BW89" i="38"/>
  <c r="BV89" i="38"/>
  <c r="BU89" i="38"/>
  <c r="BT89" i="38"/>
  <c r="BS89" i="38"/>
  <c r="BR89" i="38"/>
  <c r="BQ89" i="38"/>
  <c r="BP89" i="38"/>
  <c r="BO89" i="38"/>
  <c r="CF88" i="38"/>
  <c r="CE88" i="38"/>
  <c r="CD88" i="38"/>
  <c r="CC88" i="38"/>
  <c r="CB88" i="38"/>
  <c r="CA88" i="38"/>
  <c r="BZ88" i="38"/>
  <c r="BY88" i="38"/>
  <c r="BX88" i="38"/>
  <c r="BW88" i="38"/>
  <c r="BV88" i="38"/>
  <c r="BU88" i="38"/>
  <c r="BT88" i="38"/>
  <c r="BS88" i="38"/>
  <c r="BR88" i="38"/>
  <c r="BQ88" i="38"/>
  <c r="BP88" i="38"/>
  <c r="BO88" i="38"/>
  <c r="CF87" i="38"/>
  <c r="CE87" i="38"/>
  <c r="CD87" i="38"/>
  <c r="CC87" i="38"/>
  <c r="CB87" i="38"/>
  <c r="CA87" i="38"/>
  <c r="BZ87" i="38"/>
  <c r="BY87" i="38"/>
  <c r="BX87" i="38"/>
  <c r="BW87" i="38"/>
  <c r="BV87" i="38"/>
  <c r="BU87" i="38"/>
  <c r="BT87" i="38"/>
  <c r="BS87" i="38"/>
  <c r="BR87" i="38"/>
  <c r="BQ87" i="38"/>
  <c r="BP87" i="38"/>
  <c r="BO87" i="38"/>
  <c r="CF86" i="38"/>
  <c r="CE86" i="38"/>
  <c r="CD86" i="38"/>
  <c r="CC86" i="38"/>
  <c r="CB86" i="38"/>
  <c r="CA86" i="38"/>
  <c r="BZ86" i="38"/>
  <c r="BY86" i="38"/>
  <c r="BX86" i="38"/>
  <c r="BW86" i="38"/>
  <c r="BV86" i="38"/>
  <c r="BU86" i="38"/>
  <c r="BT86" i="38"/>
  <c r="BS86" i="38"/>
  <c r="BR86" i="38"/>
  <c r="BQ86" i="38"/>
  <c r="BP86" i="38"/>
  <c r="BO86" i="38"/>
  <c r="CF85" i="38"/>
  <c r="CE85" i="38"/>
  <c r="CD85" i="38"/>
  <c r="CC85" i="38"/>
  <c r="CB85" i="38"/>
  <c r="CA85" i="38"/>
  <c r="BZ85" i="38"/>
  <c r="BY85" i="38"/>
  <c r="BX85" i="38"/>
  <c r="BW85" i="38"/>
  <c r="BV85" i="38"/>
  <c r="BU85" i="38"/>
  <c r="BT85" i="38"/>
  <c r="BS85" i="38"/>
  <c r="BR85" i="38"/>
  <c r="BQ85" i="38"/>
  <c r="BP85" i="38"/>
  <c r="BO85" i="38"/>
  <c r="CF84" i="38"/>
  <c r="CE84" i="38"/>
  <c r="CD84" i="38"/>
  <c r="CC84" i="38"/>
  <c r="CB84" i="38"/>
  <c r="CA84" i="38"/>
  <c r="BZ84" i="38"/>
  <c r="BY84" i="38"/>
  <c r="BX84" i="38"/>
  <c r="BW84" i="38"/>
  <c r="BV84" i="38"/>
  <c r="BU84" i="38"/>
  <c r="BT84" i="38"/>
  <c r="BS84" i="38"/>
  <c r="BR84" i="38"/>
  <c r="BQ84" i="38"/>
  <c r="BP84" i="38"/>
  <c r="BO84" i="38"/>
  <c r="CF83" i="38"/>
  <c r="CE83" i="38"/>
  <c r="CD83" i="38"/>
  <c r="CC83" i="38"/>
  <c r="CB83" i="38"/>
  <c r="CA83" i="38"/>
  <c r="BZ83" i="38"/>
  <c r="BY83" i="38"/>
  <c r="BX83" i="38"/>
  <c r="BW83" i="38"/>
  <c r="BV83" i="38"/>
  <c r="BU83" i="38"/>
  <c r="BT83" i="38"/>
  <c r="BS83" i="38"/>
  <c r="BR83" i="38"/>
  <c r="BQ83" i="38"/>
  <c r="BP83" i="38"/>
  <c r="BO83" i="38"/>
  <c r="CL66" i="38"/>
  <c r="CK66" i="38"/>
  <c r="CJ66" i="38"/>
  <c r="CI66" i="38"/>
  <c r="CH66" i="38"/>
  <c r="CG66" i="38"/>
  <c r="CF66" i="38"/>
  <c r="CE66" i="38"/>
  <c r="CD66" i="38"/>
  <c r="CC66" i="38"/>
  <c r="CB66" i="38"/>
  <c r="CA66" i="38"/>
  <c r="BZ66" i="38"/>
  <c r="BY66" i="38"/>
  <c r="BX66" i="38"/>
  <c r="BW66" i="38"/>
  <c r="BV66" i="38"/>
  <c r="BU66" i="38"/>
  <c r="BT66" i="38"/>
  <c r="BS66" i="38"/>
  <c r="BR66" i="38"/>
  <c r="BQ66" i="38"/>
  <c r="BP66" i="38"/>
  <c r="BO66" i="38"/>
  <c r="CL65" i="38"/>
  <c r="CK65" i="38"/>
  <c r="CJ65" i="38"/>
  <c r="CI65" i="38"/>
  <c r="CH65" i="38"/>
  <c r="CG65" i="38"/>
  <c r="CF65" i="38"/>
  <c r="CE65" i="38"/>
  <c r="CD65" i="38"/>
  <c r="CC65" i="38"/>
  <c r="CB65" i="38"/>
  <c r="CA65" i="38"/>
  <c r="BZ65" i="38"/>
  <c r="BY65" i="38"/>
  <c r="BX65" i="38"/>
  <c r="BW65" i="38"/>
  <c r="BV65" i="38"/>
  <c r="BU65" i="38"/>
  <c r="BT65" i="38"/>
  <c r="BS65" i="38"/>
  <c r="BR65" i="38"/>
  <c r="BQ65" i="38"/>
  <c r="BP65" i="38"/>
  <c r="BO65" i="38"/>
  <c r="CL64" i="38"/>
  <c r="CK64" i="38"/>
  <c r="CJ64" i="38"/>
  <c r="CI64" i="38"/>
  <c r="CH64" i="38"/>
  <c r="CG64" i="38"/>
  <c r="CF64" i="38"/>
  <c r="CE64" i="38"/>
  <c r="CD64" i="38"/>
  <c r="CC64" i="38"/>
  <c r="CB64" i="38"/>
  <c r="CA64" i="38"/>
  <c r="BZ64" i="38"/>
  <c r="BY64" i="38"/>
  <c r="BX64" i="38"/>
  <c r="BW64" i="38"/>
  <c r="BV64" i="38"/>
  <c r="BU64" i="38"/>
  <c r="BT64" i="38"/>
  <c r="BS64" i="38"/>
  <c r="BR64" i="38"/>
  <c r="BQ64" i="38"/>
  <c r="BP64" i="38"/>
  <c r="BO64" i="38"/>
  <c r="CL63" i="38"/>
  <c r="CK63" i="38"/>
  <c r="CJ63" i="38"/>
  <c r="CI63" i="38"/>
  <c r="CH63" i="38"/>
  <c r="CG63" i="38"/>
  <c r="CF63" i="38"/>
  <c r="CE63" i="38"/>
  <c r="CD63" i="38"/>
  <c r="CC63" i="38"/>
  <c r="CB63" i="38"/>
  <c r="CA63" i="38"/>
  <c r="BZ63" i="38"/>
  <c r="BY63" i="38"/>
  <c r="BX63" i="38"/>
  <c r="BW63" i="38"/>
  <c r="BV63" i="38"/>
  <c r="BU63" i="38"/>
  <c r="BT63" i="38"/>
  <c r="BS63" i="38"/>
  <c r="BR63" i="38"/>
  <c r="BQ63" i="38"/>
  <c r="BP63" i="38"/>
  <c r="BO63" i="38"/>
  <c r="CL62" i="38"/>
  <c r="CK62" i="38"/>
  <c r="CJ62" i="38"/>
  <c r="CI62" i="38"/>
  <c r="CH62" i="38"/>
  <c r="CG62" i="38"/>
  <c r="CF62" i="38"/>
  <c r="CE62" i="38"/>
  <c r="CD62" i="38"/>
  <c r="CC62" i="38"/>
  <c r="CB62" i="38"/>
  <c r="CA62" i="38"/>
  <c r="BZ62" i="38"/>
  <c r="BY62" i="38"/>
  <c r="BX62" i="38"/>
  <c r="BW62" i="38"/>
  <c r="BV62" i="38"/>
  <c r="BU62" i="38"/>
  <c r="BT62" i="38"/>
  <c r="BS62" i="38"/>
  <c r="BR62" i="38"/>
  <c r="BQ62" i="38"/>
  <c r="BP62" i="38"/>
  <c r="BO62" i="38"/>
  <c r="CL61" i="38"/>
  <c r="CK61" i="38"/>
  <c r="CJ61" i="38"/>
  <c r="CI61" i="38"/>
  <c r="CH61" i="38"/>
  <c r="CG61" i="38"/>
  <c r="CF61" i="38"/>
  <c r="CE61" i="38"/>
  <c r="CD61" i="38"/>
  <c r="CC61" i="38"/>
  <c r="CB61" i="38"/>
  <c r="CA61" i="38"/>
  <c r="BZ61" i="38"/>
  <c r="BY61" i="38"/>
  <c r="BX61" i="38"/>
  <c r="BW61" i="38"/>
  <c r="BV61" i="38"/>
  <c r="BU61" i="38"/>
  <c r="BT61" i="38"/>
  <c r="BS61" i="38"/>
  <c r="BR61" i="38"/>
  <c r="BQ61" i="38"/>
  <c r="BP61" i="38"/>
  <c r="BO61" i="38"/>
  <c r="CL60" i="38"/>
  <c r="CK60" i="38"/>
  <c r="CJ60" i="38"/>
  <c r="CI60" i="38"/>
  <c r="CH60" i="38"/>
  <c r="CG60" i="38"/>
  <c r="CF60" i="38"/>
  <c r="CE60" i="38"/>
  <c r="CD60" i="38"/>
  <c r="CC60" i="38"/>
  <c r="CB60" i="38"/>
  <c r="CA60" i="38"/>
  <c r="BZ60" i="38"/>
  <c r="BY60" i="38"/>
  <c r="BX60" i="38"/>
  <c r="BW60" i="38"/>
  <c r="BV60" i="38"/>
  <c r="BU60" i="38"/>
  <c r="BT60" i="38"/>
  <c r="BS60" i="38"/>
  <c r="BR60" i="38"/>
  <c r="BQ60" i="38"/>
  <c r="BP60" i="38"/>
  <c r="BO60" i="38"/>
  <c r="CL59" i="38"/>
  <c r="CK59" i="38"/>
  <c r="CJ59" i="38"/>
  <c r="CI59" i="38"/>
  <c r="CH59" i="38"/>
  <c r="CG59" i="38"/>
  <c r="CF59" i="38"/>
  <c r="CE59" i="38"/>
  <c r="CD59" i="38"/>
  <c r="CC59" i="38"/>
  <c r="CB59" i="38"/>
  <c r="CA59" i="38"/>
  <c r="BZ59" i="38"/>
  <c r="BY59" i="38"/>
  <c r="BX59" i="38"/>
  <c r="BW59" i="38"/>
  <c r="BV59" i="38"/>
  <c r="BU59" i="38"/>
  <c r="BT59" i="38"/>
  <c r="BS59" i="38"/>
  <c r="BR59" i="38"/>
  <c r="BQ59" i="38"/>
  <c r="BP59" i="38"/>
  <c r="BO59" i="38"/>
  <c r="CL58" i="38"/>
  <c r="CK58" i="38"/>
  <c r="CJ58" i="38"/>
  <c r="CI58" i="38"/>
  <c r="CH58" i="38"/>
  <c r="CG58" i="38"/>
  <c r="CF58" i="38"/>
  <c r="CE58" i="38"/>
  <c r="CD58" i="38"/>
  <c r="CC58" i="38"/>
  <c r="CB58" i="38"/>
  <c r="CA58" i="38"/>
  <c r="BZ58" i="38"/>
  <c r="BY58" i="38"/>
  <c r="BX58" i="38"/>
  <c r="BW58" i="38"/>
  <c r="BV58" i="38"/>
  <c r="BU58" i="38"/>
  <c r="BT58" i="38"/>
  <c r="BS58" i="38"/>
  <c r="BR58" i="38"/>
  <c r="BQ58" i="38"/>
  <c r="BP58" i="38"/>
  <c r="BO58" i="38"/>
  <c r="CL57" i="38"/>
  <c r="CK57" i="38"/>
  <c r="CJ57" i="38"/>
  <c r="CI57" i="38"/>
  <c r="CH57" i="38"/>
  <c r="CG57" i="38"/>
  <c r="CF57" i="38"/>
  <c r="CE57" i="38"/>
  <c r="CD57" i="38"/>
  <c r="CC57" i="38"/>
  <c r="CB57" i="38"/>
  <c r="CA57" i="38"/>
  <c r="BZ57" i="38"/>
  <c r="BY57" i="38"/>
  <c r="BX57" i="38"/>
  <c r="BW57" i="38"/>
  <c r="BV57" i="38"/>
  <c r="BU57" i="38"/>
  <c r="BT57" i="38"/>
  <c r="BS57" i="38"/>
  <c r="BR57" i="38"/>
  <c r="BQ57" i="38"/>
  <c r="BP57" i="38"/>
  <c r="BO57" i="38"/>
  <c r="CL56" i="38"/>
  <c r="CK56" i="38"/>
  <c r="CJ56" i="38"/>
  <c r="CI56" i="38"/>
  <c r="CH56" i="38"/>
  <c r="CG56" i="38"/>
  <c r="CF56" i="38"/>
  <c r="CE56" i="38"/>
  <c r="CD56" i="38"/>
  <c r="CC56" i="38"/>
  <c r="CB56" i="38"/>
  <c r="CA56" i="38"/>
  <c r="BZ56" i="38"/>
  <c r="BY56" i="38"/>
  <c r="BX56" i="38"/>
  <c r="BW56" i="38"/>
  <c r="BV56" i="38"/>
  <c r="BU56" i="38"/>
  <c r="BT56" i="38"/>
  <c r="BS56" i="38"/>
  <c r="BR56" i="38"/>
  <c r="BQ56" i="38"/>
  <c r="BP56" i="38"/>
  <c r="BO56" i="38"/>
  <c r="CL55" i="38"/>
  <c r="CK55" i="38"/>
  <c r="CJ55" i="38"/>
  <c r="CI55" i="38"/>
  <c r="CH55" i="38"/>
  <c r="CG55" i="38"/>
  <c r="CF55" i="38"/>
  <c r="CE55" i="38"/>
  <c r="CD55" i="38"/>
  <c r="CC55" i="38"/>
  <c r="CB55" i="38"/>
  <c r="CA55" i="38"/>
  <c r="BZ55" i="38"/>
  <c r="BY55" i="38"/>
  <c r="BX55" i="38"/>
  <c r="BW55" i="38"/>
  <c r="BV55" i="38"/>
  <c r="BU55" i="38"/>
  <c r="BT55" i="38"/>
  <c r="BS55" i="38"/>
  <c r="BR55" i="38"/>
  <c r="BQ55" i="38"/>
  <c r="BP55" i="38"/>
  <c r="BO55" i="38"/>
  <c r="CL54" i="38"/>
  <c r="CK54" i="38"/>
  <c r="CJ54" i="38"/>
  <c r="CI54" i="38"/>
  <c r="CH54" i="38"/>
  <c r="CG54" i="38"/>
  <c r="CF54" i="38"/>
  <c r="CE54" i="38"/>
  <c r="CD54" i="38"/>
  <c r="CC54" i="38"/>
  <c r="CB54" i="38"/>
  <c r="CA54" i="38"/>
  <c r="BZ54" i="38"/>
  <c r="BY54" i="38"/>
  <c r="BX54" i="38"/>
  <c r="BW54" i="38"/>
  <c r="BV54" i="38"/>
  <c r="BU54" i="38"/>
  <c r="BT54" i="38"/>
  <c r="BS54" i="38"/>
  <c r="BR54" i="38"/>
  <c r="BQ54" i="38"/>
  <c r="BP54" i="38"/>
  <c r="BO54" i="38"/>
  <c r="CL53" i="38"/>
  <c r="CK53" i="38"/>
  <c r="CJ53" i="38"/>
  <c r="CI53" i="38"/>
  <c r="CH53" i="38"/>
  <c r="CG53" i="38"/>
  <c r="CF53" i="38"/>
  <c r="CE53" i="38"/>
  <c r="CD53" i="38"/>
  <c r="CC53" i="38"/>
  <c r="CB53" i="38"/>
  <c r="CA53" i="38"/>
  <c r="BZ53" i="38"/>
  <c r="BY53" i="38"/>
  <c r="BX53" i="38"/>
  <c r="BW53" i="38"/>
  <c r="BV53" i="38"/>
  <c r="BU53" i="38"/>
  <c r="BT53" i="38"/>
  <c r="BS53" i="38"/>
  <c r="BR53" i="38"/>
  <c r="BQ53" i="38"/>
  <c r="BP53" i="38"/>
  <c r="BO53" i="38"/>
  <c r="CL52" i="38"/>
  <c r="CK52" i="38"/>
  <c r="CJ52" i="38"/>
  <c r="CI52" i="38"/>
  <c r="CH52" i="38"/>
  <c r="CG52" i="38"/>
  <c r="CF52" i="38"/>
  <c r="CE52" i="38"/>
  <c r="CD52" i="38"/>
  <c r="CC52" i="38"/>
  <c r="CB52" i="38"/>
  <c r="CA52" i="38"/>
  <c r="BZ52" i="38"/>
  <c r="BY52" i="38"/>
  <c r="BX52" i="38"/>
  <c r="BW52" i="38"/>
  <c r="BV52" i="38"/>
  <c r="BU52" i="38"/>
  <c r="BT52" i="38"/>
  <c r="BS52" i="38"/>
  <c r="BR52" i="38"/>
  <c r="BQ52" i="38"/>
  <c r="BP52" i="38"/>
  <c r="BO52" i="38"/>
  <c r="CL35" i="38"/>
  <c r="CK35" i="38"/>
  <c r="CJ35" i="38"/>
  <c r="CI35" i="38"/>
  <c r="CH35" i="38"/>
  <c r="CG35" i="38"/>
  <c r="CF35" i="38"/>
  <c r="CE35" i="38"/>
  <c r="CD35" i="38"/>
  <c r="CC35" i="38"/>
  <c r="CB35" i="38"/>
  <c r="CA35" i="38"/>
  <c r="BZ35" i="38"/>
  <c r="BY35" i="38"/>
  <c r="BX35" i="38"/>
  <c r="BW35" i="38"/>
  <c r="BV35" i="38"/>
  <c r="BU35" i="38"/>
  <c r="BT35" i="38"/>
  <c r="BS35" i="38"/>
  <c r="BR35" i="38"/>
  <c r="BQ35" i="38"/>
  <c r="BP35" i="38"/>
  <c r="BO35" i="38"/>
  <c r="CL34" i="38"/>
  <c r="CK34" i="38"/>
  <c r="CJ34" i="38"/>
  <c r="CI34" i="38"/>
  <c r="CH34" i="38"/>
  <c r="CG34" i="38"/>
  <c r="CF34" i="38"/>
  <c r="CE34" i="38"/>
  <c r="CD34" i="38"/>
  <c r="CC34" i="38"/>
  <c r="CB34" i="38"/>
  <c r="CA34" i="38"/>
  <c r="BZ34" i="38"/>
  <c r="BY34" i="38"/>
  <c r="BX34" i="38"/>
  <c r="BW34" i="38"/>
  <c r="BV34" i="38"/>
  <c r="BU34" i="38"/>
  <c r="BT34" i="38"/>
  <c r="BS34" i="38"/>
  <c r="BR34" i="38"/>
  <c r="BQ34" i="38"/>
  <c r="BP34" i="38"/>
  <c r="BO34" i="38"/>
  <c r="CL33" i="38"/>
  <c r="CK33" i="38"/>
  <c r="CJ33" i="38"/>
  <c r="CI33" i="38"/>
  <c r="CH33" i="38"/>
  <c r="CG33" i="38"/>
  <c r="CF33" i="38"/>
  <c r="CE33" i="38"/>
  <c r="CD33" i="38"/>
  <c r="CC33" i="38"/>
  <c r="CB33" i="38"/>
  <c r="CA33" i="38"/>
  <c r="BZ33" i="38"/>
  <c r="BY33" i="38"/>
  <c r="BX33" i="38"/>
  <c r="BW33" i="38"/>
  <c r="BV33" i="38"/>
  <c r="BU33" i="38"/>
  <c r="BT33" i="38"/>
  <c r="BS33" i="38"/>
  <c r="BR33" i="38"/>
  <c r="BQ33" i="38"/>
  <c r="BP33" i="38"/>
  <c r="BO33" i="38"/>
  <c r="CL32" i="38"/>
  <c r="CK32" i="38"/>
  <c r="CJ32" i="38"/>
  <c r="CI32" i="38"/>
  <c r="CH32" i="38"/>
  <c r="CG32" i="38"/>
  <c r="CF32" i="38"/>
  <c r="CE32" i="38"/>
  <c r="CD32" i="38"/>
  <c r="CC32" i="38"/>
  <c r="CB32" i="38"/>
  <c r="CA32" i="38"/>
  <c r="BZ32" i="38"/>
  <c r="BY32" i="38"/>
  <c r="BX32" i="38"/>
  <c r="BW32" i="38"/>
  <c r="BV32" i="38"/>
  <c r="BU32" i="38"/>
  <c r="BT32" i="38"/>
  <c r="BS32" i="38"/>
  <c r="BR32" i="38"/>
  <c r="BQ32" i="38"/>
  <c r="BP32" i="38"/>
  <c r="BO32" i="38"/>
  <c r="CL31" i="38"/>
  <c r="CK31" i="38"/>
  <c r="CJ31" i="38"/>
  <c r="CI31" i="38"/>
  <c r="CH31" i="38"/>
  <c r="CG31" i="38"/>
  <c r="CF31" i="38"/>
  <c r="CE31" i="38"/>
  <c r="CD31" i="38"/>
  <c r="CC31" i="38"/>
  <c r="CB31" i="38"/>
  <c r="CA31" i="38"/>
  <c r="BZ31" i="38"/>
  <c r="BY31" i="38"/>
  <c r="BX31" i="38"/>
  <c r="BW31" i="38"/>
  <c r="BV31" i="38"/>
  <c r="BU31" i="38"/>
  <c r="BT31" i="38"/>
  <c r="BS31" i="38"/>
  <c r="BR31" i="38"/>
  <c r="BQ31" i="38"/>
  <c r="BP31" i="38"/>
  <c r="BO31" i="38"/>
  <c r="CL30" i="38"/>
  <c r="CK30" i="38"/>
  <c r="CJ30" i="38"/>
  <c r="CI30" i="38"/>
  <c r="CH30" i="38"/>
  <c r="CG30" i="38"/>
  <c r="CF30" i="38"/>
  <c r="CE30" i="38"/>
  <c r="CD30" i="38"/>
  <c r="CC30" i="38"/>
  <c r="CB30" i="38"/>
  <c r="CA30" i="38"/>
  <c r="BZ30" i="38"/>
  <c r="BY30" i="38"/>
  <c r="BX30" i="38"/>
  <c r="BW30" i="38"/>
  <c r="BV30" i="38"/>
  <c r="BU30" i="38"/>
  <c r="BT30" i="38"/>
  <c r="BS30" i="38"/>
  <c r="BR30" i="38"/>
  <c r="BQ30" i="38"/>
  <c r="BP30" i="38"/>
  <c r="BO30" i="38"/>
  <c r="CL29" i="38"/>
  <c r="CK29" i="38"/>
  <c r="CJ29" i="38"/>
  <c r="CI29" i="38"/>
  <c r="CH29" i="38"/>
  <c r="CG29" i="38"/>
  <c r="CF29" i="38"/>
  <c r="CE29" i="38"/>
  <c r="CD29" i="38"/>
  <c r="CC29" i="38"/>
  <c r="CB29" i="38"/>
  <c r="CA29" i="38"/>
  <c r="BZ29" i="38"/>
  <c r="BY29" i="38"/>
  <c r="BX29" i="38"/>
  <c r="BW29" i="38"/>
  <c r="BV29" i="38"/>
  <c r="BU29" i="38"/>
  <c r="BT29" i="38"/>
  <c r="BS29" i="38"/>
  <c r="BR29" i="38"/>
  <c r="BQ29" i="38"/>
  <c r="BP29" i="38"/>
  <c r="BO29" i="38"/>
  <c r="CL28" i="38"/>
  <c r="CK28" i="38"/>
  <c r="CJ28" i="38"/>
  <c r="CI28" i="38"/>
  <c r="CH28" i="38"/>
  <c r="CG28" i="38"/>
  <c r="CF28" i="38"/>
  <c r="CE28" i="38"/>
  <c r="CD28" i="38"/>
  <c r="CC28" i="38"/>
  <c r="CB28" i="38"/>
  <c r="CA28" i="38"/>
  <c r="BZ28" i="38"/>
  <c r="BY28" i="38"/>
  <c r="BX28" i="38"/>
  <c r="BW28" i="38"/>
  <c r="BV28" i="38"/>
  <c r="BU28" i="38"/>
  <c r="BT28" i="38"/>
  <c r="BS28" i="38"/>
  <c r="BR28" i="38"/>
  <c r="BQ28" i="38"/>
  <c r="BP28" i="38"/>
  <c r="BO28" i="38"/>
  <c r="CL27" i="38"/>
  <c r="CK27" i="38"/>
  <c r="CJ27" i="38"/>
  <c r="CI27" i="38"/>
  <c r="CH27" i="38"/>
  <c r="CG27" i="38"/>
  <c r="CF27" i="38"/>
  <c r="CE27" i="38"/>
  <c r="CD27" i="38"/>
  <c r="CC27" i="38"/>
  <c r="CB27" i="38"/>
  <c r="CA27" i="38"/>
  <c r="BZ27" i="38"/>
  <c r="BY27" i="38"/>
  <c r="BX27" i="38"/>
  <c r="BW27" i="38"/>
  <c r="BV27" i="38"/>
  <c r="BU27" i="38"/>
  <c r="BT27" i="38"/>
  <c r="BS27" i="38"/>
  <c r="BR27" i="38"/>
  <c r="BQ27" i="38"/>
  <c r="BP27" i="38"/>
  <c r="BO27" i="38"/>
  <c r="CL26" i="38"/>
  <c r="CK26" i="38"/>
  <c r="CJ26" i="38"/>
  <c r="CI26" i="38"/>
  <c r="CH26" i="38"/>
  <c r="CG26" i="38"/>
  <c r="CF26" i="38"/>
  <c r="CE26" i="38"/>
  <c r="CD26" i="38"/>
  <c r="CC26" i="38"/>
  <c r="CB26" i="38"/>
  <c r="CA26" i="38"/>
  <c r="BZ26" i="38"/>
  <c r="BY26" i="38"/>
  <c r="BX26" i="38"/>
  <c r="BW26" i="38"/>
  <c r="BV26" i="38"/>
  <c r="BU26" i="38"/>
  <c r="BT26" i="38"/>
  <c r="BS26" i="38"/>
  <c r="BR26" i="38"/>
  <c r="BQ26" i="38"/>
  <c r="BP26" i="38"/>
  <c r="BO26" i="38"/>
  <c r="CL25" i="38"/>
  <c r="CK25" i="38"/>
  <c r="CJ25" i="38"/>
  <c r="CI25" i="38"/>
  <c r="CH25" i="38"/>
  <c r="CG25" i="38"/>
  <c r="CF25" i="38"/>
  <c r="CE25" i="38"/>
  <c r="CD25" i="38"/>
  <c r="CC25" i="38"/>
  <c r="CB25" i="38"/>
  <c r="CA25" i="38"/>
  <c r="BZ25" i="38"/>
  <c r="BY25" i="38"/>
  <c r="BX25" i="38"/>
  <c r="BW25" i="38"/>
  <c r="BV25" i="38"/>
  <c r="BU25" i="38"/>
  <c r="BT25" i="38"/>
  <c r="BS25" i="38"/>
  <c r="BR25" i="38"/>
  <c r="BQ25" i="38"/>
  <c r="BP25" i="38"/>
  <c r="BO25" i="38"/>
  <c r="CL24" i="38"/>
  <c r="CK24" i="38"/>
  <c r="CJ24" i="38"/>
  <c r="CI24" i="38"/>
  <c r="CH24" i="38"/>
  <c r="CG24" i="38"/>
  <c r="CF24" i="38"/>
  <c r="CE24" i="38"/>
  <c r="CD24" i="38"/>
  <c r="CC24" i="38"/>
  <c r="CB24" i="38"/>
  <c r="CA24" i="38"/>
  <c r="BZ24" i="38"/>
  <c r="BY24" i="38"/>
  <c r="BX24" i="38"/>
  <c r="BW24" i="38"/>
  <c r="BV24" i="38"/>
  <c r="BU24" i="38"/>
  <c r="BT24" i="38"/>
  <c r="BS24" i="38"/>
  <c r="BR24" i="38"/>
  <c r="BQ24" i="38"/>
  <c r="BP24" i="38"/>
  <c r="BO24" i="38"/>
  <c r="CL23" i="38"/>
  <c r="CK23" i="38"/>
  <c r="CJ23" i="38"/>
  <c r="CI23" i="38"/>
  <c r="CH23" i="38"/>
  <c r="CG23" i="38"/>
  <c r="CF23" i="38"/>
  <c r="CE23" i="38"/>
  <c r="CD23" i="38"/>
  <c r="CC23" i="38"/>
  <c r="CB23" i="38"/>
  <c r="CA23" i="38"/>
  <c r="BZ23" i="38"/>
  <c r="BY23" i="38"/>
  <c r="BX23" i="38"/>
  <c r="BW23" i="38"/>
  <c r="BV23" i="38"/>
  <c r="BU23" i="38"/>
  <c r="BT23" i="38"/>
  <c r="BS23" i="38"/>
  <c r="BR23" i="38"/>
  <c r="BQ23" i="38"/>
  <c r="BP23" i="38"/>
  <c r="BO23" i="38"/>
  <c r="CL22" i="38"/>
  <c r="CK22" i="38"/>
  <c r="CJ22" i="38"/>
  <c r="CI22" i="38"/>
  <c r="CH22" i="38"/>
  <c r="CG22" i="38"/>
  <c r="CF22" i="38"/>
  <c r="CE22" i="38"/>
  <c r="CD22" i="38"/>
  <c r="CC22" i="38"/>
  <c r="CB22" i="38"/>
  <c r="CA22" i="38"/>
  <c r="BZ22" i="38"/>
  <c r="BY22" i="38"/>
  <c r="BX22" i="38"/>
  <c r="BW22" i="38"/>
  <c r="BV22" i="38"/>
  <c r="BU22" i="38"/>
  <c r="BT22" i="38"/>
  <c r="BS22" i="38"/>
  <c r="BR22" i="38"/>
  <c r="BQ22" i="38"/>
  <c r="BP22" i="38"/>
  <c r="BO22" i="38"/>
  <c r="CL21" i="38"/>
  <c r="CK21" i="38"/>
  <c r="CJ21" i="38"/>
  <c r="CI21" i="38"/>
  <c r="CH21" i="38"/>
  <c r="CG21" i="38"/>
  <c r="CF21" i="38"/>
  <c r="CE21" i="38"/>
  <c r="CD21" i="38"/>
  <c r="CC21" i="38"/>
  <c r="CB21" i="38"/>
  <c r="CA21" i="38"/>
  <c r="BZ21" i="38"/>
  <c r="BY21" i="38"/>
  <c r="BX21" i="38"/>
  <c r="BW21" i="38"/>
  <c r="BV21" i="38"/>
  <c r="BU21" i="38"/>
  <c r="BT21" i="38"/>
  <c r="BS21" i="38"/>
  <c r="BR21" i="38"/>
  <c r="BQ21" i="38"/>
  <c r="BP21" i="38"/>
  <c r="BO21" i="38"/>
  <c r="AP67" i="21"/>
  <c r="AW106" i="21"/>
  <c r="AV106" i="21"/>
  <c r="AU106" i="21"/>
  <c r="AT106" i="21"/>
  <c r="AS106" i="21"/>
  <c r="AW105" i="21"/>
  <c r="AV105" i="21"/>
  <c r="AU105" i="21"/>
  <c r="AT105" i="21"/>
  <c r="AS105" i="21"/>
  <c r="AW104" i="21"/>
  <c r="AV104" i="21"/>
  <c r="AU104" i="21"/>
  <c r="AT104" i="21"/>
  <c r="AS104" i="21"/>
  <c r="AW103" i="21"/>
  <c r="AV103" i="21"/>
  <c r="AU103" i="21"/>
  <c r="AT103" i="21"/>
  <c r="AS103" i="21"/>
  <c r="AW102" i="21"/>
  <c r="AV102" i="21"/>
  <c r="AU102" i="21"/>
  <c r="AT102" i="21"/>
  <c r="AS102" i="21"/>
  <c r="AW101" i="21"/>
  <c r="AV101" i="21"/>
  <c r="AU101" i="21"/>
  <c r="AT101" i="21"/>
  <c r="AS101" i="21"/>
  <c r="AW100" i="21"/>
  <c r="AV100" i="21"/>
  <c r="AU100" i="21"/>
  <c r="AT100" i="21"/>
  <c r="AS100" i="21"/>
  <c r="AW99" i="21"/>
  <c r="AV99" i="21"/>
  <c r="AU99" i="21"/>
  <c r="AT99" i="21"/>
  <c r="AS99" i="21"/>
  <c r="AW98" i="21"/>
  <c r="AV98" i="21"/>
  <c r="AU98" i="21"/>
  <c r="AT98" i="21"/>
  <c r="AS98" i="21"/>
  <c r="AW97" i="21"/>
  <c r="AV97" i="21"/>
  <c r="AU97" i="21"/>
  <c r="AT97" i="21"/>
  <c r="AS97" i="21"/>
  <c r="AW96" i="21"/>
  <c r="AV96" i="21"/>
  <c r="AU96" i="21"/>
  <c r="AT96" i="21"/>
  <c r="AS96" i="21"/>
  <c r="AW95" i="21"/>
  <c r="AV95" i="21"/>
  <c r="AU95" i="21"/>
  <c r="AT95" i="21"/>
  <c r="AS95" i="21"/>
  <c r="AQ106" i="21"/>
  <c r="AP106" i="21"/>
  <c r="AO106" i="21"/>
  <c r="AN106" i="21"/>
  <c r="AM106" i="21"/>
  <c r="AQ105" i="21"/>
  <c r="AP105" i="21"/>
  <c r="AO105" i="21"/>
  <c r="AN105" i="21"/>
  <c r="AM105" i="21"/>
  <c r="AQ104" i="21"/>
  <c r="AP104" i="21"/>
  <c r="AO104" i="21"/>
  <c r="AN104" i="21"/>
  <c r="AM104" i="21"/>
  <c r="AQ103" i="21"/>
  <c r="AP103" i="21"/>
  <c r="AO103" i="21"/>
  <c r="AN103" i="21"/>
  <c r="AM103" i="21"/>
  <c r="AQ102" i="21"/>
  <c r="AP102" i="21"/>
  <c r="AO102" i="21"/>
  <c r="AN102" i="21"/>
  <c r="AM102" i="21"/>
  <c r="AQ101" i="21"/>
  <c r="AP101" i="21"/>
  <c r="AO101" i="21"/>
  <c r="AN101" i="21"/>
  <c r="AM101" i="21"/>
  <c r="AQ100" i="21"/>
  <c r="AP100" i="21"/>
  <c r="AO100" i="21"/>
  <c r="AN100" i="21"/>
  <c r="AM100" i="21"/>
  <c r="AQ99" i="21"/>
  <c r="AP99" i="21"/>
  <c r="AO99" i="21"/>
  <c r="AN99" i="21"/>
  <c r="AM99" i="21"/>
  <c r="AQ98" i="21"/>
  <c r="AP98" i="21"/>
  <c r="AO98" i="21"/>
  <c r="AN98" i="21"/>
  <c r="AM98" i="21"/>
  <c r="AQ97" i="21"/>
  <c r="AP97" i="21"/>
  <c r="AO97" i="21"/>
  <c r="AN97" i="21"/>
  <c r="AM97" i="21"/>
  <c r="AQ96" i="21"/>
  <c r="AP96" i="21"/>
  <c r="AO96" i="21"/>
  <c r="AN96" i="21"/>
  <c r="AM96" i="21"/>
  <c r="AQ95" i="21"/>
  <c r="AP95" i="21"/>
  <c r="AO95" i="21"/>
  <c r="AN95" i="21"/>
  <c r="AM95" i="21"/>
  <c r="AK107" i="21"/>
  <c r="AJ107" i="21"/>
  <c r="AG107" i="21"/>
  <c r="AF107" i="21"/>
  <c r="AE107" i="21"/>
  <c r="AD107" i="21"/>
  <c r="AC107" i="21"/>
  <c r="AB107" i="21"/>
  <c r="AA107" i="21"/>
  <c r="Z107" i="21"/>
  <c r="Y107" i="21"/>
  <c r="X107" i="21"/>
  <c r="W107" i="21"/>
  <c r="V107" i="21"/>
  <c r="U107" i="21"/>
  <c r="T107" i="21"/>
  <c r="S107" i="21"/>
  <c r="R107" i="21"/>
  <c r="Q107" i="21"/>
  <c r="P107" i="21"/>
  <c r="O107" i="21"/>
  <c r="N107" i="21"/>
  <c r="L107" i="21"/>
  <c r="K107" i="21"/>
  <c r="J107" i="21"/>
  <c r="I107" i="21"/>
  <c r="H107" i="21"/>
  <c r="G107" i="21"/>
  <c r="F107" i="21"/>
  <c r="D107" i="21"/>
  <c r="AK106" i="21"/>
  <c r="AJ106" i="21"/>
  <c r="AG106" i="21"/>
  <c r="AF106" i="21"/>
  <c r="AE106" i="21"/>
  <c r="AD106" i="21"/>
  <c r="AC106" i="21"/>
  <c r="AB106" i="21"/>
  <c r="AA106" i="21"/>
  <c r="Z106" i="21"/>
  <c r="Y106" i="21"/>
  <c r="X106" i="21"/>
  <c r="W106" i="21"/>
  <c r="V106" i="21"/>
  <c r="U106" i="21"/>
  <c r="T106" i="21"/>
  <c r="S106" i="21"/>
  <c r="R106" i="21"/>
  <c r="Q106" i="21"/>
  <c r="P106" i="21"/>
  <c r="O106" i="21"/>
  <c r="N106" i="21"/>
  <c r="L106" i="21"/>
  <c r="K106" i="21"/>
  <c r="J106" i="21"/>
  <c r="I106" i="21"/>
  <c r="H106" i="21"/>
  <c r="G106" i="21"/>
  <c r="F106" i="21"/>
  <c r="D106" i="21"/>
  <c r="AK105" i="21"/>
  <c r="AJ105" i="21"/>
  <c r="AG105" i="21"/>
  <c r="AF105" i="21"/>
  <c r="AE105" i="21"/>
  <c r="AD105" i="21"/>
  <c r="AC105" i="21"/>
  <c r="AB105" i="21"/>
  <c r="AA105" i="21"/>
  <c r="Z105" i="21"/>
  <c r="Y105" i="21"/>
  <c r="X105" i="21"/>
  <c r="W105" i="21"/>
  <c r="V105" i="21"/>
  <c r="U105" i="21"/>
  <c r="T105" i="21"/>
  <c r="S105" i="21"/>
  <c r="R105" i="21"/>
  <c r="Q105" i="21"/>
  <c r="P105" i="21"/>
  <c r="O105" i="21"/>
  <c r="N105" i="21"/>
  <c r="L105" i="21"/>
  <c r="K105" i="21"/>
  <c r="J105" i="21"/>
  <c r="I105" i="21"/>
  <c r="H105" i="21"/>
  <c r="G105" i="21"/>
  <c r="F105" i="21"/>
  <c r="D105" i="21"/>
  <c r="AK104" i="21"/>
  <c r="AJ104" i="21"/>
  <c r="AG104" i="21"/>
  <c r="AF104" i="21"/>
  <c r="AE104" i="21"/>
  <c r="AD104" i="21"/>
  <c r="AC104" i="21"/>
  <c r="AB104" i="21"/>
  <c r="AA104" i="21"/>
  <c r="Z104" i="21"/>
  <c r="Y104" i="21"/>
  <c r="X104" i="21"/>
  <c r="W104" i="21"/>
  <c r="V104" i="21"/>
  <c r="U104" i="21"/>
  <c r="T104" i="21"/>
  <c r="S104" i="21"/>
  <c r="R104" i="21"/>
  <c r="Q104" i="21"/>
  <c r="P104" i="21"/>
  <c r="O104" i="21"/>
  <c r="N104" i="21"/>
  <c r="L104" i="21"/>
  <c r="K104" i="21"/>
  <c r="J104" i="21"/>
  <c r="I104" i="21"/>
  <c r="H104" i="21"/>
  <c r="G104" i="21"/>
  <c r="F104" i="21"/>
  <c r="D104" i="21"/>
  <c r="AK103" i="21"/>
  <c r="AJ103" i="21"/>
  <c r="AG103" i="21"/>
  <c r="AF103" i="21"/>
  <c r="AE103" i="21"/>
  <c r="AD103" i="21"/>
  <c r="AC103" i="21"/>
  <c r="AB103" i="21"/>
  <c r="AA103" i="21"/>
  <c r="Z103" i="21"/>
  <c r="Y103" i="21"/>
  <c r="X103" i="21"/>
  <c r="W103" i="21"/>
  <c r="V103" i="21"/>
  <c r="U103" i="21"/>
  <c r="T103" i="21"/>
  <c r="S103" i="21"/>
  <c r="R103" i="21"/>
  <c r="Q103" i="21"/>
  <c r="P103" i="21"/>
  <c r="O103" i="21"/>
  <c r="N103" i="21"/>
  <c r="L103" i="21"/>
  <c r="K103" i="21"/>
  <c r="J103" i="21"/>
  <c r="I103" i="21"/>
  <c r="H103" i="21"/>
  <c r="G103" i="21"/>
  <c r="F103" i="21"/>
  <c r="D103" i="21"/>
  <c r="AK102" i="21"/>
  <c r="AJ102" i="21"/>
  <c r="AG102" i="21"/>
  <c r="AF102" i="21"/>
  <c r="AE102" i="21"/>
  <c r="AD102" i="21"/>
  <c r="AC102" i="21"/>
  <c r="AB102" i="21"/>
  <c r="AA102" i="21"/>
  <c r="Z102" i="21"/>
  <c r="Y102" i="21"/>
  <c r="X102" i="21"/>
  <c r="W102" i="21"/>
  <c r="V102" i="21"/>
  <c r="U102" i="21"/>
  <c r="T102" i="21"/>
  <c r="S102" i="21"/>
  <c r="R102" i="21"/>
  <c r="Q102" i="21"/>
  <c r="P102" i="21"/>
  <c r="O102" i="21"/>
  <c r="N102" i="21"/>
  <c r="L102" i="21"/>
  <c r="K102" i="21"/>
  <c r="J102" i="21"/>
  <c r="I102" i="21"/>
  <c r="H102" i="21"/>
  <c r="G102" i="21"/>
  <c r="F102" i="21"/>
  <c r="D102" i="21"/>
  <c r="AK101" i="21"/>
  <c r="AJ101" i="21"/>
  <c r="AG101" i="21"/>
  <c r="AF101" i="21"/>
  <c r="AE101" i="21"/>
  <c r="AD101" i="21"/>
  <c r="AC101" i="21"/>
  <c r="AB101" i="21"/>
  <c r="AA101" i="21"/>
  <c r="Z101" i="21"/>
  <c r="Y101" i="21"/>
  <c r="X101" i="21"/>
  <c r="W101" i="21"/>
  <c r="V101" i="21"/>
  <c r="U101" i="21"/>
  <c r="T101" i="21"/>
  <c r="S101" i="21"/>
  <c r="R101" i="21"/>
  <c r="Q101" i="21"/>
  <c r="P101" i="21"/>
  <c r="O101" i="21"/>
  <c r="N101" i="21"/>
  <c r="L101" i="21"/>
  <c r="K101" i="21"/>
  <c r="J101" i="21"/>
  <c r="I101" i="21"/>
  <c r="H101" i="21"/>
  <c r="G101" i="21"/>
  <c r="F101" i="21"/>
  <c r="D101" i="21"/>
  <c r="AK100" i="21"/>
  <c r="AJ100" i="21"/>
  <c r="AG100" i="21"/>
  <c r="AF100" i="21"/>
  <c r="AE100" i="21"/>
  <c r="AD100" i="21"/>
  <c r="AC100" i="21"/>
  <c r="AB100" i="21"/>
  <c r="AA100" i="21"/>
  <c r="Z100" i="21"/>
  <c r="Y100" i="21"/>
  <c r="X100" i="21"/>
  <c r="W100" i="21"/>
  <c r="V100" i="21"/>
  <c r="U100" i="21"/>
  <c r="T100" i="21"/>
  <c r="S100" i="21"/>
  <c r="R100" i="21"/>
  <c r="Q100" i="21"/>
  <c r="P100" i="21"/>
  <c r="O100" i="21"/>
  <c r="N100" i="21"/>
  <c r="L100" i="21"/>
  <c r="K100" i="21"/>
  <c r="J100" i="21"/>
  <c r="I100" i="21"/>
  <c r="H100" i="21"/>
  <c r="G100" i="21"/>
  <c r="F100" i="21"/>
  <c r="D100" i="21"/>
  <c r="AK99" i="21"/>
  <c r="AJ99" i="21"/>
  <c r="AG99" i="21"/>
  <c r="AF99" i="21"/>
  <c r="AE99" i="21"/>
  <c r="AD99" i="21"/>
  <c r="AC99" i="21"/>
  <c r="AB99" i="21"/>
  <c r="AA99" i="21"/>
  <c r="Z99" i="21"/>
  <c r="Y99" i="21"/>
  <c r="X99" i="21"/>
  <c r="W99" i="21"/>
  <c r="V99" i="21"/>
  <c r="U99" i="21"/>
  <c r="T99" i="21"/>
  <c r="S99" i="21"/>
  <c r="R99" i="21"/>
  <c r="Q99" i="21"/>
  <c r="P99" i="21"/>
  <c r="O99" i="21"/>
  <c r="N99" i="21"/>
  <c r="L99" i="21"/>
  <c r="K99" i="21"/>
  <c r="J99" i="21"/>
  <c r="I99" i="21"/>
  <c r="H99" i="21"/>
  <c r="G99" i="21"/>
  <c r="F99" i="21"/>
  <c r="D99" i="21"/>
  <c r="AK98" i="21"/>
  <c r="AJ98" i="21"/>
  <c r="AG98" i="21"/>
  <c r="AF98" i="21"/>
  <c r="AE98" i="21"/>
  <c r="AD98" i="21"/>
  <c r="AC98" i="21"/>
  <c r="AB98" i="21"/>
  <c r="AA98" i="21"/>
  <c r="Z98" i="21"/>
  <c r="Y98" i="21"/>
  <c r="X98" i="21"/>
  <c r="W98" i="21"/>
  <c r="V98" i="21"/>
  <c r="U98" i="21"/>
  <c r="T98" i="21"/>
  <c r="S98" i="21"/>
  <c r="R98" i="21"/>
  <c r="Q98" i="21"/>
  <c r="P98" i="21"/>
  <c r="O98" i="21"/>
  <c r="N98" i="21"/>
  <c r="L98" i="21"/>
  <c r="K98" i="21"/>
  <c r="J98" i="21"/>
  <c r="I98" i="21"/>
  <c r="H98" i="21"/>
  <c r="G98" i="21"/>
  <c r="F98" i="21"/>
  <c r="D98" i="21"/>
  <c r="AK97" i="21"/>
  <c r="AJ97" i="21"/>
  <c r="AG97" i="21"/>
  <c r="AF97" i="21"/>
  <c r="AE97" i="21"/>
  <c r="AD97" i="21"/>
  <c r="AC97" i="21"/>
  <c r="AB97" i="21"/>
  <c r="AA97" i="21"/>
  <c r="Z97" i="21"/>
  <c r="Y97" i="21"/>
  <c r="X97" i="21"/>
  <c r="W97" i="21"/>
  <c r="V97" i="21"/>
  <c r="U97" i="21"/>
  <c r="T97" i="21"/>
  <c r="S97" i="21"/>
  <c r="R97" i="21"/>
  <c r="Q97" i="21"/>
  <c r="P97" i="21"/>
  <c r="O97" i="21"/>
  <c r="N97" i="21"/>
  <c r="L97" i="21"/>
  <c r="K97" i="21"/>
  <c r="J97" i="21"/>
  <c r="I97" i="21"/>
  <c r="H97" i="21"/>
  <c r="G97" i="21"/>
  <c r="F97" i="21"/>
  <c r="D97" i="21"/>
  <c r="AK96" i="21"/>
  <c r="AJ96" i="21"/>
  <c r="AG96" i="21"/>
  <c r="AF96" i="21"/>
  <c r="AE96" i="21"/>
  <c r="AD96" i="21"/>
  <c r="AC96" i="21"/>
  <c r="AB96" i="21"/>
  <c r="AA96" i="21"/>
  <c r="Z96" i="21"/>
  <c r="Y96" i="21"/>
  <c r="X96" i="21"/>
  <c r="W96" i="21"/>
  <c r="V96" i="21"/>
  <c r="U96" i="21"/>
  <c r="T96" i="21"/>
  <c r="S96" i="21"/>
  <c r="R96" i="21"/>
  <c r="Q96" i="21"/>
  <c r="P96" i="21"/>
  <c r="O96" i="21"/>
  <c r="N96" i="21"/>
  <c r="L96" i="21"/>
  <c r="K96" i="21"/>
  <c r="J96" i="21"/>
  <c r="I96" i="21"/>
  <c r="H96" i="21"/>
  <c r="G96" i="21"/>
  <c r="F96" i="21"/>
  <c r="D96" i="21"/>
  <c r="AK95" i="21"/>
  <c r="AJ95" i="21"/>
  <c r="AG95" i="21"/>
  <c r="AF95" i="21"/>
  <c r="AE95" i="21"/>
  <c r="AD95" i="21"/>
  <c r="AC95" i="21"/>
  <c r="AB95" i="21"/>
  <c r="AA95" i="21"/>
  <c r="Z95" i="21"/>
  <c r="Y95" i="21"/>
  <c r="X95" i="21"/>
  <c r="W95" i="21"/>
  <c r="V95" i="21"/>
  <c r="U95" i="21"/>
  <c r="T95" i="21"/>
  <c r="S95" i="21"/>
  <c r="R95" i="21"/>
  <c r="Q95" i="21"/>
  <c r="P95" i="21"/>
  <c r="O95" i="21"/>
  <c r="N95" i="21"/>
  <c r="L95" i="21"/>
  <c r="K95" i="21"/>
  <c r="J95" i="21"/>
  <c r="I95" i="21"/>
  <c r="H95" i="21"/>
  <c r="G95" i="21"/>
  <c r="F95" i="21"/>
  <c r="D95" i="21"/>
  <c r="D64" i="71"/>
  <c r="AH36" i="77"/>
  <c r="D30" i="71"/>
  <c r="E30" i="71" s="1"/>
  <c r="C30" i="71"/>
  <c r="AQ32" i="67"/>
  <c r="AP32" i="67"/>
  <c r="Z40" i="38"/>
  <c r="S40" i="38"/>
  <c r="T40" i="38"/>
  <c r="U40" i="38"/>
  <c r="V40" i="38"/>
  <c r="W40" i="38"/>
  <c r="X40" i="38"/>
  <c r="Y40" i="38"/>
  <c r="C40" i="38"/>
  <c r="CM49" i="38"/>
  <c r="CJ49" i="38"/>
  <c r="CG49" i="38"/>
  <c r="CD49" i="38"/>
  <c r="CM18" i="38"/>
  <c r="CK18" i="38"/>
  <c r="CI18" i="38"/>
  <c r="CG18" i="38"/>
  <c r="BG49" i="38"/>
  <c r="BD49" i="38"/>
  <c r="BA49" i="38"/>
  <c r="AX49" i="38"/>
  <c r="BF52" i="38"/>
  <c r="BE52" i="38"/>
  <c r="BD52" i="38"/>
  <c r="BG18" i="38"/>
  <c r="BF21" i="38"/>
  <c r="BE21" i="38"/>
  <c r="BE18" i="38"/>
  <c r="BD21" i="38"/>
  <c r="BC21" i="38"/>
  <c r="BC18" i="38"/>
  <c r="BB21" i="38"/>
  <c r="BA21" i="38"/>
  <c r="BA18" i="38"/>
  <c r="AC69" i="38"/>
  <c r="AC52" i="38"/>
  <c r="AB69" i="38"/>
  <c r="AB52" i="38"/>
  <c r="AA69" i="38"/>
  <c r="AB21" i="38"/>
  <c r="CN21" i="38" s="1"/>
  <c r="AA21" i="38"/>
  <c r="CM21" i="38" s="1"/>
  <c r="CB205" i="38"/>
  <c r="CC205" i="38"/>
  <c r="BX205" i="38"/>
  <c r="BY205" i="38"/>
  <c r="BZ205" i="38"/>
  <c r="CA205" i="38"/>
  <c r="AV205" i="38"/>
  <c r="AW205" i="38"/>
  <c r="AV207" i="38"/>
  <c r="AW207" i="38"/>
  <c r="AR205" i="38"/>
  <c r="AS205" i="38"/>
  <c r="AT205" i="38"/>
  <c r="AU205" i="38"/>
  <c r="AR207" i="38"/>
  <c r="AS207" i="38"/>
  <c r="AT207" i="38"/>
  <c r="AU207" i="38"/>
  <c r="R224" i="38"/>
  <c r="R223" i="38"/>
  <c r="R221" i="38"/>
  <c r="AX221" i="38" s="1"/>
  <c r="R220" i="38"/>
  <c r="R219" i="38"/>
  <c r="CD219" i="38" s="1"/>
  <c r="R218" i="38"/>
  <c r="CD218" i="38" s="1"/>
  <c r="R217" i="38"/>
  <c r="R216" i="38"/>
  <c r="R215" i="38"/>
  <c r="R214" i="38"/>
  <c r="R213" i="38"/>
  <c r="R212" i="38"/>
  <c r="CD212" i="38" s="1"/>
  <c r="R211" i="38"/>
  <c r="CD211" i="38" s="1"/>
  <c r="R210" i="38"/>
  <c r="AX210" i="38" s="1"/>
  <c r="R209" i="38"/>
  <c r="R208" i="38"/>
  <c r="R207" i="38"/>
  <c r="W191" i="38"/>
  <c r="BC191" i="38" s="1"/>
  <c r="V191" i="38"/>
  <c r="CH191" i="38" s="1"/>
  <c r="U191" i="38"/>
  <c r="V129" i="38"/>
  <c r="CH129" i="38" s="1"/>
  <c r="U129" i="38"/>
  <c r="BA129" i="38" s="1"/>
  <c r="T129" i="38"/>
  <c r="CF129" i="38" s="1"/>
  <c r="S129" i="38"/>
  <c r="CE129" i="38" s="1"/>
  <c r="W160" i="38"/>
  <c r="V160" i="38"/>
  <c r="U160" i="38"/>
  <c r="C23" i="71"/>
  <c r="G134" i="38"/>
  <c r="C52" i="71"/>
  <c r="L134" i="38"/>
  <c r="T122" i="38"/>
  <c r="T123" i="38"/>
  <c r="T124" i="38"/>
  <c r="CF124" i="38" s="1"/>
  <c r="T125" i="38"/>
  <c r="T126" i="38"/>
  <c r="T118" i="38"/>
  <c r="T119" i="38"/>
  <c r="CF119" i="38" s="1"/>
  <c r="T120" i="38"/>
  <c r="T121" i="38"/>
  <c r="AZ121" i="38" s="1"/>
  <c r="T127" i="38"/>
  <c r="T128" i="38"/>
  <c r="S123" i="38"/>
  <c r="CE123" i="38" s="1"/>
  <c r="S124" i="38"/>
  <c r="S125" i="38"/>
  <c r="AY125" i="38" s="1"/>
  <c r="V132" i="38"/>
  <c r="U132" i="38"/>
  <c r="U116" i="38"/>
  <c r="CG116" i="38" s="1"/>
  <c r="U117" i="38"/>
  <c r="BA117" i="38" s="1"/>
  <c r="U118" i="38"/>
  <c r="U119" i="38"/>
  <c r="U120" i="38"/>
  <c r="CG120" i="38" s="1"/>
  <c r="U121" i="38"/>
  <c r="U122" i="38"/>
  <c r="U123" i="38"/>
  <c r="BA123" i="38" s="1"/>
  <c r="U124" i="38"/>
  <c r="BA124" i="38" s="1"/>
  <c r="U125" i="38"/>
  <c r="U126" i="38"/>
  <c r="CG126" i="38" s="1"/>
  <c r="U127" i="38"/>
  <c r="BA127" i="38" s="1"/>
  <c r="U128" i="38"/>
  <c r="V116" i="38"/>
  <c r="V117" i="38"/>
  <c r="V118" i="38"/>
  <c r="V119" i="38"/>
  <c r="CH119" i="38" s="1"/>
  <c r="V120" i="38"/>
  <c r="V121" i="38"/>
  <c r="BB121" i="38" s="1"/>
  <c r="V122" i="38"/>
  <c r="CH122" i="38" s="1"/>
  <c r="V123" i="38"/>
  <c r="CH123" i="38" s="1"/>
  <c r="V124" i="38"/>
  <c r="CH124" i="38" s="1"/>
  <c r="V125" i="38"/>
  <c r="BB125" i="38" s="1"/>
  <c r="V126" i="38"/>
  <c r="V127" i="38"/>
  <c r="CH127" i="38" s="1"/>
  <c r="V128" i="38"/>
  <c r="CH128" i="38" s="1"/>
  <c r="V115" i="38"/>
  <c r="BB115" i="38" s="1"/>
  <c r="U115" i="38"/>
  <c r="BA115" i="38" s="1"/>
  <c r="T115" i="38"/>
  <c r="AZ115" i="38" s="1"/>
  <c r="S115" i="38"/>
  <c r="AX115" i="38"/>
  <c r="AT115" i="38"/>
  <c r="AP115" i="38"/>
  <c r="AL115" i="38"/>
  <c r="AJ115" i="38"/>
  <c r="AI115" i="38"/>
  <c r="AI143" i="38"/>
  <c r="AI146" i="38"/>
  <c r="AJ146" i="38"/>
  <c r="AK146" i="38"/>
  <c r="BO111" i="38"/>
  <c r="BS111" i="38"/>
  <c r="H134" i="38"/>
  <c r="I134" i="38"/>
  <c r="J134" i="38"/>
  <c r="K134" i="38"/>
  <c r="M134" i="38"/>
  <c r="N134" i="38"/>
  <c r="O134" i="38"/>
  <c r="P134" i="38"/>
  <c r="Q134" i="38"/>
  <c r="R134" i="38"/>
  <c r="F134" i="38"/>
  <c r="E134" i="38"/>
  <c r="D134" i="38"/>
  <c r="T132" i="38"/>
  <c r="T117" i="38"/>
  <c r="T116" i="38"/>
  <c r="S132" i="38"/>
  <c r="S116" i="38"/>
  <c r="CE116" i="38" s="1"/>
  <c r="S117" i="38"/>
  <c r="AY117" i="38" s="1"/>
  <c r="S118" i="38"/>
  <c r="S119" i="38"/>
  <c r="CE119" i="38" s="1"/>
  <c r="S120" i="38"/>
  <c r="S121" i="38"/>
  <c r="S122" i="38"/>
  <c r="S126" i="38"/>
  <c r="S127" i="38"/>
  <c r="CE127" i="38" s="1"/>
  <c r="S128" i="38"/>
  <c r="D22" i="71" s="1"/>
  <c r="E22" i="71" s="1"/>
  <c r="M16" i="21"/>
  <c r="C9" i="71" s="1"/>
  <c r="C13" i="71"/>
  <c r="C14" i="71"/>
  <c r="C18" i="71"/>
  <c r="C11" i="71"/>
  <c r="C15" i="71"/>
  <c r="C19" i="71"/>
  <c r="C16" i="71"/>
  <c r="C12" i="71"/>
  <c r="C17" i="71"/>
  <c r="C10" i="71"/>
  <c r="C20" i="71"/>
  <c r="C21" i="71"/>
  <c r="C22" i="71"/>
  <c r="C24" i="71"/>
  <c r="D67" i="21"/>
  <c r="E109" i="21"/>
  <c r="E110" i="21"/>
  <c r="E111" i="21"/>
  <c r="E108" i="21"/>
  <c r="E83" i="21"/>
  <c r="BB193" i="38"/>
  <c r="BA131" i="38"/>
  <c r="BB99" i="38"/>
  <c r="BH68" i="38"/>
  <c r="BA193" i="38"/>
  <c r="AY131" i="38"/>
  <c r="BB131" i="38"/>
  <c r="BC162" i="38"/>
  <c r="BC99" i="38"/>
  <c r="BI68" i="38"/>
  <c r="C109" i="21"/>
  <c r="C111" i="21"/>
  <c r="M109" i="21"/>
  <c r="M108" i="21"/>
  <c r="BH37" i="38"/>
  <c r="M83" i="21"/>
  <c r="BA162" i="38"/>
  <c r="BB162" i="38"/>
  <c r="C8" i="68"/>
  <c r="E68" i="21" s="1"/>
  <c r="C20" i="68"/>
  <c r="E80" i="21"/>
  <c r="C7" i="68"/>
  <c r="BC146" i="38" s="1"/>
  <c r="C9" i="68"/>
  <c r="C21" i="68"/>
  <c r="BA191" i="38" s="1"/>
  <c r="E81" i="21"/>
  <c r="C11" i="68"/>
  <c r="BB87" i="38" s="1"/>
  <c r="C13" i="68"/>
  <c r="C10" i="68"/>
  <c r="AY118" i="38" s="1"/>
  <c r="E70" i="21"/>
  <c r="E82" i="21"/>
  <c r="C12" i="68"/>
  <c r="E72" i="21"/>
  <c r="C14" i="68"/>
  <c r="E74" i="21" s="1"/>
  <c r="C15" i="68"/>
  <c r="E75" i="21"/>
  <c r="C19" i="68"/>
  <c r="BG33" i="38" s="1"/>
  <c r="E79" i="21"/>
  <c r="C16" i="68"/>
  <c r="E76" i="21"/>
  <c r="C17" i="68"/>
  <c r="BA93" i="38" s="1"/>
  <c r="C18" i="68"/>
  <c r="BC94" i="38" s="1"/>
  <c r="E78" i="21"/>
  <c r="AJ207" i="38"/>
  <c r="AK207" i="38"/>
  <c r="AL207" i="38"/>
  <c r="AM207" i="38"/>
  <c r="AN207" i="38"/>
  <c r="AO207" i="38"/>
  <c r="AP207" i="38"/>
  <c r="AQ207" i="38"/>
  <c r="AJ177" i="38"/>
  <c r="AK177" i="38"/>
  <c r="AL177" i="38"/>
  <c r="AM177" i="38"/>
  <c r="AN177" i="38"/>
  <c r="AO177" i="38"/>
  <c r="AP177" i="38"/>
  <c r="AQ177" i="38"/>
  <c r="AR177" i="38"/>
  <c r="AS177" i="38"/>
  <c r="AT177" i="38"/>
  <c r="AU177" i="38"/>
  <c r="AV177" i="38"/>
  <c r="AW177" i="38"/>
  <c r="AX177" i="38"/>
  <c r="AY177" i="38"/>
  <c r="AZ177" i="38"/>
  <c r="AL146" i="38"/>
  <c r="AM146" i="38"/>
  <c r="AN146" i="38"/>
  <c r="AO146" i="38"/>
  <c r="AP146" i="38"/>
  <c r="AQ146" i="38"/>
  <c r="AR146" i="38"/>
  <c r="AS146" i="38"/>
  <c r="AT146" i="38"/>
  <c r="AU146" i="38"/>
  <c r="AV146" i="38"/>
  <c r="AW146" i="38"/>
  <c r="AX146" i="38"/>
  <c r="AY146" i="38"/>
  <c r="AZ146" i="38"/>
  <c r="AK115" i="38"/>
  <c r="AM115" i="38"/>
  <c r="AN115" i="38"/>
  <c r="AO115" i="38"/>
  <c r="AQ115" i="38"/>
  <c r="AR115" i="38"/>
  <c r="AS115" i="38"/>
  <c r="AU115" i="38"/>
  <c r="AV115" i="38"/>
  <c r="AW115" i="38"/>
  <c r="AJ83" i="38"/>
  <c r="AK83" i="38"/>
  <c r="AL83" i="38"/>
  <c r="AM83" i="38"/>
  <c r="AN83" i="38"/>
  <c r="AO83" i="38"/>
  <c r="AP83" i="38"/>
  <c r="AQ83" i="38"/>
  <c r="AR83" i="38"/>
  <c r="AS83" i="38"/>
  <c r="AT83" i="38"/>
  <c r="AU83" i="38"/>
  <c r="AV83" i="38"/>
  <c r="AW83" i="38"/>
  <c r="AX83" i="38"/>
  <c r="AY83" i="38"/>
  <c r="AZ83" i="38"/>
  <c r="AJ52" i="38"/>
  <c r="AK52" i="38"/>
  <c r="AL52" i="38"/>
  <c r="AM52" i="38"/>
  <c r="AN52" i="38"/>
  <c r="AO52" i="38"/>
  <c r="AP52" i="38"/>
  <c r="AQ52" i="38"/>
  <c r="AR52" i="38"/>
  <c r="AS52" i="38"/>
  <c r="AT52" i="38"/>
  <c r="AU52" i="38"/>
  <c r="AV52" i="38"/>
  <c r="AW52" i="38"/>
  <c r="AX52" i="38"/>
  <c r="AY52" i="38"/>
  <c r="AZ52" i="38"/>
  <c r="AJ21" i="38"/>
  <c r="AK21" i="38"/>
  <c r="AL21" i="38"/>
  <c r="AM21" i="38"/>
  <c r="AN21" i="38"/>
  <c r="AO21" i="38"/>
  <c r="AP21" i="38"/>
  <c r="AQ21" i="38"/>
  <c r="AR21" i="38"/>
  <c r="AS21" i="38"/>
  <c r="AT21" i="38"/>
  <c r="AU21" i="38"/>
  <c r="AV21" i="38"/>
  <c r="AW21" i="38"/>
  <c r="AX21" i="38"/>
  <c r="AT67" i="21"/>
  <c r="AU67" i="21"/>
  <c r="AV67" i="21"/>
  <c r="AW67" i="21"/>
  <c r="AS67" i="21"/>
  <c r="AQ67" i="21"/>
  <c r="AO67" i="21"/>
  <c r="AN67" i="21"/>
  <c r="AM67" i="21"/>
  <c r="F67" i="21"/>
  <c r="G67" i="21"/>
  <c r="H67" i="21"/>
  <c r="I67" i="21"/>
  <c r="J67" i="21"/>
  <c r="K67" i="21"/>
  <c r="L67" i="21"/>
  <c r="N67" i="21"/>
  <c r="O67" i="21"/>
  <c r="P67" i="21"/>
  <c r="Q67" i="21"/>
  <c r="R67" i="21"/>
  <c r="S67" i="21"/>
  <c r="T67" i="21"/>
  <c r="U67" i="21"/>
  <c r="V67" i="21"/>
  <c r="W67" i="21"/>
  <c r="X67" i="21"/>
  <c r="Y67" i="21"/>
  <c r="Z67" i="21"/>
  <c r="AA67" i="21"/>
  <c r="AB67" i="21"/>
  <c r="AC67" i="21"/>
  <c r="AD67" i="21"/>
  <c r="AE67" i="21"/>
  <c r="AF67" i="21"/>
  <c r="AJ67" i="21"/>
  <c r="AK67" i="21"/>
  <c r="BI54" i="38"/>
  <c r="BB179" i="38"/>
  <c r="BB85" i="38"/>
  <c r="BA179" i="38"/>
  <c r="BB117" i="38"/>
  <c r="BA85" i="38"/>
  <c r="BG54" i="38"/>
  <c r="AX209" i="38"/>
  <c r="C69" i="21"/>
  <c r="BG62" i="38"/>
  <c r="BC93" i="38"/>
  <c r="BH62" i="38"/>
  <c r="BB187" i="38"/>
  <c r="BB93" i="38"/>
  <c r="BA187" i="38"/>
  <c r="M77" i="21"/>
  <c r="BG59" i="38"/>
  <c r="BH59" i="38"/>
  <c r="BH28" i="38"/>
  <c r="C74" i="21"/>
  <c r="BA121" i="38"/>
  <c r="BI58" i="38"/>
  <c r="BB183" i="38"/>
  <c r="BB89" i="38"/>
  <c r="BC89" i="38"/>
  <c r="BH58" i="38"/>
  <c r="BA89" i="38"/>
  <c r="BH27" i="38"/>
  <c r="AX213" i="38"/>
  <c r="M73" i="21"/>
  <c r="BB91" i="38"/>
  <c r="BG60" i="38"/>
  <c r="AZ123" i="38"/>
  <c r="BA91" i="38"/>
  <c r="BI60" i="38"/>
  <c r="BC91" i="38"/>
  <c r="BH60" i="38"/>
  <c r="BB123" i="38"/>
  <c r="BH29" i="38"/>
  <c r="BG29" i="38"/>
  <c r="AX215" i="38"/>
  <c r="M75" i="21"/>
  <c r="C75" i="21"/>
  <c r="BA92" i="38"/>
  <c r="BH61" i="38"/>
  <c r="AY124" i="38"/>
  <c r="BG61" i="38"/>
  <c r="BI61" i="38"/>
  <c r="BB186" i="38"/>
  <c r="BB92" i="38"/>
  <c r="BG30" i="38"/>
  <c r="C76" i="21"/>
  <c r="M76" i="21"/>
  <c r="BA120" i="38"/>
  <c r="BA88" i="38"/>
  <c r="BH57" i="38"/>
  <c r="AZ120" i="38"/>
  <c r="BG57" i="38"/>
  <c r="BC182" i="38"/>
  <c r="AY120" i="38"/>
  <c r="BC88" i="38"/>
  <c r="BB88" i="38"/>
  <c r="BI57" i="38"/>
  <c r="BB120" i="38"/>
  <c r="BH26" i="38"/>
  <c r="AX212" i="38"/>
  <c r="C72" i="21"/>
  <c r="M72" i="21"/>
  <c r="AY119" i="38"/>
  <c r="BC181" i="38"/>
  <c r="BC87" i="38"/>
  <c r="BG25" i="38"/>
  <c r="BC159" i="38"/>
  <c r="BA128" i="38"/>
  <c r="BH65" i="38"/>
  <c r="AY128" i="38"/>
  <c r="BC96" i="38"/>
  <c r="BB96" i="38"/>
  <c r="BH34" i="38"/>
  <c r="C80" i="21"/>
  <c r="AX220" i="38"/>
  <c r="BC188" i="38"/>
  <c r="BA188" i="38"/>
  <c r="AY126" i="38"/>
  <c r="BB188" i="38"/>
  <c r="AZ126" i="38"/>
  <c r="BB94" i="38"/>
  <c r="BI63" i="38"/>
  <c r="BG63" i="38"/>
  <c r="BG32" i="38"/>
  <c r="AX218" i="38"/>
  <c r="C78" i="21"/>
  <c r="BA118" i="38"/>
  <c r="BC149" i="38"/>
  <c r="BA86" i="38"/>
  <c r="BB180" i="38"/>
  <c r="AZ118" i="38"/>
  <c r="BB86" i="38"/>
  <c r="BI55" i="38"/>
  <c r="BG55" i="38"/>
  <c r="BB118" i="38"/>
  <c r="BH55" i="38"/>
  <c r="BG24" i="38"/>
  <c r="BH24" i="38"/>
  <c r="M70" i="21"/>
  <c r="C70" i="21"/>
  <c r="BB189" i="38"/>
  <c r="BB95" i="38"/>
  <c r="BG64" i="38"/>
  <c r="BI64" i="38"/>
  <c r="AZ127" i="38"/>
  <c r="BA95" i="38"/>
  <c r="BC158" i="38"/>
  <c r="BC95" i="38"/>
  <c r="BH64" i="38"/>
  <c r="BH33" i="38"/>
  <c r="M79" i="21"/>
  <c r="C79" i="21"/>
  <c r="BC192" i="38"/>
  <c r="BA130" i="38"/>
  <c r="AY130" i="38"/>
  <c r="BI67" i="38"/>
  <c r="BH67" i="38"/>
  <c r="BB130" i="38"/>
  <c r="BG36" i="38"/>
  <c r="AX222" i="38"/>
  <c r="BA161" i="38"/>
  <c r="BC160" i="38"/>
  <c r="BC97" i="38"/>
  <c r="BH66" i="38"/>
  <c r="BB191" i="38"/>
  <c r="BA97" i="38"/>
  <c r="BH35" i="38"/>
  <c r="BG35" i="38"/>
  <c r="BB160" i="38"/>
  <c r="M81" i="21"/>
  <c r="BC147" i="38"/>
  <c r="BA116" i="38"/>
  <c r="BH53" i="38"/>
  <c r="AY116" i="38"/>
  <c r="BB178" i="38"/>
  <c r="BG22" i="38"/>
  <c r="C68" i="21"/>
  <c r="CH131" i="38"/>
  <c r="CO68" i="38"/>
  <c r="CH192" i="38"/>
  <c r="CH99" i="38"/>
  <c r="CM36" i="38"/>
  <c r="CG99" i="38"/>
  <c r="CN37" i="38"/>
  <c r="CI192" i="38"/>
  <c r="CG162" i="38"/>
  <c r="CI99" i="38"/>
  <c r="CI193" i="38"/>
  <c r="CF130" i="38"/>
  <c r="CM37" i="38"/>
  <c r="CD222" i="38"/>
  <c r="CH130" i="38"/>
  <c r="CG98" i="38"/>
  <c r="CI162" i="38"/>
  <c r="CH98" i="38"/>
  <c r="CH161" i="38"/>
  <c r="CF131" i="38"/>
  <c r="CM68" i="38"/>
  <c r="CE131" i="38"/>
  <c r="CO67" i="38"/>
  <c r="CG131" i="38"/>
  <c r="CN68" i="38"/>
  <c r="M107" i="21"/>
  <c r="E107" i="21"/>
  <c r="E105" i="21"/>
  <c r="M106" i="21"/>
  <c r="C107" i="21"/>
  <c r="CE128" i="38"/>
  <c r="CE122" i="38"/>
  <c r="CG97" i="38"/>
  <c r="CM64" i="38"/>
  <c r="CM56" i="38"/>
  <c r="CM52" i="38"/>
  <c r="CM31" i="38"/>
  <c r="C103" i="21"/>
  <c r="CF123" i="38"/>
  <c r="CM59" i="38"/>
  <c r="CM55" i="38"/>
  <c r="CN29" i="38"/>
  <c r="C100" i="21"/>
  <c r="CE126" i="38"/>
  <c r="CO58" i="38"/>
  <c r="CO54" i="38"/>
  <c r="CM35" i="38"/>
  <c r="E101" i="21"/>
  <c r="CH121" i="38"/>
  <c r="M104" i="21"/>
  <c r="M96" i="21"/>
  <c r="CM66" i="38"/>
  <c r="CM34" i="38"/>
  <c r="CF115" i="38"/>
  <c r="CO61" i="38"/>
  <c r="CD216" i="38"/>
  <c r="CD213" i="38"/>
  <c r="CD207" i="38"/>
  <c r="CH126" i="38"/>
  <c r="CH120" i="38"/>
  <c r="CH117" i="38"/>
  <c r="CO63" i="38"/>
  <c r="CN30" i="38"/>
  <c r="CN24" i="38"/>
  <c r="E100" i="21"/>
  <c r="E96" i="21"/>
  <c r="CH160" i="38"/>
  <c r="CF117" i="38"/>
  <c r="CN23" i="38"/>
  <c r="CG191" i="38"/>
  <c r="CD221" i="38"/>
  <c r="CH115" i="38"/>
  <c r="CN66" i="38"/>
  <c r="CN62" i="38"/>
  <c r="CM54" i="38"/>
  <c r="C105" i="21"/>
  <c r="CO65" i="38"/>
  <c r="CG123" i="38"/>
  <c r="CG117" i="38"/>
  <c r="CN59" i="38"/>
  <c r="CN55" i="38"/>
  <c r="CM30" i="38"/>
  <c r="CM24" i="38"/>
  <c r="M103" i="21"/>
  <c r="M99" i="21"/>
  <c r="CF126" i="38"/>
  <c r="CM63" i="38"/>
  <c r="C104" i="21"/>
  <c r="C96" i="21"/>
  <c r="CO62" i="38"/>
  <c r="CM29" i="38"/>
  <c r="CD215" i="38"/>
  <c r="CD209" i="38"/>
  <c r="CH118" i="38"/>
  <c r="CN28" i="38"/>
  <c r="CN22" i="38"/>
  <c r="M100" i="21"/>
  <c r="CG124" i="38"/>
  <c r="CG121" i="38"/>
  <c r="CG118" i="38"/>
  <c r="CM58" i="38"/>
  <c r="C97" i="21"/>
  <c r="CF127" i="38"/>
  <c r="CF121" i="38"/>
  <c r="CG128" i="38"/>
  <c r="CG119" i="38"/>
  <c r="E103" i="21"/>
  <c r="CD214" i="38"/>
  <c r="M98" i="21"/>
  <c r="CD208" i="38"/>
  <c r="CF128" i="38"/>
  <c r="CO60" i="38"/>
  <c r="CN33" i="38"/>
  <c r="M102" i="21"/>
  <c r="CO57" i="38"/>
  <c r="E99" i="21"/>
  <c r="M101" i="21"/>
  <c r="CN60" i="38"/>
  <c r="CM33" i="38"/>
  <c r="E98" i="21"/>
  <c r="CH116" i="38"/>
  <c r="CN32" i="38"/>
  <c r="CG125" i="38"/>
  <c r="CM32" i="38"/>
  <c r="C98" i="21"/>
  <c r="CD217" i="38"/>
  <c r="CF116" i="38"/>
  <c r="CN31" i="38"/>
  <c r="M105" i="21"/>
  <c r="CE118" i="38"/>
  <c r="CN27" i="38"/>
  <c r="C106" i="21"/>
  <c r="CN25" i="38"/>
  <c r="E95" i="21"/>
  <c r="CD220" i="38"/>
  <c r="CN65" i="38"/>
  <c r="CM27" i="38"/>
  <c r="CF122" i="38"/>
  <c r="CM26" i="38"/>
  <c r="CN64" i="38"/>
  <c r="CO52" i="38"/>
  <c r="CG122" i="38"/>
  <c r="CO53" i="38"/>
  <c r="CI97" i="38"/>
  <c r="CO64" i="38"/>
  <c r="CN53" i="38"/>
  <c r="E102" i="21"/>
  <c r="CE124" i="38"/>
  <c r="CH97" i="38"/>
  <c r="CM53" i="38"/>
  <c r="BI52" i="38"/>
  <c r="BG52" i="38"/>
  <c r="BH21" i="38"/>
  <c r="BG21" i="38"/>
  <c r="AI52" i="38"/>
  <c r="AY115" i="38"/>
  <c r="AI53" i="38"/>
  <c r="AI208" i="38"/>
  <c r="AI83" i="38"/>
  <c r="AI21" i="38"/>
  <c r="AI177" i="38"/>
  <c r="AI207" i="38"/>
  <c r="C64" i="71"/>
  <c r="E64" i="71" s="1"/>
  <c r="D58" i="71"/>
  <c r="D57" i="71"/>
  <c r="D56" i="71"/>
  <c r="D55" i="71"/>
  <c r="E55" i="71" s="1"/>
  <c r="D54" i="71"/>
  <c r="D53" i="71"/>
  <c r="E53" i="71" s="1"/>
  <c r="D52" i="71"/>
  <c r="C58" i="71"/>
  <c r="E58" i="71" s="1"/>
  <c r="C57" i="71"/>
  <c r="E57" i="71" s="1"/>
  <c r="C56" i="71"/>
  <c r="E56" i="71" s="1"/>
  <c r="C55" i="71"/>
  <c r="C53" i="71"/>
  <c r="D51" i="71"/>
  <c r="E77" i="71"/>
  <c r="E73" i="71"/>
  <c r="E69" i="71"/>
  <c r="E76" i="71"/>
  <c r="E68" i="71"/>
  <c r="E75" i="71"/>
  <c r="E67" i="71"/>
  <c r="E71" i="71"/>
  <c r="E52" i="71"/>
  <c r="CA49" i="38"/>
  <c r="BX49" i="38"/>
  <c r="BU49" i="38"/>
  <c r="BR49" i="38"/>
  <c r="BO49" i="38"/>
  <c r="CE18" i="38"/>
  <c r="CC18" i="38"/>
  <c r="CA18" i="38"/>
  <c r="BY18" i="38"/>
  <c r="BW18" i="38"/>
  <c r="BU18" i="38"/>
  <c r="BS18" i="38"/>
  <c r="BQ18" i="38"/>
  <c r="BO18" i="38"/>
  <c r="BP205" i="38"/>
  <c r="BQ205" i="38"/>
  <c r="BR205" i="38"/>
  <c r="BS205" i="38"/>
  <c r="BT205" i="38"/>
  <c r="BU205" i="38"/>
  <c r="BV205" i="38"/>
  <c r="BW205" i="38"/>
  <c r="BO205" i="38"/>
  <c r="AU49" i="38"/>
  <c r="AR49" i="38"/>
  <c r="AO49" i="38"/>
  <c r="AL49" i="38"/>
  <c r="AI49" i="38"/>
  <c r="AY18" i="38"/>
  <c r="AW18" i="38"/>
  <c r="AU18" i="38"/>
  <c r="AS18" i="38"/>
  <c r="AQ18" i="38"/>
  <c r="AO18" i="38"/>
  <c r="AM18" i="38"/>
  <c r="AK18" i="38"/>
  <c r="AI18" i="38"/>
  <c r="CD174" i="38"/>
  <c r="CA174" i="38"/>
  <c r="BX174" i="38"/>
  <c r="BU174" i="38"/>
  <c r="BR174" i="38"/>
  <c r="BO174" i="38"/>
  <c r="CD143" i="38"/>
  <c r="CA143" i="38"/>
  <c r="BX143" i="38"/>
  <c r="BU143" i="38"/>
  <c r="BR143" i="38"/>
  <c r="BO143" i="38"/>
  <c r="CA111" i="38"/>
  <c r="BW111" i="38"/>
  <c r="CD80" i="38"/>
  <c r="CA80" i="38"/>
  <c r="BX80" i="38"/>
  <c r="BU80" i="38"/>
  <c r="BR80" i="38"/>
  <c r="BO80" i="38"/>
  <c r="D226" i="38"/>
  <c r="E226" i="38"/>
  <c r="F226" i="38"/>
  <c r="G226" i="38"/>
  <c r="H226" i="38"/>
  <c r="I226" i="38"/>
  <c r="J226" i="38"/>
  <c r="K226" i="38"/>
  <c r="L226" i="38"/>
  <c r="C226" i="38"/>
  <c r="D196" i="38"/>
  <c r="E196" i="38"/>
  <c r="F196" i="38"/>
  <c r="G196" i="38"/>
  <c r="H196" i="38"/>
  <c r="I196" i="38"/>
  <c r="J196" i="38"/>
  <c r="K196" i="38"/>
  <c r="L196" i="38"/>
  <c r="M196" i="38"/>
  <c r="N196" i="38"/>
  <c r="O196" i="38"/>
  <c r="P196" i="38"/>
  <c r="Q196" i="38"/>
  <c r="R196" i="38"/>
  <c r="S196" i="38"/>
  <c r="T196" i="38"/>
  <c r="C196" i="38"/>
  <c r="D165" i="38"/>
  <c r="E165" i="38"/>
  <c r="F165" i="38"/>
  <c r="G165" i="38"/>
  <c r="H165" i="38"/>
  <c r="I165" i="38"/>
  <c r="J165" i="38"/>
  <c r="K165" i="38"/>
  <c r="L165" i="38"/>
  <c r="M165" i="38"/>
  <c r="N165" i="38"/>
  <c r="O165" i="38"/>
  <c r="P165" i="38"/>
  <c r="Q165" i="38"/>
  <c r="R165" i="38"/>
  <c r="S165" i="38"/>
  <c r="T165" i="38"/>
  <c r="C165" i="38"/>
  <c r="C134" i="38"/>
  <c r="D102" i="38"/>
  <c r="E102" i="38"/>
  <c r="F102" i="38"/>
  <c r="G102" i="38"/>
  <c r="H102" i="38"/>
  <c r="I102" i="38"/>
  <c r="J102" i="38"/>
  <c r="K102" i="38"/>
  <c r="L102" i="38"/>
  <c r="M102" i="38"/>
  <c r="N102" i="38"/>
  <c r="O102" i="38"/>
  <c r="P102" i="38"/>
  <c r="Q102" i="38"/>
  <c r="R102" i="38"/>
  <c r="S102" i="38"/>
  <c r="T102" i="38"/>
  <c r="C102" i="38"/>
  <c r="D71" i="38"/>
  <c r="E71" i="38"/>
  <c r="F71" i="38"/>
  <c r="G71" i="38"/>
  <c r="H71" i="38"/>
  <c r="I71" i="38"/>
  <c r="J71" i="38"/>
  <c r="K71" i="38"/>
  <c r="L71" i="38"/>
  <c r="M71" i="38"/>
  <c r="N71" i="38"/>
  <c r="O71" i="38"/>
  <c r="P71" i="38"/>
  <c r="Q71" i="38"/>
  <c r="R71" i="38"/>
  <c r="S71" i="38"/>
  <c r="T71" i="38"/>
  <c r="C71" i="38"/>
  <c r="D40" i="38"/>
  <c r="E40" i="38"/>
  <c r="F40" i="38"/>
  <c r="G40" i="38"/>
  <c r="H40" i="38"/>
  <c r="I40" i="38"/>
  <c r="J40" i="38"/>
  <c r="K40" i="38"/>
  <c r="L40" i="38"/>
  <c r="M40" i="38"/>
  <c r="N40" i="38"/>
  <c r="O40" i="38"/>
  <c r="P40" i="38"/>
  <c r="Q40" i="38"/>
  <c r="R40" i="38"/>
  <c r="U159" i="38"/>
  <c r="CG159" i="38" s="1"/>
  <c r="V159" i="38"/>
  <c r="W159" i="38"/>
  <c r="CI159" i="38"/>
  <c r="AJ205" i="38"/>
  <c r="AK205" i="38"/>
  <c r="AL205" i="38"/>
  <c r="AM205" i="38"/>
  <c r="AN205" i="38"/>
  <c r="AO205" i="38"/>
  <c r="AP205" i="38"/>
  <c r="AQ205" i="38"/>
  <c r="AI205" i="38"/>
  <c r="AX174" i="38"/>
  <c r="AU174" i="38"/>
  <c r="AR174" i="38"/>
  <c r="AO174" i="38"/>
  <c r="AL174" i="38"/>
  <c r="AI174" i="38"/>
  <c r="AX143" i="38"/>
  <c r="AU143" i="38"/>
  <c r="AR143" i="38"/>
  <c r="AO143" i="38"/>
  <c r="AL143" i="38"/>
  <c r="AU111" i="38"/>
  <c r="AQ111" i="38"/>
  <c r="AM111" i="38"/>
  <c r="AI111" i="38"/>
  <c r="AX80" i="38"/>
  <c r="AU80" i="38"/>
  <c r="AR80" i="38"/>
  <c r="AO80" i="38"/>
  <c r="AL80" i="38"/>
  <c r="AI80" i="38"/>
  <c r="AH17" i="70"/>
  <c r="AG17" i="70"/>
  <c r="AF17" i="70"/>
  <c r="AE17" i="70"/>
  <c r="AD17" i="70"/>
  <c r="AF16" i="70"/>
  <c r="AE16" i="70"/>
  <c r="AD16" i="70"/>
  <c r="AF15" i="70"/>
  <c r="AE15" i="70"/>
  <c r="AD15" i="70"/>
  <c r="AE14" i="70"/>
  <c r="AD14" i="70"/>
  <c r="AE13" i="70"/>
  <c r="AD13" i="70"/>
  <c r="AD12" i="70"/>
  <c r="AD11" i="70"/>
  <c r="AO12" i="69"/>
  <c r="AL34" i="21"/>
  <c r="AG15" i="67"/>
  <c r="AG36" i="67" s="1"/>
  <c r="AF15" i="67"/>
  <c r="AF36" i="67"/>
  <c r="AF34" i="21"/>
  <c r="AE15" i="67"/>
  <c r="AE36" i="67" s="1"/>
  <c r="AE34" i="21" s="1"/>
  <c r="AD15" i="67"/>
  <c r="AD36" i="67"/>
  <c r="AD34" i="21"/>
  <c r="AC15" i="67"/>
  <c r="AC36" i="67" s="1"/>
  <c r="AC34" i="21" s="1"/>
  <c r="AB15" i="67"/>
  <c r="AB36" i="67"/>
  <c r="AA15" i="67"/>
  <c r="AA36" i="67" s="1"/>
  <c r="AA34" i="21" s="1"/>
  <c r="Z15" i="67"/>
  <c r="Z36" i="67" s="1"/>
  <c r="Y15" i="67"/>
  <c r="Y36" i="67"/>
  <c r="Y34" i="21" s="1"/>
  <c r="X15" i="67"/>
  <c r="X36" i="67"/>
  <c r="X34" i="21"/>
  <c r="W15" i="67"/>
  <c r="W36" i="67"/>
  <c r="V15" i="67"/>
  <c r="V36" i="67"/>
  <c r="V34" i="21"/>
  <c r="U15" i="67"/>
  <c r="U36" i="67" s="1"/>
  <c r="T15" i="67"/>
  <c r="T36" i="67" s="1"/>
  <c r="S15" i="67"/>
  <c r="S36" i="67"/>
  <c r="S34" i="21" s="1"/>
  <c r="R15" i="67"/>
  <c r="R36" i="67"/>
  <c r="R34" i="21"/>
  <c r="Q15" i="67"/>
  <c r="P15" i="67"/>
  <c r="O15" i="67"/>
  <c r="O36" i="67" s="1"/>
  <c r="O34" i="21" s="1"/>
  <c r="N15" i="67"/>
  <c r="N36" i="67"/>
  <c r="N34" i="21" s="1"/>
  <c r="L15" i="67"/>
  <c r="L36" i="67"/>
  <c r="L34" i="21" s="1"/>
  <c r="K15" i="67"/>
  <c r="K36" i="67"/>
  <c r="K34" i="21"/>
  <c r="J15" i="67"/>
  <c r="J36" i="67" s="1"/>
  <c r="I15" i="67"/>
  <c r="I36" i="67" s="1"/>
  <c r="H15" i="67"/>
  <c r="H36" i="67" s="1"/>
  <c r="G15" i="67"/>
  <c r="G36" i="67"/>
  <c r="G34" i="21" s="1"/>
  <c r="F15" i="67"/>
  <c r="F36" i="67"/>
  <c r="F34" i="21"/>
  <c r="D15" i="67"/>
  <c r="D36" i="67" s="1"/>
  <c r="W194" i="38"/>
  <c r="V194" i="38"/>
  <c r="U194" i="38"/>
  <c r="W190" i="38"/>
  <c r="CI190" i="38" s="1"/>
  <c r="V190" i="38"/>
  <c r="CH190" i="38" s="1"/>
  <c r="U190" i="38"/>
  <c r="W189" i="38"/>
  <c r="BC189" i="38" s="1"/>
  <c r="CI189" i="38"/>
  <c r="V189" i="38"/>
  <c r="CH189" i="38"/>
  <c r="U189" i="38"/>
  <c r="BA189" i="38" s="1"/>
  <c r="W188" i="38"/>
  <c r="CI188" i="38"/>
  <c r="V188" i="38"/>
  <c r="CH188" i="38" s="1"/>
  <c r="U188" i="38"/>
  <c r="CG188" i="38"/>
  <c r="W187" i="38"/>
  <c r="BC187" i="38" s="1"/>
  <c r="V187" i="38"/>
  <c r="CH187" i="38" s="1"/>
  <c r="U187" i="38"/>
  <c r="CG187" i="38"/>
  <c r="W186" i="38"/>
  <c r="CI186" i="38" s="1"/>
  <c r="V186" i="38"/>
  <c r="CH186" i="38" s="1"/>
  <c r="U186" i="38"/>
  <c r="CG186" i="38" s="1"/>
  <c r="W185" i="38"/>
  <c r="BC185" i="38" s="1"/>
  <c r="CI185" i="38"/>
  <c r="V185" i="38"/>
  <c r="CH185" i="38" s="1"/>
  <c r="U185" i="38"/>
  <c r="BA185" i="38" s="1"/>
  <c r="CG185" i="38"/>
  <c r="W184" i="38"/>
  <c r="BC184" i="38" s="1"/>
  <c r="CI184" i="38"/>
  <c r="V184" i="38"/>
  <c r="CH184" i="38" s="1"/>
  <c r="U184" i="38"/>
  <c r="CG184" i="38"/>
  <c r="W183" i="38"/>
  <c r="BC183" i="38" s="1"/>
  <c r="V183" i="38"/>
  <c r="CH183" i="38" s="1"/>
  <c r="U183" i="38"/>
  <c r="BA183" i="38" s="1"/>
  <c r="CG183" i="38"/>
  <c r="W182" i="38"/>
  <c r="CI182" i="38" s="1"/>
  <c r="V182" i="38"/>
  <c r="BB182" i="38" s="1"/>
  <c r="CH182" i="38"/>
  <c r="U182" i="38"/>
  <c r="W181" i="38"/>
  <c r="CI181" i="38" s="1"/>
  <c r="V181" i="38"/>
  <c r="CH181" i="38"/>
  <c r="U181" i="38"/>
  <c r="CG181" i="38"/>
  <c r="W180" i="38"/>
  <c r="BC180" i="38" s="1"/>
  <c r="V180" i="38"/>
  <c r="CH180" i="38" s="1"/>
  <c r="U180" i="38"/>
  <c r="CG180" i="38" s="1"/>
  <c r="W179" i="38"/>
  <c r="CI179" i="38" s="1"/>
  <c r="V179" i="38"/>
  <c r="CH179" i="38" s="1"/>
  <c r="U179" i="38"/>
  <c r="CG179" i="38"/>
  <c r="W178" i="38"/>
  <c r="CI178" i="38" s="1"/>
  <c r="V178" i="38"/>
  <c r="CH178" i="38"/>
  <c r="U178" i="38"/>
  <c r="CG178" i="38" s="1"/>
  <c r="W177" i="38"/>
  <c r="CI177" i="38"/>
  <c r="V177" i="38"/>
  <c r="CH177" i="38"/>
  <c r="U177" i="38"/>
  <c r="BA177" i="38" s="1"/>
  <c r="W163" i="38"/>
  <c r="V163" i="38"/>
  <c r="U163" i="38"/>
  <c r="W158" i="38"/>
  <c r="CI158" i="38"/>
  <c r="V158" i="38"/>
  <c r="CH158" i="38" s="1"/>
  <c r="U158" i="38"/>
  <c r="W157" i="38"/>
  <c r="BC157" i="38" s="1"/>
  <c r="V157" i="38"/>
  <c r="U157" i="38"/>
  <c r="CG157" i="38" s="1"/>
  <c r="W156" i="38"/>
  <c r="CI156" i="38"/>
  <c r="V156" i="38"/>
  <c r="U156" i="38"/>
  <c r="W155" i="38"/>
  <c r="BC155" i="38" s="1"/>
  <c r="CI155" i="38"/>
  <c r="V155" i="38"/>
  <c r="U155" i="38"/>
  <c r="W154" i="38"/>
  <c r="BC154" i="38" s="1"/>
  <c r="CI154" i="38"/>
  <c r="V154" i="38"/>
  <c r="BB154" i="38" s="1"/>
  <c r="U154" i="38"/>
  <c r="CG154" i="38" s="1"/>
  <c r="W153" i="38"/>
  <c r="CI153" i="38" s="1"/>
  <c r="V153" i="38"/>
  <c r="CH153" i="38" s="1"/>
  <c r="U153" i="38"/>
  <c r="CG153" i="38" s="1"/>
  <c r="W152" i="38"/>
  <c r="BC152" i="38" s="1"/>
  <c r="CI152" i="38"/>
  <c r="V152" i="38"/>
  <c r="CH152" i="38" s="1"/>
  <c r="U152" i="38"/>
  <c r="CG152" i="38" s="1"/>
  <c r="W151" i="38"/>
  <c r="BC151" i="38" s="1"/>
  <c r="V151" i="38"/>
  <c r="U151" i="38"/>
  <c r="D14" i="71" s="1"/>
  <c r="E14" i="71" s="1"/>
  <c r="W150" i="38"/>
  <c r="CI150" i="38"/>
  <c r="V150" i="38"/>
  <c r="U150" i="38"/>
  <c r="D13" i="71" s="1"/>
  <c r="E13" i="71" s="1"/>
  <c r="W149" i="38"/>
  <c r="CI149" i="38"/>
  <c r="V149" i="38"/>
  <c r="U149" i="38"/>
  <c r="W148" i="38"/>
  <c r="BC148" i="38" s="1"/>
  <c r="CI148" i="38"/>
  <c r="V148" i="38"/>
  <c r="CH148" i="38" s="1"/>
  <c r="U148" i="38"/>
  <c r="D11" i="71" s="1"/>
  <c r="E11" i="71" s="1"/>
  <c r="W147" i="38"/>
  <c r="CI147" i="38" s="1"/>
  <c r="V147" i="38"/>
  <c r="CH147" i="38" s="1"/>
  <c r="U147" i="38"/>
  <c r="CG147" i="38" s="1"/>
  <c r="W146" i="38"/>
  <c r="CI146" i="38"/>
  <c r="V146" i="38"/>
  <c r="CH146" i="38" s="1"/>
  <c r="U146" i="38"/>
  <c r="CG146" i="38" s="1"/>
  <c r="W100" i="38"/>
  <c r="V100" i="38"/>
  <c r="U100" i="38"/>
  <c r="CI96" i="38"/>
  <c r="CI95" i="38"/>
  <c r="CH95" i="38"/>
  <c r="CI94" i="38"/>
  <c r="CI93" i="38"/>
  <c r="CH93" i="38"/>
  <c r="CI92" i="38"/>
  <c r="CH92" i="38"/>
  <c r="CI91" i="38"/>
  <c r="CH91" i="38"/>
  <c r="CI90" i="38"/>
  <c r="CH90" i="38"/>
  <c r="CI89" i="38"/>
  <c r="CI88" i="38"/>
  <c r="CH88" i="38"/>
  <c r="CI87" i="38"/>
  <c r="CH87" i="38"/>
  <c r="CI86" i="38"/>
  <c r="CI85" i="38"/>
  <c r="CH85" i="38"/>
  <c r="CI84" i="38"/>
  <c r="W83" i="38"/>
  <c r="CI83" i="38" s="1"/>
  <c r="V83" i="38"/>
  <c r="CH83" i="38" s="1"/>
  <c r="CG150" i="38"/>
  <c r="CH155" i="38"/>
  <c r="BB155" i="38"/>
  <c r="CG149" i="38"/>
  <c r="BA149" i="38"/>
  <c r="CH150" i="38"/>
  <c r="BA153" i="38"/>
  <c r="CH154" i="38"/>
  <c r="BA157" i="38"/>
  <c r="CH159" i="38"/>
  <c r="BB159" i="38"/>
  <c r="CH151" i="38"/>
  <c r="BB151" i="38"/>
  <c r="CG158" i="38"/>
  <c r="BA158" i="38"/>
  <c r="CH149" i="38"/>
  <c r="BB149" i="38"/>
  <c r="BA152" i="38"/>
  <c r="CG156" i="38"/>
  <c r="BA156" i="38"/>
  <c r="CH157" i="38"/>
  <c r="BB157" i="38"/>
  <c r="BA159" i="38"/>
  <c r="BB148" i="38"/>
  <c r="CG151" i="38"/>
  <c r="BA151" i="38"/>
  <c r="BB152" i="38"/>
  <c r="CG155" i="38"/>
  <c r="BA155" i="38"/>
  <c r="CH156" i="38"/>
  <c r="BB156" i="38"/>
  <c r="AO30" i="69"/>
  <c r="AO29" i="69"/>
  <c r="AO29" i="31" s="1"/>
  <c r="D24" i="71"/>
  <c r="E24" i="71" s="1"/>
  <c r="CG87" i="38"/>
  <c r="CG90" i="38"/>
  <c r="D20" i="71"/>
  <c r="CG95" i="38"/>
  <c r="CG96" i="38"/>
  <c r="D17" i="71"/>
  <c r="E17" i="71" s="1"/>
  <c r="CG91" i="38"/>
  <c r="CG88" i="38"/>
  <c r="CG92" i="38"/>
  <c r="CG85" i="38"/>
  <c r="CG93" i="38"/>
  <c r="BA52" i="38"/>
  <c r="BB52" i="38"/>
  <c r="BB83" i="38"/>
  <c r="BB146" i="38"/>
  <c r="BC52" i="38"/>
  <c r="BB177" i="38"/>
  <c r="AY21" i="38"/>
  <c r="AZ21" i="38"/>
  <c r="E15" i="67"/>
  <c r="E67" i="21"/>
  <c r="C51" i="71"/>
  <c r="E51" i="71" s="1"/>
  <c r="C54" i="71"/>
  <c r="E54" i="71" s="1"/>
  <c r="E41" i="71"/>
  <c r="E33" i="71"/>
  <c r="E39" i="71"/>
  <c r="E38" i="71"/>
  <c r="E35" i="71"/>
  <c r="E36" i="71"/>
  <c r="E31" i="71"/>
  <c r="E37" i="71"/>
  <c r="E42" i="71"/>
  <c r="E20" i="71"/>
  <c r="C16" i="67"/>
  <c r="C17" i="67"/>
  <c r="BA83" i="38" l="1"/>
  <c r="BA147" i="38"/>
  <c r="BB98" i="38"/>
  <c r="BB119" i="38"/>
  <c r="AY123" i="38"/>
  <c r="BG28" i="38"/>
  <c r="BI62" i="38"/>
  <c r="AZ128" i="38"/>
  <c r="M15" i="67"/>
  <c r="M36" i="67" s="1"/>
  <c r="M34" i="21" s="1"/>
  <c r="D10" i="71"/>
  <c r="E10" i="71" s="1"/>
  <c r="BC153" i="38"/>
  <c r="CG177" i="38"/>
  <c r="CE117" i="38"/>
  <c r="CI161" i="38"/>
  <c r="BB129" i="38"/>
  <c r="BB192" i="38"/>
  <c r="BA126" i="38"/>
  <c r="BA87" i="38"/>
  <c r="BB122" i="38"/>
  <c r="BA125" i="38"/>
  <c r="BG58" i="38"/>
  <c r="BG27" i="38"/>
  <c r="T37" i="67"/>
  <c r="T34" i="21" s="1"/>
  <c r="AP36" i="67"/>
  <c r="AP34" i="21" s="1"/>
  <c r="AO36" i="67"/>
  <c r="AO34" i="21" s="1"/>
  <c r="T30" i="69"/>
  <c r="T29" i="31" s="1"/>
  <c r="M67" i="21"/>
  <c r="AY129" i="38"/>
  <c r="AZ119" i="38"/>
  <c r="E71" i="21"/>
  <c r="CE121" i="38"/>
  <c r="AY121" i="38"/>
  <c r="U29" i="31"/>
  <c r="BG68" i="38"/>
  <c r="BG37" i="38"/>
  <c r="CN36" i="38"/>
  <c r="E106" i="21"/>
  <c r="CE120" i="38"/>
  <c r="CN58" i="38"/>
  <c r="CM28" i="38"/>
  <c r="CN61" i="38"/>
  <c r="CH89" i="38"/>
  <c r="CG83" i="38"/>
  <c r="CM67" i="38"/>
  <c r="E97" i="21"/>
  <c r="CO59" i="38"/>
  <c r="CM61" i="38"/>
  <c r="CO56" i="38"/>
  <c r="CH86" i="38"/>
  <c r="CG89" i="38"/>
  <c r="CF118" i="38"/>
  <c r="CO66" i="38"/>
  <c r="BA99" i="38"/>
  <c r="CO55" i="38"/>
  <c r="CN67" i="38"/>
  <c r="CM60" i="38"/>
  <c r="E104" i="21"/>
  <c r="CI160" i="38"/>
  <c r="CM23" i="38"/>
  <c r="M97" i="21"/>
  <c r="CN57" i="38"/>
  <c r="CE115" i="38"/>
  <c r="CH84" i="38"/>
  <c r="CG94" i="38"/>
  <c r="M110" i="21"/>
  <c r="CE130" i="38"/>
  <c r="CG161" i="38"/>
  <c r="CM62" i="38"/>
  <c r="CF120" i="38"/>
  <c r="CM65" i="38"/>
  <c r="CG84" i="38"/>
  <c r="M111" i="21"/>
  <c r="CI98" i="38"/>
  <c r="C99" i="21"/>
  <c r="CM22" i="38"/>
  <c r="CN35" i="38"/>
  <c r="CN63" i="38"/>
  <c r="CM57" i="38"/>
  <c r="CN26" i="38"/>
  <c r="BH36" i="38"/>
  <c r="BC98" i="38"/>
  <c r="M82" i="21"/>
  <c r="BA192" i="38"/>
  <c r="AZ130" i="38"/>
  <c r="BA98" i="38"/>
  <c r="BG67" i="38"/>
  <c r="AM34" i="21"/>
  <c r="V29" i="69"/>
  <c r="V29" i="31" s="1"/>
  <c r="BW29" i="69"/>
  <c r="BW30" i="69"/>
  <c r="C22" i="21"/>
  <c r="E73" i="21"/>
  <c r="E21" i="67"/>
  <c r="E37" i="67" s="1"/>
  <c r="E33" i="21"/>
  <c r="BB124" i="38"/>
  <c r="M68" i="21"/>
  <c r="BA180" i="38"/>
  <c r="BG56" i="38"/>
  <c r="BA184" i="38"/>
  <c r="CG193" i="38"/>
  <c r="C29" i="31"/>
  <c r="BX29" i="69"/>
  <c r="BX30" i="69"/>
  <c r="AX208" i="38"/>
  <c r="BB181" i="38"/>
  <c r="BB90" i="38"/>
  <c r="BG66" i="38"/>
  <c r="BB97" i="38"/>
  <c r="C16" i="21"/>
  <c r="W37" i="67"/>
  <c r="W34" i="21" s="1"/>
  <c r="BE30" i="69"/>
  <c r="BE29" i="69"/>
  <c r="BE29" i="31" s="1"/>
  <c r="AZ30" i="69"/>
  <c r="AZ29" i="69"/>
  <c r="AZ29" i="31" s="1"/>
  <c r="BA182" i="38"/>
  <c r="CG182" i="38"/>
  <c r="BB150" i="38"/>
  <c r="P36" i="67"/>
  <c r="P34" i="21" s="1"/>
  <c r="BC83" i="38"/>
  <c r="D16" i="71"/>
  <c r="BC177" i="38"/>
  <c r="CI187" i="38"/>
  <c r="Q36" i="67"/>
  <c r="Q34" i="21" s="1"/>
  <c r="CG129" i="38"/>
  <c r="BH22" i="38"/>
  <c r="AZ129" i="38"/>
  <c r="BB128" i="38"/>
  <c r="BB185" i="38"/>
  <c r="AZ122" i="38"/>
  <c r="E69" i="21"/>
  <c r="BH23" i="38"/>
  <c r="BG23" i="38"/>
  <c r="M69" i="21"/>
  <c r="AI36" i="67"/>
  <c r="AI34" i="21" s="1"/>
  <c r="E29" i="31"/>
  <c r="X29" i="31"/>
  <c r="BB153" i="38"/>
  <c r="CI191" i="38"/>
  <c r="AX219" i="38"/>
  <c r="AZ124" i="38"/>
  <c r="BB184" i="38"/>
  <c r="CF125" i="38"/>
  <c r="AZ125" i="38"/>
  <c r="F29" i="31"/>
  <c r="Z37" i="67"/>
  <c r="Z34" i="21" s="1"/>
  <c r="AK36" i="67"/>
  <c r="AK34" i="21" s="1"/>
  <c r="AJ34" i="21"/>
  <c r="AU34" i="21"/>
  <c r="P28" i="70"/>
  <c r="P28" i="77" s="1"/>
  <c r="C83" i="21"/>
  <c r="BB190" i="38"/>
  <c r="CD210" i="38"/>
  <c r="BI53" i="38"/>
  <c r="BI66" i="38"/>
  <c r="BB127" i="38"/>
  <c r="BC186" i="38"/>
  <c r="BC90" i="38"/>
  <c r="BC85" i="38"/>
  <c r="BA94" i="38"/>
  <c r="BH63" i="38"/>
  <c r="BB126" i="38"/>
  <c r="BG65" i="38"/>
  <c r="BI65" i="38"/>
  <c r="BG34" i="38"/>
  <c r="M80" i="21"/>
  <c r="BV29" i="69"/>
  <c r="BV29" i="31" s="1"/>
  <c r="D37" i="67"/>
  <c r="D34" i="21" s="1"/>
  <c r="AH37" i="67"/>
  <c r="AH36" i="67"/>
  <c r="AV34" i="21"/>
  <c r="AY122" i="38"/>
  <c r="D19" i="71"/>
  <c r="E19" i="71" s="1"/>
  <c r="BA150" i="38"/>
  <c r="CI183" i="38"/>
  <c r="BB116" i="38"/>
  <c r="BC190" i="38"/>
  <c r="C77" i="21"/>
  <c r="AZ117" i="38"/>
  <c r="E77" i="21"/>
  <c r="CG29" i="31"/>
  <c r="AB37" i="67"/>
  <c r="AB34" i="21" s="1"/>
  <c r="D12" i="71"/>
  <c r="E12" i="71" s="1"/>
  <c r="AL29" i="31"/>
  <c r="C29" i="70"/>
  <c r="BA146" i="38"/>
  <c r="BB84" i="38"/>
  <c r="BA84" i="38"/>
  <c r="BC84" i="38"/>
  <c r="AX217" i="38"/>
  <c r="BC179" i="38"/>
  <c r="J29" i="69"/>
  <c r="J29" i="31" s="1"/>
  <c r="BG29" i="31"/>
  <c r="CG86" i="38"/>
  <c r="CH94" i="38"/>
  <c r="BH32" i="38"/>
  <c r="BH54" i="38"/>
  <c r="CN54" i="38"/>
  <c r="D21" i="71"/>
  <c r="E21" i="71" s="1"/>
  <c r="CH125" i="38"/>
  <c r="D15" i="71"/>
  <c r="E15" i="71" s="1"/>
  <c r="D9" i="71"/>
  <c r="E9" i="71" s="1"/>
  <c r="BA148" i="38"/>
  <c r="CG115" i="38"/>
  <c r="BC178" i="38"/>
  <c r="CG148" i="38"/>
  <c r="BC150" i="38"/>
  <c r="CG189" i="38"/>
  <c r="C102" i="21"/>
  <c r="CG127" i="38"/>
  <c r="BG53" i="38"/>
  <c r="M78" i="21"/>
  <c r="BA96" i="38"/>
  <c r="BA186" i="38"/>
  <c r="BH31" i="38"/>
  <c r="BC92" i="38"/>
  <c r="BH30" i="38"/>
  <c r="AX216" i="38"/>
  <c r="E16" i="71"/>
  <c r="H37" i="67"/>
  <c r="H34" i="21" s="1"/>
  <c r="AK37" i="67"/>
  <c r="K29" i="69"/>
  <c r="K29" i="31" s="1"/>
  <c r="CM25" i="38"/>
  <c r="AZ116" i="38"/>
  <c r="AY127" i="38"/>
  <c r="BG31" i="38"/>
  <c r="I37" i="67"/>
  <c r="I34" i="21" s="1"/>
  <c r="CN34" i="38"/>
  <c r="CN56" i="38"/>
  <c r="BH56" i="38"/>
  <c r="BA119" i="38"/>
  <c r="AG37" i="67"/>
  <c r="AG34" i="21" s="1"/>
  <c r="C28" i="67"/>
  <c r="C108" i="21"/>
  <c r="BA154" i="38"/>
  <c r="CI151" i="38"/>
  <c r="CI157" i="38"/>
  <c r="CE125" i="38"/>
  <c r="M71" i="21"/>
  <c r="D23" i="71"/>
  <c r="E23" i="71" s="1"/>
  <c r="AP37" i="67"/>
  <c r="AU37" i="67"/>
  <c r="AF30" i="69"/>
  <c r="AF29" i="31" s="1"/>
  <c r="CJ29" i="31"/>
  <c r="C29" i="67"/>
  <c r="C81" i="21"/>
  <c r="BA160" i="38"/>
  <c r="CG160" i="38"/>
  <c r="C71" i="21"/>
  <c r="BH52" i="38"/>
  <c r="CN52" i="38"/>
  <c r="AX207" i="38"/>
  <c r="BA178" i="38"/>
  <c r="BB161" i="38"/>
  <c r="AX211" i="38"/>
  <c r="CD223" i="38"/>
  <c r="AX223" i="38"/>
  <c r="AR29" i="31"/>
  <c r="AW34" i="21"/>
  <c r="AG29" i="31"/>
  <c r="BB147" i="38"/>
  <c r="CI180" i="38"/>
  <c r="BA190" i="38"/>
  <c r="CG190" i="38"/>
  <c r="BH25" i="38"/>
  <c r="M74" i="21"/>
  <c r="BA122" i="38"/>
  <c r="BA90" i="38"/>
  <c r="BI59" i="38"/>
  <c r="AI29" i="69"/>
  <c r="AI30" i="69"/>
  <c r="AH29" i="69"/>
  <c r="AH30" i="69"/>
  <c r="Y28" i="70"/>
  <c r="Y28" i="77" s="1"/>
  <c r="Y29" i="70"/>
  <c r="M95" i="21"/>
  <c r="M33" i="21"/>
  <c r="P29" i="31"/>
  <c r="AJ29" i="69"/>
  <c r="AJ29" i="31" s="1"/>
  <c r="AV29" i="31"/>
  <c r="Z29" i="70"/>
  <c r="Z28" i="70"/>
  <c r="Z28" i="77" s="1"/>
  <c r="BB158" i="38"/>
  <c r="BA181" i="38"/>
  <c r="BI56" i="38"/>
  <c r="AX214" i="38"/>
  <c r="BC156" i="38"/>
  <c r="D18" i="71"/>
  <c r="E18" i="71" s="1"/>
  <c r="AX30" i="69"/>
  <c r="AX29" i="31" s="1"/>
  <c r="AK29" i="69"/>
  <c r="AK29" i="31" s="1"/>
  <c r="C31" i="21"/>
  <c r="M29" i="70"/>
  <c r="BC86" i="38"/>
  <c r="BC29" i="69"/>
  <c r="BC29" i="31" s="1"/>
  <c r="AV30" i="69"/>
  <c r="AZ36" i="67"/>
  <c r="BI29" i="69"/>
  <c r="BI29" i="31" s="1"/>
  <c r="X29" i="70"/>
  <c r="AY29" i="69"/>
  <c r="AY29" i="31" s="1"/>
  <c r="G29" i="69"/>
  <c r="G29" i="31" s="1"/>
  <c r="C30" i="69"/>
  <c r="O29" i="69"/>
  <c r="O29" i="31" s="1"/>
  <c r="L29" i="70"/>
  <c r="J28" i="70"/>
  <c r="J28" i="77" s="1"/>
  <c r="S29" i="70"/>
  <c r="P30" i="69"/>
  <c r="V30" i="69"/>
  <c r="AM37" i="67"/>
  <c r="Q30" i="69"/>
  <c r="Q29" i="31" s="1"/>
  <c r="W29" i="70"/>
  <c r="D29" i="70"/>
  <c r="U29" i="70"/>
  <c r="V28" i="70"/>
  <c r="V28" i="77" s="1"/>
  <c r="C101" i="21" l="1"/>
  <c r="C73" i="21"/>
  <c r="C21" i="67"/>
  <c r="BW29" i="31"/>
  <c r="C15" i="67"/>
  <c r="C36" i="67" s="1"/>
  <c r="C95" i="21"/>
  <c r="C67" i="21"/>
  <c r="C33" i="21"/>
  <c r="AH29" i="31"/>
  <c r="C30" i="67"/>
  <c r="C82" i="21"/>
  <c r="C110" i="21"/>
  <c r="BX29" i="31"/>
  <c r="AI29" i="31"/>
  <c r="E36" i="67"/>
  <c r="E34" i="21" s="1"/>
  <c r="AH34" i="21"/>
  <c r="C37" i="67" l="1"/>
  <c r="C34" i="21" s="1"/>
</calcChain>
</file>

<file path=xl/sharedStrings.xml><?xml version="1.0" encoding="utf-8"?>
<sst xmlns="http://schemas.openxmlformats.org/spreadsheetml/2006/main" count="5413" uniqueCount="1605">
  <si>
    <t>List of templates</t>
  </si>
  <si>
    <t>Col 1</t>
  </si>
  <si>
    <t>Col 2</t>
  </si>
  <si>
    <t>Col 3</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</si>
  <si>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</si>
  <si>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</si>
  <si>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</si>
  <si>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</si>
  <si>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</si>
  <si>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</si>
  <si>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</si>
  <si>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</si>
  <si>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</si>
  <si>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</si>
  <si>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</si>
  <si>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</si>
  <si>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</si>
  <si>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</si>
  <si>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</si>
  <si>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</si>
  <si>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</si>
  <si>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</si>
  <si>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</si>
  <si>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</si>
  <si>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</si>
  <si>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</si>
  <si>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</si>
  <si>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</si>
  <si>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</si>
  <si>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</si>
  <si>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</si>
  <si>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</si>
  <si>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</si>
  <si>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</si>
  <si>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Col 35</t>
  </si>
  <si>
    <t>Col 36</t>
  </si>
  <si>
    <t>Central Bank</t>
  </si>
  <si>
    <t>Finance Companies</t>
  </si>
  <si>
    <t>Structured Finance Vehicles</t>
  </si>
  <si>
    <t>Trust Companies</t>
  </si>
  <si>
    <t>Confidential when completed</t>
  </si>
  <si>
    <t xml:space="preserve">Jurisdiction: </t>
  </si>
  <si>
    <t>1 macro-mapping</t>
  </si>
  <si>
    <t>Brief description of the entity type</t>
  </si>
  <si>
    <t>EF4: Facilitation of credit creation</t>
  </si>
  <si>
    <t>Entity Type 1</t>
  </si>
  <si>
    <t>Economic Function (EF) Classification Sheet</t>
  </si>
  <si>
    <t>Economic Function (EF) Risk Metrics Sheet</t>
  </si>
  <si>
    <t>Liabilities and Equity</t>
  </si>
  <si>
    <t>Off-balance sheet items</t>
  </si>
  <si>
    <t>Total</t>
  </si>
  <si>
    <t>Total financial assets under management (AUM)</t>
  </si>
  <si>
    <t>Entity Type 2</t>
  </si>
  <si>
    <t xml:space="preserve">Email address: </t>
  </si>
  <si>
    <t>Primary contact</t>
  </si>
  <si>
    <t xml:space="preserve">Name: </t>
  </si>
  <si>
    <t>Additional contact (if any)</t>
  </si>
  <si>
    <t xml:space="preserve">Name of entity type: </t>
  </si>
  <si>
    <t>Entity Type 3</t>
  </si>
  <si>
    <t xml:space="preserve">Institution: </t>
  </si>
  <si>
    <t xml:space="preserve">E-mail Address: </t>
  </si>
  <si>
    <t xml:space="preserve">Contact Number: </t>
  </si>
  <si>
    <t>Hedge Funds</t>
  </si>
  <si>
    <t>Credit Intermediation 1 (CI1)</t>
  </si>
  <si>
    <t>Credit Intermediation 3 (CI3)</t>
  </si>
  <si>
    <t>Credit Intermediation 2 (CI2)</t>
  </si>
  <si>
    <t>Maturity Transformation 1 (MT1)</t>
  </si>
  <si>
    <t>Maturity Transformation 2 (MT2)</t>
  </si>
  <si>
    <t>Maturity Transformation 3 (MT3)</t>
  </si>
  <si>
    <t>Credit Risk Transfer (CRT)</t>
  </si>
  <si>
    <t>Leverage 1 (L1)</t>
  </si>
  <si>
    <t>Leverage 2 (L2)</t>
  </si>
  <si>
    <t>Liquidity Transformation (LT)</t>
  </si>
  <si>
    <t>Leverage (L)</t>
  </si>
  <si>
    <t>Maturity Transformation (MT)</t>
  </si>
  <si>
    <t>Credit Intermediation (CI)</t>
  </si>
  <si>
    <t>Calculated Risk Metrics</t>
  </si>
  <si>
    <t>Pension Funds</t>
  </si>
  <si>
    <t>Financial Corporations</t>
  </si>
  <si>
    <t>Broker-Dealers</t>
  </si>
  <si>
    <t>Col 4</t>
  </si>
  <si>
    <t>Please use the table below to report any additional information, if needed.</t>
  </si>
  <si>
    <t>Col 37</t>
  </si>
  <si>
    <r>
      <rPr>
        <b/>
        <sz val="10"/>
        <color indexed="8"/>
        <rFont val="Arial"/>
        <family val="2"/>
      </rPr>
      <t>Note</t>
    </r>
    <r>
      <rPr>
        <sz val="10"/>
        <color indexed="8"/>
        <rFont val="Arial"/>
        <family val="2"/>
      </rPr>
      <t xml:space="preserve">
(detailed definition etc.)</t>
    </r>
  </si>
  <si>
    <t>Notes</t>
  </si>
  <si>
    <t>S12</t>
  </si>
  <si>
    <t>S121</t>
  </si>
  <si>
    <r>
      <rPr>
        <b/>
        <sz val="10"/>
        <color indexed="8"/>
        <rFont val="Arial"/>
        <family val="2"/>
      </rPr>
      <t>Source</t>
    </r>
    <r>
      <rPr>
        <sz val="10"/>
        <color indexed="8"/>
        <rFont val="Arial"/>
        <family val="2"/>
      </rPr>
      <t xml:space="preserve">
(description, confidentiality, URL)
(Note 1)</t>
    </r>
  </si>
  <si>
    <t>DTCs</t>
  </si>
  <si>
    <t>Insurance Corporations</t>
  </si>
  <si>
    <t>macro-mapping reference</t>
  </si>
  <si>
    <t>OFIs</t>
  </si>
  <si>
    <t>Fixed Income Funds</t>
  </si>
  <si>
    <t>*: Proxies and estimates are acceptable if hard data are not available.</t>
  </si>
  <si>
    <t>Brief description of the reasons for the classification into the EF</t>
  </si>
  <si>
    <r>
      <t>How is the entity type linked to the macro-mapping template</t>
    </r>
    <r>
      <rPr>
        <sz val="10"/>
        <color indexed="8"/>
        <rFont val="Arial"/>
        <family val="2"/>
      </rPr>
      <t xml:space="preserve"> (e.g. column reference in "1 macro-mapping" sheet)?</t>
    </r>
  </si>
  <si>
    <t>Onshore funds
(domiciled domestically)</t>
  </si>
  <si>
    <t>Entity Type 4</t>
  </si>
  <si>
    <t>Entity Type 5</t>
  </si>
  <si>
    <t>Entity Type 6</t>
  </si>
  <si>
    <t>Entity Type 7</t>
  </si>
  <si>
    <t>Entity Type 8</t>
  </si>
  <si>
    <t>EF2:  Loan provision that is dependent on short-term funding or on secured funding of assets</t>
  </si>
  <si>
    <t>EF3:  Intermediation of market activities that is dependent on short-term funding or on secured funding of client assets</t>
  </si>
  <si>
    <t>Offshore funds
(domiciled abroad), managed/marketed domestically</t>
  </si>
  <si>
    <r>
      <rPr>
        <i/>
        <sz val="10"/>
        <color indexed="8"/>
        <rFont val="Arial"/>
        <family val="2"/>
      </rPr>
      <t>of which</t>
    </r>
    <r>
      <rPr>
        <sz val="10"/>
        <color indexed="8"/>
        <rFont val="Arial"/>
        <family val="2"/>
      </rPr>
      <t xml:space="preserve">: </t>
    </r>
    <r>
      <rPr>
        <u/>
        <sz val="10"/>
        <color indexed="8"/>
        <rFont val="Arial"/>
        <family val="2"/>
      </rPr>
      <t>defined benefits</t>
    </r>
  </si>
  <si>
    <r>
      <rPr>
        <i/>
        <sz val="10"/>
        <color indexed="8"/>
        <rFont val="Arial"/>
        <family val="2"/>
      </rPr>
      <t>of which</t>
    </r>
    <r>
      <rPr>
        <sz val="10"/>
        <color indexed="8"/>
        <rFont val="Arial"/>
        <family val="2"/>
      </rPr>
      <t xml:space="preserve">: </t>
    </r>
    <r>
      <rPr>
        <u/>
        <sz val="10"/>
        <color indexed="8"/>
        <rFont val="Arial"/>
        <family val="2"/>
      </rPr>
      <t>defined contributions</t>
    </r>
  </si>
  <si>
    <t>Col 38</t>
  </si>
  <si>
    <t>Col 39</t>
  </si>
  <si>
    <t>as of end-year</t>
  </si>
  <si>
    <t>Supplementary Template: Credit and Lending Assets</t>
  </si>
  <si>
    <t>MMFs</t>
  </si>
  <si>
    <t>Credit Assets
(Note 2)</t>
  </si>
  <si>
    <r>
      <t>of which</t>
    </r>
    <r>
      <rPr>
        <sz val="10"/>
        <color indexed="8"/>
        <rFont val="Arial"/>
        <family val="2"/>
      </rPr>
      <t>: loans
(Note 3)</t>
    </r>
  </si>
  <si>
    <t>Other Investment Funds</t>
  </si>
  <si>
    <t>Wholesale Funding
(Note 2)</t>
  </si>
  <si>
    <r>
      <t>of which</t>
    </r>
    <r>
      <rPr>
        <sz val="10"/>
        <color indexed="8"/>
        <rFont val="Arial"/>
        <family val="2"/>
      </rPr>
      <t>:
short-term
(Note 3)</t>
    </r>
  </si>
  <si>
    <t xml:space="preserve">(3) Short-term is defined as a residual maturity of less than 12 months. </t>
  </si>
  <si>
    <t>Supplementary Template: Wholesale Funding</t>
  </si>
  <si>
    <t>claims on</t>
  </si>
  <si>
    <t>liabilities to</t>
  </si>
  <si>
    <t xml:space="preserve">Pension Funds
</t>
  </si>
  <si>
    <t xml:space="preserve">OFIs
</t>
  </si>
  <si>
    <r>
      <t>Interconnectedness</t>
    </r>
    <r>
      <rPr>
        <sz val="13"/>
        <color indexed="9"/>
        <rFont val="Arial"/>
        <family val="2"/>
      </rPr>
      <t xml:space="preserve"> (time series)</t>
    </r>
  </si>
  <si>
    <r>
      <t>Interconnectedness</t>
    </r>
    <r>
      <rPr>
        <sz val="13"/>
        <color indexed="9"/>
        <rFont val="Arial"/>
        <family val="2"/>
      </rPr>
      <t xml:space="preserve"> (</t>
    </r>
    <r>
      <rPr>
        <i/>
        <sz val="13"/>
        <color indexed="9"/>
        <rFont val="Arial"/>
        <family val="2"/>
      </rPr>
      <t>whom-to-whom</t>
    </r>
    <r>
      <rPr>
        <sz val="13"/>
        <color indexed="9"/>
        <rFont val="Arial"/>
        <family val="2"/>
      </rPr>
      <t>)</t>
    </r>
  </si>
  <si>
    <t>Insurance Corporations'</t>
  </si>
  <si>
    <t>Pension Funds'</t>
  </si>
  <si>
    <t>OFIs'</t>
  </si>
  <si>
    <t xml:space="preserve">Insurance Companies
</t>
  </si>
  <si>
    <t>Entity Type 9</t>
  </si>
  <si>
    <t>Entity Type 10</t>
  </si>
  <si>
    <r>
      <t>Financial assets at end-year</t>
    </r>
    <r>
      <rPr>
        <sz val="10"/>
        <rFont val="Arial"/>
        <family val="2"/>
      </rPr>
      <t xml:space="preserve"> (Note 2)</t>
    </r>
  </si>
  <si>
    <r>
      <t>EF1:  Management of collective investment vehicles with features that make them susceptible to runs</t>
    </r>
    <r>
      <rPr>
        <sz val="12"/>
        <color indexed="56"/>
        <rFont val="Arial"/>
        <family val="2"/>
      </rPr>
      <t xml:space="preserve"> (Note 4)</t>
    </r>
  </si>
  <si>
    <r>
      <t>EF5: Securitisation-based credit intermediation and funding of financial entities</t>
    </r>
    <r>
      <rPr>
        <sz val="12"/>
        <color indexed="21"/>
        <rFont val="Arial"/>
        <family val="2"/>
      </rPr>
      <t xml:space="preserve"> (Note 5)</t>
    </r>
  </si>
  <si>
    <t>(4) Collective Investment Vehicles are usually not prudentially consolidated in banking groups. However, if there are any prudentially consolidated entity types in this economic function category, please report the number in a separate note.</t>
  </si>
  <si>
    <t>(3) Please indicate the sources used to fill in this template (e.g. supervisory data, market data, other).</t>
  </si>
  <si>
    <t>EF1:  Management of collective investment vehicles with features that make them susceptible to runs</t>
  </si>
  <si>
    <t>Assets</t>
  </si>
  <si>
    <t>(1)</t>
  </si>
  <si>
    <t>(2)</t>
  </si>
  <si>
    <t>(3)</t>
  </si>
  <si>
    <t>(4)</t>
  </si>
  <si>
    <t>(5)</t>
  </si>
  <si>
    <t>(6)</t>
  </si>
  <si>
    <t>(7)</t>
  </si>
  <si>
    <t>(8)</t>
  </si>
  <si>
    <t>(9)</t>
  </si>
  <si>
    <t>(10)</t>
  </si>
  <si>
    <t>(11)</t>
  </si>
  <si>
    <t>(12)</t>
  </si>
  <si>
    <t>(13)</t>
  </si>
  <si>
    <t>(14)</t>
  </si>
  <si>
    <t>(15)</t>
  </si>
  <si>
    <t>(16)</t>
  </si>
  <si>
    <t>(17)</t>
  </si>
  <si>
    <t>(18)</t>
  </si>
  <si>
    <t>Liquidity Transformation 1 (LT1)</t>
  </si>
  <si>
    <t>Credit Risk Transfer 1 (CRT1)</t>
  </si>
  <si>
    <t>On- and Off-Balance Sheet Items</t>
  </si>
  <si>
    <t>(19)</t>
  </si>
  <si>
    <t>Formula</t>
  </si>
  <si>
    <t>= 3 / 1</t>
  </si>
  <si>
    <t>= 4 / 1</t>
  </si>
  <si>
    <t>= (3 + 18) / (1 + 17)</t>
  </si>
  <si>
    <t>= (5 - 10 - 14) / 1</t>
  </si>
  <si>
    <t>= (11 + 15) / 6</t>
  </si>
  <si>
    <t>= 18 / (1 + 17)</t>
  </si>
  <si>
    <t>= 2 / 1</t>
  </si>
  <si>
    <t>= (2 + 14) / (1 + 13)</t>
  </si>
  <si>
    <t>= (4 - 9 - 12) / 1</t>
  </si>
  <si>
    <t>= 10 / 5</t>
  </si>
  <si>
    <t>= 11 / 7</t>
  </si>
  <si>
    <t>= 14 / (1 + 13)</t>
  </si>
  <si>
    <t>= 1 / 13</t>
  </si>
  <si>
    <t>= (1 + 17) / 13</t>
  </si>
  <si>
    <t>= 1 / 12</t>
  </si>
  <si>
    <t>= (1 + 13) / 12</t>
  </si>
  <si>
    <r>
      <t>Total balance sheet financial assets</t>
    </r>
    <r>
      <rPr>
        <sz val="10"/>
        <color indexed="8"/>
        <rFont val="Arial"/>
        <family val="2"/>
      </rPr>
      <t xml:space="preserve"> (Note 2)</t>
    </r>
  </si>
  <si>
    <r>
      <t>Credit assets</t>
    </r>
    <r>
      <rPr>
        <sz val="10"/>
        <color indexed="8"/>
        <rFont val="Arial"/>
        <family val="2"/>
      </rPr>
      <t xml:space="preserve"> (Note 3)</t>
    </r>
  </si>
  <si>
    <r>
      <t>Long-term assets
(&gt; 12 months)</t>
    </r>
    <r>
      <rPr>
        <sz val="10"/>
        <color indexed="8"/>
        <rFont val="Arial"/>
        <family val="2"/>
      </rPr>
      <t xml:space="preserve"> (Note 5)</t>
    </r>
  </si>
  <si>
    <r>
      <t>Short-term assets
(≤ 12 months)</t>
    </r>
    <r>
      <rPr>
        <sz val="10"/>
        <color indexed="8"/>
        <rFont val="Arial"/>
        <family val="2"/>
      </rPr>
      <t xml:space="preserve"> (Note 5)</t>
    </r>
  </si>
  <si>
    <r>
      <t>Short-term assets
(≤ 3 months)</t>
    </r>
    <r>
      <rPr>
        <sz val="10"/>
        <color indexed="8"/>
        <rFont val="Arial"/>
        <family val="2"/>
      </rPr>
      <t xml:space="preserve">  (Note 5)</t>
    </r>
  </si>
  <si>
    <r>
      <rPr>
        <i/>
        <sz val="10"/>
        <color indexed="8"/>
        <rFont val="Arial"/>
        <family val="2"/>
      </rPr>
      <t>of which</t>
    </r>
    <r>
      <rPr>
        <sz val="10"/>
        <color indexed="8"/>
        <rFont val="Arial"/>
        <family val="2"/>
      </rPr>
      <t xml:space="preserve">: </t>
    </r>
    <r>
      <rPr>
        <b/>
        <sz val="10"/>
        <color indexed="8"/>
        <rFont val="Arial"/>
        <family val="2"/>
      </rPr>
      <t>loans</t>
    </r>
    <r>
      <rPr>
        <sz val="10"/>
        <color indexed="8"/>
        <rFont val="Arial"/>
        <family val="2"/>
      </rPr>
      <t xml:space="preserve"> (Note 4)</t>
    </r>
  </si>
  <si>
    <t>= credit assets / total financial assets</t>
  </si>
  <si>
    <t>= loans / total financial assets</t>
  </si>
  <si>
    <t>= credit assets / AUM</t>
  </si>
  <si>
    <t>= loans / AUM</t>
  </si>
  <si>
    <t>= credit off balance sheet exposures / (AUM + total off balance sheet exposures)</t>
  </si>
  <si>
    <t>= AUM / NAV</t>
  </si>
  <si>
    <t>= (AUM + total off balance sheet exposures) / NAV</t>
  </si>
  <si>
    <t>= (credit assets + credit off balance sheet exposures) / (AUM + total off balance sheet exposures)</t>
  </si>
  <si>
    <t>= (long term assets - long term liabilities - nonredeemable equity) / AUM</t>
  </si>
  <si>
    <t>Description</t>
  </si>
  <si>
    <t>= (credit assets + credit off balance sheet exposures) / (total financial assets + total off balance sheet exposures)</t>
  </si>
  <si>
    <t>= credit off balance sheet exposures / (total financial assets + total off balance sheet exposures)</t>
  </si>
  <si>
    <t>= total financial assets / equity</t>
  </si>
  <si>
    <t>= (total financial assets + total off balance sheet exposures) / equity</t>
  </si>
  <si>
    <t xml:space="preserve">    </t>
  </si>
  <si>
    <t>3 interconnectedness</t>
  </si>
  <si>
    <t>2 supplementary templates</t>
  </si>
  <si>
    <t>4 classification of non-bank entities into and outside of economic functions (a-b)</t>
  </si>
  <si>
    <r>
      <t xml:space="preserve">= (short term liabilities </t>
    </r>
    <r>
      <rPr>
        <sz val="11"/>
        <color indexed="63"/>
        <rFont val="Arial"/>
        <family val="2"/>
      </rPr>
      <t>[≤ 12 months]</t>
    </r>
    <r>
      <rPr>
        <sz val="11"/>
        <color theme="1"/>
        <rFont val="Arial"/>
        <family val="2"/>
      </rPr>
      <t xml:space="preserve"> + redeemable equity </t>
    </r>
    <r>
      <rPr>
        <sz val="11"/>
        <color indexed="63"/>
        <rFont val="Arial"/>
        <family val="2"/>
      </rPr>
      <t>[≤  12 months]</t>
    </r>
    <r>
      <rPr>
        <sz val="11"/>
        <color theme="1"/>
        <rFont val="Arial"/>
        <family val="2"/>
      </rPr>
      <t xml:space="preserve">) / short term assets </t>
    </r>
    <r>
      <rPr>
        <sz val="11"/>
        <color indexed="63"/>
        <rFont val="Arial"/>
        <family val="2"/>
      </rPr>
      <t>[≤ 12 months]</t>
    </r>
  </si>
  <si>
    <r>
      <rPr>
        <i/>
        <sz val="10"/>
        <color indexed="8"/>
        <rFont val="Arial"/>
        <family val="2"/>
      </rPr>
      <t xml:space="preserve">of which:
</t>
    </r>
    <r>
      <rPr>
        <sz val="10"/>
        <color indexed="8"/>
        <rFont val="Arial"/>
        <family val="2"/>
      </rPr>
      <t>banks</t>
    </r>
  </si>
  <si>
    <t xml:space="preserve">Unit multiplier (e.g. 1,000) : </t>
  </si>
  <si>
    <t>Additional questions</t>
  </si>
  <si>
    <t xml:space="preserve">Yes (URL link) / No : </t>
  </si>
  <si>
    <t>S122
- S12201</t>
  </si>
  <si>
    <t>S123
- S12301</t>
  </si>
  <si>
    <t>S126
- S12601</t>
  </si>
  <si>
    <t>S127
- S12701</t>
  </si>
  <si>
    <t>S124
- S12401</t>
  </si>
  <si>
    <t>S129
- S12901</t>
  </si>
  <si>
    <t>S128
- S12801</t>
  </si>
  <si>
    <t>Main Template for the Macro-Mapping - from Flow of Funds / National Financial Accounts Data *</t>
  </si>
  <si>
    <t>Please fill in the template in domestic currency and unit multiplier specified on the cover page.</t>
  </si>
  <si>
    <t>(2) Please fill in the template in domestic currency and unit multiplier specified on the cover page.</t>
  </si>
  <si>
    <t>S12201 to S12901</t>
  </si>
  <si>
    <t>Please fill in the template using the domestic currency and unit multiplier specified on the cover page.</t>
  </si>
  <si>
    <r>
      <rPr>
        <i/>
        <sz val="10"/>
        <color indexed="8"/>
        <rFont val="Arial"/>
        <family val="2"/>
      </rPr>
      <t xml:space="preserve">of which:
</t>
    </r>
    <r>
      <rPr>
        <sz val="10"/>
        <color indexed="8"/>
        <rFont val="Arial"/>
        <family val="2"/>
      </rPr>
      <t>other</t>
    </r>
  </si>
  <si>
    <t>Col 40</t>
  </si>
  <si>
    <r>
      <t>Stock of financial assets</t>
    </r>
    <r>
      <rPr>
        <sz val="10"/>
        <color indexed="10"/>
        <rFont val="Arial"/>
        <family val="2"/>
      </rPr>
      <t xml:space="preserve">
(Note 1)</t>
    </r>
    <r>
      <rPr>
        <b/>
        <sz val="10"/>
        <color indexed="10"/>
        <rFont val="Arial"/>
        <family val="2"/>
      </rPr>
      <t xml:space="preserve">
 </t>
    </r>
    <r>
      <rPr>
        <sz val="10"/>
        <color indexed="8"/>
        <rFont val="Arial"/>
        <family val="2"/>
      </rPr>
      <t xml:space="preserve"> 
as of end-year</t>
    </r>
  </si>
  <si>
    <t>Deposit-Taking Corporations (DTCs)
(Note 3)</t>
  </si>
  <si>
    <t>Public Financial Institutions
(Note 4)</t>
  </si>
  <si>
    <t>Insurance Corporations
(Note 5)</t>
  </si>
  <si>
    <t>Pension Funds
(Note 5)</t>
  </si>
  <si>
    <t>Other Financial Intermediaries (OFIs)
(Note 6)</t>
  </si>
  <si>
    <t>Money Market Funds (MMFs)
(Note 7)</t>
  </si>
  <si>
    <r>
      <rPr>
        <i/>
        <sz val="10"/>
        <color indexed="8"/>
        <rFont val="Arial"/>
        <family val="2"/>
      </rPr>
      <t>of which</t>
    </r>
    <r>
      <rPr>
        <sz val="10"/>
        <color indexed="8"/>
        <rFont val="Arial"/>
        <family val="2"/>
      </rPr>
      <t xml:space="preserve">: </t>
    </r>
    <r>
      <rPr>
        <u/>
        <sz val="10"/>
        <color indexed="8"/>
        <rFont val="Arial"/>
        <family val="2"/>
      </rPr>
      <t xml:space="preserve">constant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</si>
  <si>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 xml:space="preserve">variable NAV
</t>
    </r>
    <r>
      <rPr>
        <sz val="10"/>
        <color indexed="8"/>
        <rFont val="Arial"/>
        <family val="2"/>
      </rPr>
      <t>(Note 7)</t>
    </r>
  </si>
  <si>
    <t>(5) If data for Insurance Companies and Pension Funds can not be separated, please fill the aggregated number in the Insurance Companies' cells and explain that in the Note cell.</t>
  </si>
  <si>
    <t>(3) Deposit-Taking Corporations include banks and other corporations that raise funds through deposits and other equivalent instruments.</t>
  </si>
  <si>
    <r>
      <rPr>
        <b/>
        <sz val="10"/>
        <color indexed="8"/>
        <rFont val="Arial"/>
        <family val="2"/>
      </rPr>
      <t>Source</t>
    </r>
    <r>
      <rPr>
        <sz val="10"/>
        <color indexed="8"/>
        <rFont val="Arial"/>
        <family val="2"/>
      </rPr>
      <t xml:space="preserve">
(description, confidentiality, URL)
(Note 2)</t>
    </r>
  </si>
  <si>
    <r>
      <rPr>
        <i/>
        <sz val="10"/>
        <color indexed="8"/>
        <rFont val="Arial"/>
        <family val="2"/>
      </rPr>
      <t>of which</t>
    </r>
    <r>
      <rPr>
        <sz val="10"/>
        <color indexed="8"/>
        <rFont val="Arial"/>
        <family val="2"/>
      </rPr>
      <t>: prudentially consolidated in banking groups</t>
    </r>
  </si>
  <si>
    <r>
      <t>MMFs</t>
    </r>
    <r>
      <rPr>
        <sz val="10"/>
        <color indexed="8"/>
        <rFont val="Arial"/>
        <family val="2"/>
      </rPr>
      <t xml:space="preserve">
(Note 1)</t>
    </r>
  </si>
  <si>
    <r>
      <t>Trust Companies</t>
    </r>
    <r>
      <rPr>
        <sz val="10"/>
        <color indexed="8"/>
        <rFont val="Arial"/>
        <family val="2"/>
      </rPr>
      <t xml:space="preserve">
(Note 1)</t>
    </r>
  </si>
  <si>
    <r>
      <t>Finance Companies</t>
    </r>
    <r>
      <rPr>
        <sz val="10"/>
        <color indexed="8"/>
        <rFont val="Arial"/>
        <family val="2"/>
      </rPr>
      <t xml:space="preserve">
(Note 1)</t>
    </r>
  </si>
  <si>
    <r>
      <t>Broker Dealers</t>
    </r>
    <r>
      <rPr>
        <sz val="10"/>
        <color indexed="8"/>
        <rFont val="Arial"/>
        <family val="2"/>
      </rPr>
      <t xml:space="preserve">
(Note 1)</t>
    </r>
  </si>
  <si>
    <t>Claims on / liabilities to Col 7</t>
  </si>
  <si>
    <t>Claims on / liabilities to Col 8</t>
  </si>
  <si>
    <t>Claims on / liabilities to Col 11</t>
  </si>
  <si>
    <t>Claims on / liabilities to Col 12</t>
  </si>
  <si>
    <t>Claims on / liabilities to Col 15</t>
  </si>
  <si>
    <t>Claims on / liabilities to Col 24</t>
  </si>
  <si>
    <t>Claims on / liabilities to Col 25</t>
  </si>
  <si>
    <t>Claims on / liabilities to Col 26</t>
  </si>
  <si>
    <t xml:space="preserve">General remarks :   </t>
  </si>
  <si>
    <t xml:space="preserve">Yes (brief description) / No : </t>
  </si>
  <si>
    <t>5 risk metrics for classified entitles</t>
  </si>
  <si>
    <t>Domestic currency and unit multiplier used for reporting all values in the templates</t>
  </si>
  <si>
    <t>1. Is there an established system of national financial accounts (e.g. 'Flow of Funds') in your jurisdiction? If yes, please provide the URL link.</t>
  </si>
  <si>
    <t>Leverage 3 (L3)</t>
  </si>
  <si>
    <t>= GNE / NAV</t>
  </si>
  <si>
    <r>
      <t>Liquid assets (broad definition)</t>
    </r>
    <r>
      <rPr>
        <sz val="10"/>
        <color indexed="8"/>
        <rFont val="Arial"/>
        <family val="2"/>
      </rPr>
      <t xml:space="preserve"> (Note 6)</t>
    </r>
  </si>
  <si>
    <r>
      <t xml:space="preserve">= (short term liabilities </t>
    </r>
    <r>
      <rPr>
        <sz val="11"/>
        <color indexed="63"/>
        <rFont val="Arial"/>
        <family val="2"/>
      </rPr>
      <t>[≤ 30 days]</t>
    </r>
    <r>
      <rPr>
        <sz val="11"/>
        <color theme="1"/>
        <rFont val="Arial"/>
        <family val="2"/>
      </rPr>
      <t xml:space="preserve"> + redeemable equity </t>
    </r>
    <r>
      <rPr>
        <sz val="11"/>
        <color indexed="63"/>
        <rFont val="Arial"/>
        <family val="2"/>
      </rPr>
      <t>[≤  30 days]</t>
    </r>
    <r>
      <rPr>
        <sz val="11"/>
        <color theme="1"/>
        <rFont val="Arial"/>
        <family val="2"/>
      </rPr>
      <t xml:space="preserve">) / short term assets </t>
    </r>
    <r>
      <rPr>
        <sz val="11"/>
        <color indexed="63"/>
        <rFont val="Arial"/>
        <family val="2"/>
      </rPr>
      <t>[≤ 3 months]</t>
    </r>
  </si>
  <si>
    <t>Liquidity Transformation 2 (LT2)</t>
  </si>
  <si>
    <t>Liquidity Transformation 3 (LT3)</t>
  </si>
  <si>
    <t>= (AUM - liquid assets [narrow] + short term liabilities [≤ 30 days] + redeemable equity [≤ 30 days]) / AUM</t>
  </si>
  <si>
    <t>= (AUM - liquid assets [broad] + short term liabilities [≤ 30 days] + redeemable equity [≤ 30 days]) / AUM</t>
  </si>
  <si>
    <r>
      <t>Liquid assets (narrow definition)</t>
    </r>
    <r>
      <rPr>
        <sz val="10"/>
        <color indexed="8"/>
        <rFont val="Arial"/>
        <family val="2"/>
      </rPr>
      <t xml:space="preserve"> (Note 7)</t>
    </r>
  </si>
  <si>
    <t>= (12 + 16) / 7</t>
  </si>
  <si>
    <t>= (1 - 9 + 12 + 16) / 1</t>
  </si>
  <si>
    <t>= (1 - 8 + 12 + 16) / 1</t>
  </si>
  <si>
    <t>= 2 / 13</t>
  </si>
  <si>
    <r>
      <t>Long-term liabilities
(&gt; 12 months)</t>
    </r>
    <r>
      <rPr>
        <sz val="10"/>
        <color indexed="8"/>
        <rFont val="Arial"/>
        <family val="2"/>
      </rPr>
      <t xml:space="preserve"> (Note 8)</t>
    </r>
  </si>
  <si>
    <r>
      <t>Short-term liabilities
(≤ 12 months)</t>
    </r>
    <r>
      <rPr>
        <sz val="10"/>
        <color indexed="8"/>
        <rFont val="Arial"/>
        <family val="2"/>
      </rPr>
      <t xml:space="preserve"> (Note 8)</t>
    </r>
  </si>
  <si>
    <r>
      <t>Short-term liabilities
(≤ 30 days)</t>
    </r>
    <r>
      <rPr>
        <sz val="10"/>
        <color indexed="8"/>
        <rFont val="Arial"/>
        <family val="2"/>
      </rPr>
      <t xml:space="preserve"> (Note 8)</t>
    </r>
  </si>
  <si>
    <r>
      <t>Shareholders' equity
(&gt; 12 months)</t>
    </r>
    <r>
      <rPr>
        <sz val="10"/>
        <color indexed="8"/>
        <rFont val="Arial"/>
        <family val="2"/>
      </rPr>
      <t xml:space="preserve"> (Note 8)</t>
    </r>
  </si>
  <si>
    <r>
      <t>Shareholders' equity
(≤ 12 months)</t>
    </r>
    <r>
      <rPr>
        <sz val="10"/>
        <color indexed="8"/>
        <rFont val="Arial"/>
        <family val="2"/>
      </rPr>
      <t xml:space="preserve"> (Note 8)</t>
    </r>
  </si>
  <si>
    <r>
      <t>Shareholders' equity
(≤ 30 days)</t>
    </r>
    <r>
      <rPr>
        <sz val="10"/>
        <color indexed="8"/>
        <rFont val="Arial"/>
        <family val="2"/>
      </rPr>
      <t xml:space="preserve"> (Note 8)</t>
    </r>
  </si>
  <si>
    <t>= (long term assets - long term liabilities - equity) / total financial assets</t>
  </si>
  <si>
    <r>
      <t xml:space="preserve">= short term liabilities </t>
    </r>
    <r>
      <rPr>
        <sz val="11"/>
        <color indexed="63"/>
        <rFont val="Arial"/>
        <family val="2"/>
      </rPr>
      <t>[≤ 12 months]</t>
    </r>
    <r>
      <rPr>
        <sz val="11"/>
        <color theme="1"/>
        <rFont val="Arial"/>
        <family val="2"/>
      </rPr>
      <t xml:space="preserve"> / short term assets </t>
    </r>
    <r>
      <rPr>
        <sz val="11"/>
        <color indexed="63"/>
        <rFont val="Arial"/>
        <family val="2"/>
      </rPr>
      <t>[≤ 12 months]</t>
    </r>
  </si>
  <si>
    <r>
      <t xml:space="preserve">= short term liabilities </t>
    </r>
    <r>
      <rPr>
        <sz val="11"/>
        <color indexed="63"/>
        <rFont val="Arial"/>
        <family val="2"/>
      </rPr>
      <t>[≤ 30 days]</t>
    </r>
    <r>
      <rPr>
        <sz val="11"/>
        <color theme="1"/>
        <rFont val="Arial"/>
        <family val="2"/>
      </rPr>
      <t xml:space="preserve"> / short term assets </t>
    </r>
    <r>
      <rPr>
        <sz val="11"/>
        <color indexed="63"/>
        <rFont val="Arial"/>
        <family val="2"/>
      </rPr>
      <t>[≤ 3 months]</t>
    </r>
  </si>
  <si>
    <t>= 11 / 6</t>
  </si>
  <si>
    <t>= (total financial assets - liquid assets [narrow] + short term liabilities [≤ 30 days]) / total financial assets</t>
  </si>
  <si>
    <t>= (total financial assets - liquid assets [broad] + short term liabilities [≤ 30 days]) / total financial assets</t>
  </si>
  <si>
    <t>= (1 - 8 + 11) / 1</t>
  </si>
  <si>
    <t>= (1 - 7 + 11) / 1</t>
  </si>
  <si>
    <r>
      <t xml:space="preserve">= short term liabilities </t>
    </r>
    <r>
      <rPr>
        <sz val="11"/>
        <color indexed="63"/>
        <rFont val="Arial"/>
        <family val="2"/>
      </rPr>
      <t>[≤ 30 days]</t>
    </r>
    <r>
      <rPr>
        <sz val="11"/>
        <color theme="1"/>
        <rFont val="Arial"/>
        <family val="2"/>
      </rPr>
      <t xml:space="preserve"> / liquid assets [broad]</t>
    </r>
  </si>
  <si>
    <t>= short term liabilities [≤ 12 months] / short term assets [≤ 12 months]</t>
  </si>
  <si>
    <t>= short term liabilities [≤ 30 days] / short term assets [≤ 3 months]</t>
  </si>
  <si>
    <t>= short term liabilities [≤ 30 days] / liquid assets [broad]</t>
  </si>
  <si>
    <t>Banks</t>
  </si>
  <si>
    <t>S125
- S12501</t>
  </si>
  <si>
    <t>Non-MMF Investment Funds</t>
  </si>
  <si>
    <t>see memo item on the right</t>
  </si>
  <si>
    <t>(8) If data for Hedge Funds can not be separated from Other Investment Funds, please fill the aggregated number in the Other Investment Funds cells and explain that in the Note cell.</t>
  </si>
  <si>
    <t>(9) If data for Other Investment Funds can not be separated between Equity Funds and Fixed Income Funds, please fill in the aggregate number in the Other Investment Funds cells and explain that in the Note cell.</t>
  </si>
  <si>
    <t>(11) Equity Real Estate Investment Trusts (REITs) and RE Funds only invest in and own physical properties and their revenues therefore come principally from their properties' rents. Mortgage REITs and RE Funds do not invest in physical real-estate but derive most of their income from investment and ownership of debt instruments, such as property mortgages or MBS that support real-estate investments.</t>
  </si>
  <si>
    <r>
      <t>Memo items: Flow of Funds / National Financial Accounts categories</t>
    </r>
    <r>
      <rPr>
        <sz val="10"/>
        <color indexed="10"/>
        <rFont val="Arial"/>
        <family val="2"/>
      </rPr>
      <t xml:space="preserve"> (Note 16)</t>
    </r>
  </si>
  <si>
    <t>Financial Auxiliaries
(Note 15)</t>
  </si>
  <si>
    <r>
      <rPr>
        <i/>
        <sz val="10"/>
        <color indexed="8"/>
        <rFont val="Arial"/>
        <family val="2"/>
      </rPr>
      <t>of which</t>
    </r>
    <r>
      <rPr>
        <sz val="10"/>
        <color indexed="8"/>
        <rFont val="Arial"/>
        <family val="2"/>
      </rPr>
      <t>:</t>
    </r>
    <r>
      <rPr>
        <i/>
        <sz val="10"/>
        <color indexed="8"/>
        <rFont val="Arial"/>
        <family val="2"/>
      </rPr>
      <t xml:space="preserve"> </t>
    </r>
    <r>
      <rPr>
        <u/>
        <sz val="10"/>
        <color indexed="8"/>
        <rFont val="Arial"/>
        <family val="2"/>
      </rPr>
      <t>mortgage</t>
    </r>
    <r>
      <rPr>
        <sz val="10"/>
        <color indexed="8"/>
        <rFont val="Arial"/>
        <family val="2"/>
      </rPr>
      <t xml:space="preserve"> </t>
    </r>
    <r>
      <rPr>
        <sz val="10"/>
        <color indexed="8"/>
        <rFont val="Arial"/>
        <family val="2"/>
      </rPr>
      <t>REITs and RE Funds
(Note 11)</t>
    </r>
  </si>
  <si>
    <r>
      <rPr>
        <i/>
        <sz val="10"/>
        <color indexed="8"/>
        <rFont val="Arial"/>
        <family val="2"/>
      </rPr>
      <t>of which</t>
    </r>
    <r>
      <rPr>
        <sz val="10"/>
        <color indexed="8"/>
        <rFont val="Arial"/>
        <family val="2"/>
      </rPr>
      <t xml:space="preserve">:
</t>
    </r>
    <r>
      <rPr>
        <u/>
        <sz val="10"/>
        <color indexed="8"/>
        <rFont val="Arial"/>
        <family val="2"/>
      </rPr>
      <t>e</t>
    </r>
    <r>
      <rPr>
        <u/>
        <sz val="10"/>
        <color indexed="8"/>
        <rFont val="Arial"/>
        <family val="2"/>
      </rPr>
      <t>quity</t>
    </r>
    <r>
      <rPr>
        <sz val="10"/>
        <color indexed="8"/>
        <rFont val="Arial"/>
        <family val="2"/>
      </rPr>
      <t xml:space="preserve"> REITs and RE Funds
(Note 11)</t>
    </r>
  </si>
  <si>
    <t>Real Estate Investment Trusts (REITs) and RE Funds
(Note 11)</t>
  </si>
  <si>
    <r>
      <rPr>
        <i/>
        <sz val="10"/>
        <color indexed="8"/>
        <rFont val="Arial"/>
        <family val="2"/>
      </rPr>
      <t>of which</t>
    </r>
    <r>
      <rPr>
        <sz val="10"/>
        <color indexed="8"/>
        <rFont val="Arial"/>
        <family val="2"/>
      </rPr>
      <t xml:space="preserve">:
</t>
    </r>
    <r>
      <rPr>
        <u/>
        <sz val="10"/>
        <color indexed="8"/>
        <rFont val="Arial"/>
        <family val="2"/>
      </rPr>
      <t>other</t>
    </r>
    <r>
      <rPr>
        <sz val="10"/>
        <color indexed="8"/>
        <rFont val="Arial"/>
        <family val="2"/>
      </rPr>
      <t xml:space="preserve"> funds
(Note 9,10)</t>
    </r>
  </si>
  <si>
    <r>
      <rPr>
        <i/>
        <sz val="10"/>
        <color indexed="8"/>
        <rFont val="Arial"/>
        <family val="2"/>
      </rPr>
      <t>of which</t>
    </r>
    <r>
      <rPr>
        <sz val="10"/>
        <color indexed="8"/>
        <rFont val="Arial"/>
        <family val="2"/>
      </rPr>
      <t xml:space="preserve">: </t>
    </r>
    <r>
      <rPr>
        <u/>
        <sz val="10"/>
        <color indexed="8"/>
        <rFont val="Arial"/>
        <family val="2"/>
      </rPr>
      <t>fixed income</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</si>
  <si>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equity</t>
    </r>
    <r>
      <rPr>
        <sz val="10"/>
        <color indexed="8"/>
        <rFont val="Arial"/>
        <family val="2"/>
      </rPr>
      <t xml:space="preserve"> funds</t>
    </r>
    <r>
      <rPr>
        <sz val="10"/>
        <color indexed="8"/>
        <rFont val="Arial"/>
        <family val="2"/>
      </rPr>
      <t xml:space="preserve">
(Note 9,10)</t>
    </r>
  </si>
  <si>
    <t>Other Investment Funds
(Note 9,10)</t>
  </si>
  <si>
    <t>Hedge Funds
(Note 8,10)</t>
  </si>
  <si>
    <t xml:space="preserve"> </t>
  </si>
  <si>
    <t>(2) Please indicate the sources used to fill in this template (e.g. supervisory data, market data).</t>
  </si>
  <si>
    <t>(7) If data for MMFs can not be separated between CNAV and VNAV (or equivalent), please fill the aggregated number in the MMFs cells and explain that in the Note cell.</t>
  </si>
  <si>
    <t>(16) If available, please report these memo items directly from your Flow of Funds / National Financial Accounts data. Note, in many cases Flow of Funds may not be granular enough to fill in the main table and need to be complemented with data sources from outside Flow of Funds. In that case, there will be a residual between the sum of Financial Corporations (Col 1) and the total for Financial Corporations from Flow of Funds (S.12).</t>
  </si>
  <si>
    <t>Other Financial Intermediaries, except Insurance Companies and Pension Funds</t>
  </si>
  <si>
    <r>
      <t xml:space="preserve">Supplementary Template: Securities Repurchase Agreement (Repo) Assets and Liabilities </t>
    </r>
    <r>
      <rPr>
        <sz val="13"/>
        <color indexed="9"/>
        <rFont val="Arial"/>
        <family val="2"/>
      </rPr>
      <t>(Note 1)</t>
    </r>
  </si>
  <si>
    <t>(1) A securities repurchase agreement (repo) is an arrangement where securities are provided in exchange for cash with a commitment to repurchase the same or similar securities at a fixed price on a specified future date.</t>
  </si>
  <si>
    <r>
      <t xml:space="preserve">OFIs
</t>
    </r>
    <r>
      <rPr>
        <sz val="10"/>
        <rFont val="Arial"/>
        <family val="2"/>
      </rPr>
      <t>(Note 3)</t>
    </r>
  </si>
  <si>
    <t>Repo Assets
(Note 4)</t>
  </si>
  <si>
    <t>Repo Liabilities
(Note 5)</t>
  </si>
  <si>
    <t>(4) Assets related to repo transactions on the buyer's (collateral-taker, cash-provider) balance sheet.</t>
  </si>
  <si>
    <t>(5) Liabilities related to repo transactions on the seller's (collateral-provider, cash-taker) balance sheet.</t>
  </si>
  <si>
    <t>(3) Please note that CCPs are included as 'Other Financial Intermediaries, except Insurance Companies and Pension Funds' (S.125) in SNA 2008.</t>
  </si>
  <si>
    <r>
      <t>Rest of the World's</t>
    </r>
    <r>
      <rPr>
        <sz val="10"/>
        <color indexed="8"/>
        <rFont val="Arial"/>
        <family val="2"/>
      </rPr>
      <t xml:space="preserve"> (Note 2)</t>
    </r>
  </si>
  <si>
    <r>
      <t>Structured Finance Vehicles</t>
    </r>
    <r>
      <rPr>
        <sz val="10"/>
        <color indexed="8"/>
        <rFont val="Arial"/>
        <family val="2"/>
      </rPr>
      <t xml:space="preserve">
(Note 1)</t>
    </r>
  </si>
  <si>
    <t xml:space="preserve">Banks' claims on OFIs
</t>
  </si>
  <si>
    <t xml:space="preserve">Banks' liabilities to OFIs
</t>
  </si>
  <si>
    <t>(1) Please indicate the sources used to fill in this template (e.g. supervisory data, market data).</t>
  </si>
  <si>
    <t>Col 4 claims on Col 11</t>
  </si>
  <si>
    <t>Col 4 liabilities to Col 11</t>
  </si>
  <si>
    <t>Claims on / liabilities to Col 4</t>
  </si>
  <si>
    <r>
      <t>Other Investment Funds</t>
    </r>
    <r>
      <rPr>
        <sz val="10"/>
        <color indexed="8"/>
        <rFont val="Arial"/>
        <family val="2"/>
      </rPr>
      <t xml:space="preserve">
(Note 1)</t>
    </r>
  </si>
  <si>
    <t>Claims on / liabilities to Col 16</t>
  </si>
  <si>
    <r>
      <t>Hedge Funds</t>
    </r>
    <r>
      <rPr>
        <sz val="10"/>
        <color indexed="8"/>
        <rFont val="Arial"/>
        <family val="2"/>
      </rPr>
      <t xml:space="preserve">
(Note 1)</t>
    </r>
  </si>
  <si>
    <t>Claims on / liabilities to Col 23</t>
  </si>
  <si>
    <t>(15) If your Flow of Funds / National Financial Accounts data distinguish Financial Auxiliaries, please describe what they are and provide examples in the Note cell. Please only report financial assets not reported in other specified categories.</t>
  </si>
  <si>
    <r>
      <rPr>
        <i/>
        <sz val="10"/>
        <color indexed="8"/>
        <rFont val="Arial"/>
        <family val="2"/>
      </rPr>
      <t>of which</t>
    </r>
    <r>
      <rPr>
        <sz val="10"/>
        <color indexed="8"/>
        <rFont val="Arial"/>
        <family val="2"/>
      </rPr>
      <t>: prudentially consolidated in banking groups</t>
    </r>
  </si>
  <si>
    <r>
      <t xml:space="preserve">(6) The columns "of which: prudentially consolidated into banking groups/banks" include </t>
    </r>
    <r>
      <rPr>
        <i/>
        <sz val="10"/>
        <color indexed="8"/>
        <rFont val="Arial"/>
        <family val="2"/>
      </rPr>
      <t>securitisation retained on the originating bank's balance sheet</t>
    </r>
    <r>
      <rPr>
        <sz val="10"/>
        <color indexed="8"/>
        <rFont val="Arial"/>
        <family val="2"/>
      </rPr>
      <t xml:space="preserve"> (self-securitisation or retained securitisation).</t>
    </r>
  </si>
  <si>
    <r>
      <t>EF5: Securitisation-based credit intermediation and funding of financial entities</t>
    </r>
    <r>
      <rPr>
        <sz val="12"/>
        <color indexed="21"/>
        <rFont val="Arial"/>
        <family val="2"/>
      </rPr>
      <t xml:space="preserve"> (Note 6)</t>
    </r>
  </si>
  <si>
    <r>
      <rPr>
        <b/>
        <sz val="10"/>
        <color indexed="8"/>
        <rFont val="Arial"/>
        <family val="2"/>
      </rPr>
      <t>Note / data source</t>
    </r>
    <r>
      <rPr>
        <sz val="10"/>
        <color indexed="8"/>
        <rFont val="Arial"/>
        <family val="2"/>
      </rPr>
      <t xml:space="preserve">
(description, confidentiality, URL)
(Note 3)</t>
    </r>
  </si>
  <si>
    <r>
      <rPr>
        <b/>
        <sz val="10"/>
        <color indexed="8"/>
        <rFont val="Arial"/>
        <family val="2"/>
      </rPr>
      <t>Note</t>
    </r>
    <r>
      <rPr>
        <sz val="10"/>
        <color indexed="8"/>
        <rFont val="Arial"/>
        <family val="2"/>
      </rPr>
      <t xml:space="preserve">
(detailed definition, etc.)</t>
    </r>
  </si>
  <si>
    <r>
      <rPr>
        <i/>
        <sz val="10"/>
        <color indexed="8"/>
        <rFont val="Arial"/>
        <family val="2"/>
      </rPr>
      <t>of which</t>
    </r>
    <r>
      <rPr>
        <sz val="10"/>
        <color indexed="8"/>
        <rFont val="Arial"/>
        <family val="2"/>
      </rPr>
      <t>: subject to Basel-equivalent prudential regulation
(Note 5)</t>
    </r>
  </si>
  <si>
    <r>
      <rPr>
        <i/>
        <sz val="10"/>
        <color indexed="8"/>
        <rFont val="Arial"/>
        <family val="2"/>
      </rPr>
      <t>of which</t>
    </r>
    <r>
      <rPr>
        <sz val="10"/>
        <color indexed="8"/>
        <rFont val="Arial"/>
        <family val="2"/>
      </rPr>
      <t>: subject to Basel-equivalent prudential regulation</t>
    </r>
  </si>
  <si>
    <t>Other (please specify below)</t>
  </si>
  <si>
    <t>Responsible authority(ies)</t>
  </si>
  <si>
    <t>For further details on the policy toolkit, please refer to Section 3.2 and Annex 2 of the FSB's Policy Framework (http://www.fsb.org/wp-content/uploads/r_130829c.pdf).</t>
  </si>
  <si>
    <t>Other measures</t>
  </si>
  <si>
    <r>
      <rPr>
        <b/>
        <sz val="10"/>
        <rFont val="Arial"/>
        <family val="2"/>
      </rPr>
      <t>Tool 4</t>
    </r>
    <r>
      <rPr>
        <sz val="10"/>
        <rFont val="Arial"/>
        <family val="2"/>
      </rPr>
      <t>: Restrictions on maturity of portfolio assets</t>
    </r>
  </si>
  <si>
    <r>
      <rPr>
        <b/>
        <sz val="10"/>
        <rFont val="Arial"/>
        <family val="2"/>
      </rPr>
      <t>Tool 3</t>
    </r>
    <r>
      <rPr>
        <sz val="10"/>
        <rFont val="Arial"/>
        <family val="2"/>
      </rPr>
      <t>: Limits on leverage</t>
    </r>
  </si>
  <si>
    <r>
      <rPr>
        <b/>
        <sz val="10"/>
        <rFont val="Arial"/>
        <family val="2"/>
      </rPr>
      <t>Tool 2c:</t>
    </r>
    <r>
      <rPr>
        <sz val="10"/>
        <rFont val="Arial"/>
        <family val="2"/>
      </rPr>
      <t xml:space="preserve"> Limits on asset concentration</t>
    </r>
  </si>
  <si>
    <r>
      <rPr>
        <b/>
        <sz val="10"/>
        <rFont val="Arial"/>
        <family val="2"/>
      </rPr>
      <t>Tool 2b:</t>
    </r>
    <r>
      <rPr>
        <sz val="10"/>
        <rFont val="Arial"/>
        <family val="2"/>
      </rPr>
      <t xml:space="preserve"> Liquidity buffers</t>
    </r>
  </si>
  <si>
    <r>
      <rPr>
        <b/>
        <sz val="10"/>
        <rFont val="Arial"/>
        <family val="2"/>
      </rPr>
      <t>Tool 2a</t>
    </r>
    <r>
      <rPr>
        <sz val="10"/>
        <rFont val="Arial"/>
        <family val="2"/>
      </rPr>
      <t>: Limits on investments in illiquid assets</t>
    </r>
  </si>
  <si>
    <t>Tool 2: Tools to manage liquidity risk</t>
  </si>
  <si>
    <r>
      <rPr>
        <b/>
        <sz val="10"/>
        <rFont val="Arial"/>
        <family val="2"/>
      </rPr>
      <t>Tool 1d</t>
    </r>
    <r>
      <rPr>
        <sz val="10"/>
        <rFont val="Arial"/>
        <family val="2"/>
      </rPr>
      <t xml:space="preserve"> - Side pockets</t>
    </r>
  </si>
  <si>
    <r>
      <rPr>
        <b/>
        <sz val="10"/>
        <rFont val="Arial"/>
        <family val="2"/>
      </rPr>
      <t xml:space="preserve">Tool 1c - </t>
    </r>
    <r>
      <rPr>
        <sz val="10"/>
        <rFont val="Arial"/>
        <family val="2"/>
      </rPr>
      <t>Imposition of redemption fees or other redemption restrictions</t>
    </r>
  </si>
  <si>
    <r>
      <rPr>
        <b/>
        <sz val="10"/>
        <rFont val="Arial"/>
        <family val="2"/>
      </rPr>
      <t xml:space="preserve">Tool 1b - </t>
    </r>
    <r>
      <rPr>
        <sz val="10"/>
        <rFont val="Arial"/>
        <family val="2"/>
      </rPr>
      <t>Suspension of redemptions</t>
    </r>
  </si>
  <si>
    <r>
      <rPr>
        <b/>
        <sz val="10"/>
        <rFont val="Arial"/>
        <family val="2"/>
      </rPr>
      <t xml:space="preserve">Tool 1a - </t>
    </r>
    <r>
      <rPr>
        <sz val="10"/>
        <rFont val="Arial"/>
        <family val="2"/>
      </rPr>
      <t>Redemption gates</t>
    </r>
  </si>
  <si>
    <t>Tool 1: Tools for managing redemption pressures in stressed market conditions</t>
  </si>
  <si>
    <r>
      <t xml:space="preserve">Additional comments </t>
    </r>
    <r>
      <rPr>
        <sz val="10"/>
        <color indexed="8"/>
        <rFont val="Arial"/>
        <family val="2"/>
      </rPr>
      <t>(e.g. Are there particular challenges or shortcomings involved in the application of the policy tool?)</t>
    </r>
  </si>
  <si>
    <t>Are there revisions planned to the applicable policy tool? If so, please elaborate</t>
  </si>
  <si>
    <t>Please provide the (legal) basis of the applicable policy tool and, if possible, URL link to the relevant documents</t>
  </si>
  <si>
    <r>
      <rPr>
        <b/>
        <sz val="10"/>
        <rFont val="Arial"/>
        <family val="2"/>
      </rPr>
      <t>In case the policy tool is available in your jurisdiction and applicable to the above entity type, please describe its details</t>
    </r>
    <r>
      <rPr>
        <sz val="10"/>
        <rFont val="Arial"/>
        <family val="2"/>
      </rPr>
      <t xml:space="preserve"> (e.g. exact limits, types of assets covered) </t>
    </r>
  </si>
  <si>
    <t>Policy tools</t>
  </si>
  <si>
    <t>Authority(ies) responsible for overseeing the entity type</t>
  </si>
  <si>
    <t>Entity type classified into EF1 according to the 'classification into EFs' template</t>
  </si>
  <si>
    <t>Please create new worksheets under each economic function to accommodate situations where multiple entity types are classified into an economic function.</t>
  </si>
  <si>
    <t xml:space="preserve">Not Applicable - This type of entity is not allowed to accept deposits. </t>
  </si>
  <si>
    <r>
      <rPr>
        <b/>
        <sz val="10"/>
        <rFont val="Arial"/>
        <family val="2"/>
      </rPr>
      <t>Tool 6</t>
    </r>
    <r>
      <rPr>
        <sz val="10"/>
        <rFont val="Arial"/>
        <family val="2"/>
      </rPr>
      <t>: Restrictions on types of liabilities</t>
    </r>
  </si>
  <si>
    <r>
      <rPr>
        <b/>
        <sz val="10"/>
        <rFont val="Arial"/>
        <family val="2"/>
      </rPr>
      <t>Tool 5</t>
    </r>
    <r>
      <rPr>
        <sz val="10"/>
        <rFont val="Arial"/>
        <family val="2"/>
      </rPr>
      <t>: Limits on large exposures</t>
    </r>
  </si>
  <si>
    <r>
      <rPr>
        <b/>
        <sz val="10"/>
        <rFont val="Arial"/>
        <family val="2"/>
      </rPr>
      <t>Tool 4</t>
    </r>
    <r>
      <rPr>
        <sz val="10"/>
        <rFont val="Arial"/>
        <family val="2"/>
      </rPr>
      <t>: Leverage limits</t>
    </r>
  </si>
  <si>
    <r>
      <rPr>
        <b/>
        <sz val="10"/>
        <rFont val="Arial"/>
        <family val="2"/>
      </rPr>
      <t>Tool 3</t>
    </r>
    <r>
      <rPr>
        <sz val="10"/>
        <rFont val="Arial"/>
        <family val="2"/>
      </rPr>
      <t>: Liquidity buffers</t>
    </r>
  </si>
  <si>
    <r>
      <rPr>
        <b/>
        <sz val="10"/>
        <rFont val="Arial"/>
        <family val="2"/>
      </rPr>
      <t>Tool 2</t>
    </r>
    <r>
      <rPr>
        <sz val="10"/>
        <rFont val="Arial"/>
        <family val="2"/>
      </rPr>
      <t>: Capital requirements</t>
    </r>
  </si>
  <si>
    <r>
      <rPr>
        <b/>
        <sz val="10"/>
        <rFont val="Arial"/>
        <family val="2"/>
      </rPr>
      <t>Tool 1</t>
    </r>
    <r>
      <rPr>
        <sz val="10"/>
        <rFont val="Arial"/>
        <family val="2"/>
      </rPr>
      <t>: Impose bank prudential regulatory regimes on deposit-taking non-bank loan providers</t>
    </r>
  </si>
  <si>
    <r>
      <t>Additional comments</t>
    </r>
    <r>
      <rPr>
        <sz val="10"/>
        <color indexed="8"/>
        <rFont val="Arial"/>
        <family val="2"/>
      </rPr>
      <t xml:space="preserve"> (e.g. are there particular challenges or shortcomings involved in the application of the policy tool?)</t>
    </r>
  </si>
  <si>
    <t>Entity type classified into EF2 according to the 'classification into EFs' template</t>
  </si>
  <si>
    <t xml:space="preserve">This entity type is not subject to a prudential regulatory regime equivalent to those for banks. </t>
  </si>
  <si>
    <t>Other (please describe).</t>
  </si>
  <si>
    <t>This entity type is subject to all Basel 2 requirements.</t>
  </si>
  <si>
    <t>This entity type is subject to all Basel 3 requirements.</t>
  </si>
  <si>
    <r>
      <rPr>
        <b/>
        <sz val="10"/>
        <rFont val="Arial"/>
        <family val="2"/>
      </rPr>
      <t>Tool 4</t>
    </r>
    <r>
      <rPr>
        <sz val="10"/>
        <rFont val="Arial"/>
        <family val="2"/>
      </rPr>
      <t>: Restrictions on use of client assets</t>
    </r>
  </si>
  <si>
    <r>
      <rPr>
        <b/>
        <sz val="10"/>
        <rFont val="Arial"/>
        <family val="2"/>
      </rPr>
      <t>Tool 3</t>
    </r>
    <r>
      <rPr>
        <sz val="10"/>
        <rFont val="Arial"/>
        <family val="2"/>
      </rPr>
      <t>: Capital requirements</t>
    </r>
  </si>
  <si>
    <r>
      <rPr>
        <b/>
        <sz val="10"/>
        <rFont val="Arial"/>
        <family val="2"/>
      </rPr>
      <t>Tool 2</t>
    </r>
    <r>
      <rPr>
        <sz val="10"/>
        <rFont val="Arial"/>
        <family val="2"/>
      </rPr>
      <t>: Liquidity requirements</t>
    </r>
  </si>
  <si>
    <r>
      <rPr>
        <b/>
        <sz val="10"/>
        <rFont val="Arial"/>
        <family val="2"/>
      </rPr>
      <t>Tool 1</t>
    </r>
    <r>
      <rPr>
        <sz val="10"/>
        <rFont val="Arial"/>
        <family val="2"/>
      </rPr>
      <t>: Impose prudential regulatory regimes equivalent to those for banks</t>
    </r>
  </si>
  <si>
    <t>Entity type classified into EF3 according to the 'classification into EFs' template</t>
  </si>
  <si>
    <r>
      <rPr>
        <b/>
        <sz val="10"/>
        <rFont val="Arial"/>
        <family val="2"/>
      </rPr>
      <t>Tool 5</t>
    </r>
    <r>
      <rPr>
        <sz val="10"/>
        <rFont val="Arial"/>
        <family val="2"/>
      </rPr>
      <t>: Mandatory risk-sharing between insurer/guarantor and insured/guaranteed (i.e. deductible, co-insurance)</t>
    </r>
  </si>
  <si>
    <r>
      <rPr>
        <b/>
        <sz val="10"/>
        <rFont val="Arial"/>
        <family val="2"/>
      </rPr>
      <t>Tool 4</t>
    </r>
    <r>
      <rPr>
        <sz val="10"/>
        <rFont val="Arial"/>
        <family val="2"/>
      </rPr>
      <t>: Enhanced risk management practices to capture tail events</t>
    </r>
  </si>
  <si>
    <r>
      <rPr>
        <b/>
        <sz val="10"/>
        <rFont val="Arial"/>
        <family val="2"/>
      </rPr>
      <t>Tool 2</t>
    </r>
    <r>
      <rPr>
        <sz val="10"/>
        <rFont val="Arial"/>
        <family val="2"/>
      </rPr>
      <t>: Restrictions on scale and scope of business</t>
    </r>
  </si>
  <si>
    <r>
      <rPr>
        <b/>
        <sz val="10"/>
        <rFont val="Arial"/>
        <family val="2"/>
      </rPr>
      <t>Tool 1</t>
    </r>
    <r>
      <rPr>
        <sz val="10"/>
        <rFont val="Arial"/>
        <family val="2"/>
      </rPr>
      <t>: Capital requirements</t>
    </r>
  </si>
  <si>
    <t>Entity type classified into EF4 according to the 'classification into EFs' template</t>
  </si>
  <si>
    <t>Please select the appropriate option and add a description below if needed:</t>
  </si>
  <si>
    <r>
      <rPr>
        <b/>
        <sz val="10"/>
        <rFont val="Arial"/>
        <family val="2"/>
      </rPr>
      <t>Tool 3</t>
    </r>
    <r>
      <rPr>
        <sz val="10"/>
        <rFont val="Arial"/>
        <family val="2"/>
      </rPr>
      <t>: Restrictions on exposures to, or funding from, banks/other financial entities</t>
    </r>
  </si>
  <si>
    <r>
      <rPr>
        <b/>
        <sz val="10"/>
        <rFont val="Arial"/>
        <family val="2"/>
      </rPr>
      <t>Tool 2</t>
    </r>
    <r>
      <rPr>
        <sz val="10"/>
        <rFont val="Arial"/>
        <family val="2"/>
      </rPr>
      <t>: Restrictions on eligible collateral</t>
    </r>
  </si>
  <si>
    <r>
      <rPr>
        <b/>
        <sz val="10"/>
        <rFont val="Arial"/>
        <family val="2"/>
      </rPr>
      <t>Tool 1</t>
    </r>
    <r>
      <rPr>
        <sz val="10"/>
        <rFont val="Arial"/>
        <family val="2"/>
      </rPr>
      <t>: Restrictions on maturity/liquidity transformation</t>
    </r>
  </si>
  <si>
    <t>Entity type classified into EF5 according to the 'classification into EFs' template</t>
  </si>
  <si>
    <t>A mix of both</t>
  </si>
  <si>
    <t>Indirectly limited</t>
  </si>
  <si>
    <t>Quantitative</t>
  </si>
  <si>
    <t>No</t>
  </si>
  <si>
    <t>Capped at a certain level</t>
  </si>
  <si>
    <t>Qualitative</t>
  </si>
  <si>
    <t>Yes</t>
  </si>
  <si>
    <t>Is leverage capped at a certain level, or is it indirectly limited through other policy tools?</t>
  </si>
  <si>
    <t>Is this liquidity management tool qualitative (e.g. a general need to maintain liquidity) or quantitative?</t>
  </si>
  <si>
    <t>Is this risk addressed?</t>
  </si>
  <si>
    <t>At whose discretion can this tool be applied? (i.e. who initiates the use of this tool?)</t>
  </si>
  <si>
    <t>Imperfect credit risk transfer</t>
  </si>
  <si>
    <t>Leverage risk</t>
  </si>
  <si>
    <t>Liquidity/Maturity transformation risk</t>
  </si>
  <si>
    <t>Please describe the other measure here</t>
  </si>
  <si>
    <t>Please describe the policy tool here</t>
  </si>
  <si>
    <t>Please describe</t>
  </si>
  <si>
    <t>Additional questions about this policy tool</t>
  </si>
  <si>
    <t>Other (please explain)</t>
  </si>
  <si>
    <t>Set at a fixed/nominal level</t>
  </si>
  <si>
    <t>Risk-sensitive</t>
  </si>
  <si>
    <t>Is this tool risk-sensitive, set at a fixed/nominal level, or other?</t>
  </si>
  <si>
    <t>Yes (please describe)</t>
  </si>
  <si>
    <t xml:space="preserve">Do these enhanced risk management practices include "stress testing"? </t>
  </si>
  <si>
    <t>Are these liquidity buffers qualitative (e.g. a general need to maintain liquidity) or quantitative?</t>
  </si>
  <si>
    <t>Is this policy tool risk-sensitive or set at a fixed/nominal level?</t>
  </si>
  <si>
    <t>Central Counterparties (CCPs)</t>
  </si>
  <si>
    <t>Col 41</t>
  </si>
  <si>
    <t>The entity type concerned</t>
  </si>
  <si>
    <t>Name of other measure</t>
  </si>
  <si>
    <t>Yes, this tool is available.</t>
  </si>
  <si>
    <t>While this specific tool is not available, a similar tool is available.</t>
  </si>
  <si>
    <t>No, this tool is not available.</t>
  </si>
  <si>
    <t>Are these restrictions on the maturity of portfolio assets qualitative or quantitative?</t>
  </si>
  <si>
    <t>Consolidated basis</t>
  </si>
  <si>
    <t>Yes, this tool is available, but only for entities consolidated within a bank.</t>
  </si>
  <si>
    <t>Solo basis</t>
  </si>
  <si>
    <t>Is this prudential regulation applied on a solo or consolidated basis?</t>
  </si>
  <si>
    <t>Please select appropriate option and add a description below if needed:</t>
  </si>
  <si>
    <t>Are these restrictions on scale/scope qualitative (e.g. only certain business lines allowed) or quantitative?</t>
  </si>
  <si>
    <t>Yes, this tool is available, but only for bank/insurance entities' exposures to securitisations.</t>
  </si>
  <si>
    <t>Yes, this tool is available but only for entities consolidated within a bank.</t>
  </si>
  <si>
    <t>This entity is subject to another type of prudential regime (please describe).</t>
  </si>
  <si>
    <r>
      <t>Central Counterparties (CCPs)</t>
    </r>
    <r>
      <rPr>
        <sz val="10"/>
        <color indexed="8"/>
        <rFont val="Arial"/>
        <family val="2"/>
      </rPr>
      <t xml:space="preserve">
(Note 1)</t>
    </r>
  </si>
  <si>
    <t>Claims on / liabilities to Col 27</t>
  </si>
  <si>
    <t>Please report on- and off-balance sheet data for the largest three entity types in economic functions with a size that is greater than 1% of total national financial assets (Col 1 in the macro-mapping template) when measured gross of prudential consolidation into banking groups. Please use domestic currency and unit multiplier specified on the cover page.</t>
  </si>
  <si>
    <t>(20)</t>
  </si>
  <si>
    <t>Please create new worksheets under each economic function to accommodate situations where multiple entity types are classified into an economic function. Money Market Funds (MMFs) are outside the scope of the FSB's Policy Framework and authorities are not required to report policy tools related to MMFs.</t>
  </si>
  <si>
    <r>
      <t>Please consider the activities of non-bank financial entity types (Columns 7 to 41 in the macro-mapping template) and classify them into the following categories in the tables below</t>
    </r>
    <r>
      <rPr>
        <sz val="10"/>
        <color indexed="10"/>
        <rFont val="Arial"/>
        <family val="2"/>
      </rPr>
      <t xml:space="preserve"> (Note 1)</t>
    </r>
    <r>
      <rPr>
        <b/>
        <sz val="10"/>
        <color indexed="10"/>
        <rFont val="Arial"/>
        <family val="2"/>
      </rPr>
      <t>:</t>
    </r>
  </si>
  <si>
    <t>(1) See the FSB's Policy Framework for Strengthening Oversight and Regulation of Shadow Banking (http://www.fsb.org/wp-content/uploads/r_130829c.pdf) and guidelines to determine whether non-bank financial entities are to be classified into one of the five economic functions (i.e. if they are involved in non-bank credit intermediation that may pose systemic risks or in regulatory arbitrage). Please clarify in the Note Cell where the same entity type was classified into multiple economic functions.</t>
  </si>
  <si>
    <t>BIS_MACRO code</t>
  </si>
  <si>
    <t>A:LABA:XX:01</t>
  </si>
  <si>
    <t>A:LBAA:XX:01</t>
  </si>
  <si>
    <t>A:LCAA:XX:01</t>
  </si>
  <si>
    <t>A:LCBA:XX:01</t>
  </si>
  <si>
    <t>A:LCDA:XX:01</t>
  </si>
  <si>
    <t>A:LAZA:XX:01</t>
  </si>
  <si>
    <t>A:LIAA:XX:01</t>
  </si>
  <si>
    <t>A:LJAA:XX:01</t>
  </si>
  <si>
    <t>A:LJBA:XX:01</t>
  </si>
  <si>
    <t>A:LJCA:XX:01</t>
  </si>
  <si>
    <t>A:LMAA:XX:01</t>
  </si>
  <si>
    <t>A:LDAA:XX:01</t>
  </si>
  <si>
    <t>A:LDBA:XX:01</t>
  </si>
  <si>
    <t>A:LDCA:XX:01</t>
  </si>
  <si>
    <t>A:LENA:XX:01</t>
  </si>
  <si>
    <t>A:LEZA:XX:01</t>
  </si>
  <si>
    <t>A:LEKA:XX:01</t>
  </si>
  <si>
    <t>A:LELA:XX:01</t>
  </si>
  <si>
    <t>A:LEMA:XX:01</t>
  </si>
  <si>
    <t>A:LEHA:XX:01</t>
  </si>
  <si>
    <t>A:LEIA:XX:01</t>
  </si>
  <si>
    <t>A:LEJA:XX:01</t>
  </si>
  <si>
    <t>A:LHBA:XX:01</t>
  </si>
  <si>
    <t>A:LFEA:XX:01</t>
  </si>
  <si>
    <t>A:LGCA:XX:01</t>
  </si>
  <si>
    <t>A:LFBA:XX:01</t>
  </si>
  <si>
    <t>A:LFCA:XX:01</t>
  </si>
  <si>
    <t>A:LHGA:XX:01</t>
  </si>
  <si>
    <t>A:LGAA:XX:01</t>
  </si>
  <si>
    <t>A:LFAA:XX:01</t>
  </si>
  <si>
    <t>A:LEAA:XX:01</t>
  </si>
  <si>
    <t>A:LMBA:XX:01</t>
  </si>
  <si>
    <t>A:LAAA:XX:01</t>
  </si>
  <si>
    <t>SNA 2008 and
ESA 2010 code</t>
  </si>
  <si>
    <t>Policy Toolkit for Economic Function 5: Securitisation-based Credit Intermediation and Funding of Financial Entities</t>
  </si>
  <si>
    <t>Policy Toolkit for Economic Function 4: Facilitation of Credit Creation</t>
  </si>
  <si>
    <t>Policy Toolkit for Economic Function 3: Intermediation of Market Activities that is Dependent on Short-term Funding or on Secured Funding of Client Assets</t>
  </si>
  <si>
    <t>Policy Toolkit for Economic Function 2: Loan Provision that is Dependent on Short-term Funding</t>
  </si>
  <si>
    <t>Policy Toolkit for Economic Function 1: Management of Collective Investment Vehicles with Features that make them Susceptible to Runs</t>
  </si>
  <si>
    <t>Innovations and Adaptations Mapping</t>
  </si>
  <si>
    <t>7 policy tools for classified entitles (a-e)</t>
  </si>
  <si>
    <t>The SRC will oversee the assessment of the effectiveness of policy tools.</t>
  </si>
  <si>
    <t>While this specific tool is not available, a similar tool is available. Please describe whether this tool is applied on a solo or consolidated basis.</t>
  </si>
  <si>
    <t>Captive Financial Institutions and Money Lenders
(Note 12)</t>
  </si>
  <si>
    <t>XX
(Note 13)</t>
  </si>
  <si>
    <t>Others
(Note 14)</t>
  </si>
  <si>
    <t>(12) Please report Captive Financial Institutions and Money Lenders if this category is separated in your Flow of Funds / National Financial Accounts data. This category was introduced in SNA 2008 and consists of institutional units providing financial services, where most of either their assets or liabilities are not transacted in open financial markets. Please only report financial assets not reported in other specified categories.</t>
  </si>
  <si>
    <t>(13) For 'XX', please fill in additional identified categories, as relevant. If needed, the table on the right can be used to report any further identified categories.</t>
  </si>
  <si>
    <t>(14) Please use these cells to report any unidentified category, as relevant.</t>
  </si>
  <si>
    <t>Checks</t>
  </si>
  <si>
    <t>at end-2016</t>
  </si>
  <si>
    <t>Min</t>
  </si>
  <si>
    <t>Max</t>
  </si>
  <si>
    <t>min</t>
  </si>
  <si>
    <t>max</t>
  </si>
  <si>
    <t>Money Market Funds</t>
  </si>
  <si>
    <t>Mixed Funds</t>
  </si>
  <si>
    <t>Structured Financial Vehicles</t>
  </si>
  <si>
    <t>Insurance corporations, Pension funds, OFIs, Financial Auxiliaries</t>
  </si>
  <si>
    <t>1 Macro-mapping template:</t>
  </si>
  <si>
    <t>4 Clasification template:</t>
  </si>
  <si>
    <t>Difference</t>
  </si>
  <si>
    <t>Assets of MMFs</t>
  </si>
  <si>
    <t>In reported currency and units</t>
  </si>
  <si>
    <t>Exchange rates:</t>
  </si>
  <si>
    <t>Explanation for differences, if any</t>
  </si>
  <si>
    <t>Data completeness</t>
  </si>
  <si>
    <t>Consistency check</t>
  </si>
  <si>
    <t>EF1, EF2, EF3, EF4, EF5, Unallocated Shadow banking, Not shadow banking</t>
  </si>
  <si>
    <t>EF5: Securitisation-based credit intermediation and funding of financial entities</t>
  </si>
  <si>
    <t>Credit assets</t>
  </si>
  <si>
    <t>Total assets</t>
  </si>
  <si>
    <t>2 supplementary template:</t>
  </si>
  <si>
    <t>3 interconnectedness:</t>
  </si>
  <si>
    <t>Banks' claims on OFIs</t>
  </si>
  <si>
    <t>Bank total assets</t>
  </si>
  <si>
    <t>AR</t>
  </si>
  <si>
    <t>Argentine peso - ARS</t>
  </si>
  <si>
    <t>AU</t>
  </si>
  <si>
    <t>Australian dollar - AUD</t>
  </si>
  <si>
    <t>Euro - EUR</t>
  </si>
  <si>
    <t>BR</t>
  </si>
  <si>
    <t>Brazilian real - BRL</t>
  </si>
  <si>
    <t>CA</t>
  </si>
  <si>
    <t>Canadian dollar - CAD</t>
  </si>
  <si>
    <t>CL</t>
  </si>
  <si>
    <t>Chilean peso - CLP</t>
  </si>
  <si>
    <t>CN</t>
  </si>
  <si>
    <t>HK</t>
  </si>
  <si>
    <t>Hong Kong dollar - HKD</t>
  </si>
  <si>
    <t>ID</t>
  </si>
  <si>
    <t>IN</t>
  </si>
  <si>
    <t>Indian rupee - INR</t>
  </si>
  <si>
    <t>JP</t>
  </si>
  <si>
    <t>KR</t>
  </si>
  <si>
    <t>MX</t>
  </si>
  <si>
    <t>Mexican peso - MXN</t>
  </si>
  <si>
    <t>RU</t>
  </si>
  <si>
    <t>Russian rouble - RUB</t>
  </si>
  <si>
    <t>SA</t>
  </si>
  <si>
    <t>Saudi riyal - SAR</t>
  </si>
  <si>
    <t>SG</t>
  </si>
  <si>
    <t>Singapore dollar - SGD</t>
  </si>
  <si>
    <t>ZA</t>
  </si>
  <si>
    <t>CH</t>
  </si>
  <si>
    <t>Swiss franc - CHF</t>
  </si>
  <si>
    <t>TR</t>
  </si>
  <si>
    <t>Turkish lira - TRY</t>
  </si>
  <si>
    <t>US</t>
  </si>
  <si>
    <t>US dollar - USD</t>
  </si>
  <si>
    <t>KY</t>
  </si>
  <si>
    <t>Cayman Islands dollar - KYD</t>
  </si>
  <si>
    <t xml:space="preserve"> Source: BIS.</t>
  </si>
  <si>
    <t>in USD million (floating exchange rates)</t>
  </si>
  <si>
    <t>in reported currency (domestic currency)</t>
  </si>
  <si>
    <r>
      <t>(5) Excludes entities prudentially consolidated into banking groups. Please describe your definition of "Basel-equivalent prudential regulation" in the Note cell (including details on the applicable capital and liquidity framework, and disclosure requirements)</t>
    </r>
    <r>
      <rPr>
        <sz val="10"/>
        <color indexed="8"/>
        <rFont val="Arial"/>
        <family val="2"/>
      </rPr>
      <t>.</t>
    </r>
  </si>
  <si>
    <t>Financial assets in USD million (at floating exchange rates)</t>
  </si>
  <si>
    <t>Finance from parent company</t>
  </si>
  <si>
    <t>Repo liabilities</t>
  </si>
  <si>
    <t>Repo assets</t>
  </si>
  <si>
    <t>= 15 / (1 + 14)</t>
  </si>
  <si>
    <t>= (1 + 14) / 12</t>
  </si>
  <si>
    <t>= (2 + 17) / (1 + 16)</t>
  </si>
  <si>
    <t>= (4 - 10 - 14) / 1</t>
  </si>
  <si>
    <t>= 11 / 5</t>
  </si>
  <si>
    <t>= 12 / 6</t>
  </si>
  <si>
    <t>= (1 - 8 + 12) / 1</t>
  </si>
  <si>
    <t>= (1 - 7 + 12) / 1</t>
  </si>
  <si>
    <t>= 12 / 7</t>
  </si>
  <si>
    <t>= 17 / (1 + 16)</t>
  </si>
  <si>
    <t>= 1 / 14</t>
  </si>
  <si>
    <t>= (1 + 16) / 14</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</si>
  <si>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13 and Note 14.</t>
  </si>
  <si>
    <r>
      <t>Gross notional exposure (GNE)</t>
    </r>
    <r>
      <rPr>
        <sz val="10"/>
        <color theme="1"/>
        <rFont val="Arial"/>
        <family val="2"/>
      </rPr>
      <t xml:space="preserve"> (Note 9)</t>
    </r>
  </si>
  <si>
    <r>
      <t>Net Asset Value (NAV)</t>
    </r>
    <r>
      <rPr>
        <sz val="10"/>
        <color theme="1"/>
        <rFont val="Arial"/>
        <family val="2"/>
      </rPr>
      <t xml:space="preserve"> (Note 10)</t>
    </r>
  </si>
  <si>
    <r>
      <t>Equity</t>
    </r>
    <r>
      <rPr>
        <sz val="10"/>
        <color theme="1"/>
        <rFont val="Arial"/>
        <family val="2"/>
      </rPr>
      <t xml:space="preserve"> (Note 11)</t>
    </r>
  </si>
  <si>
    <r>
      <t>of which: credit risk exposure type</t>
    </r>
    <r>
      <rPr>
        <sz val="10"/>
        <color indexed="8"/>
        <rFont val="Arial"/>
        <family val="2"/>
      </rPr>
      <t xml:space="preserve"> (Note 12)</t>
    </r>
  </si>
  <si>
    <r>
      <t>Total or sample indicator</t>
    </r>
    <r>
      <rPr>
        <sz val="10"/>
        <color indexed="8"/>
        <rFont val="Arial"/>
        <family val="2"/>
      </rPr>
      <t xml:space="preserve"> (Note 14)</t>
    </r>
  </si>
  <si>
    <t>(2) Wholesale Funding includes all non-deposit on- and off-balance sheet funding sources, particularly market funding, but excluding equity. For investment funds, wholesale funding includes client investments. Deposits provided by retail customers and funding provided by small business customers are excluded.</t>
  </si>
  <si>
    <t>(6) Other Financial Intermediaries can be mapped to the SNA 2008 classification system as the sum of sectors S.123 (Money Market Funds) plus S.124 (Non-MMF Investment Funds) plus S.125 (Other Financial Intermediaries, except Insurance Corporations and Pension Funds) plus S.127 (Captive Financial Institutions).</t>
  </si>
  <si>
    <t>Financial Corporations
(Note 2)</t>
  </si>
  <si>
    <t>(2) The Financial Corporations column is equal to sum of columns 2, 3, 6, 7, 8, 11 and 33.</t>
  </si>
  <si>
    <t>(4) Please report all Public Financial Institutions under column 6, avoiding double counting with other categories.</t>
  </si>
  <si>
    <t>(1) Please indicate the sources used to fill in this template (e.g. national accounts data, supervisory data, market data). For published data, please indicate the compilation agency, publication name, table number, and series ID.</t>
  </si>
  <si>
    <t>Funds of Funds</t>
  </si>
  <si>
    <t>2. Are data available on the interconnectedness between OFI subsectors (e.g. MMFs, Non-MMF Investment Funds, Finance Companies, Broker-Dealers, Structured Finance Vehicles) and other sectors of the financial system (in particular Deposit-Taking Corporations, but also Insurance Corporations, Pension Funds, or Rest of the World)?</t>
  </si>
  <si>
    <t>(10) Please provide data for funds that are domiciled in your jurisdiction. For jurisdictions that are (also) home to fund managers managing funds domiciled offshore, please provide financial assets under management by fund managers registered/licenced in your jurisdiction but domiciled offshore at the end of the period in the Note cell. If possible, please also provide the name of the jurisdiction in which these funds are domiciled.</t>
  </si>
  <si>
    <t>*: Members may complement the Flow of Funds / National Financial Accounts data with data/information from other sources, while avoiding any double-counting with existing Flow of Funds categories. If data are unavailable, please keep the relevant cell(s) blank. If end-2016 data are not available, please provide the most recent available data point in 2016 and indicate the reference date in the Note cell.</t>
  </si>
  <si>
    <r>
      <t>of which</t>
    </r>
    <r>
      <rPr>
        <sz val="10"/>
        <color indexed="8"/>
        <rFont val="Arial"/>
        <family val="2"/>
      </rPr>
      <t>:
open-ended
(Note 17)</t>
    </r>
  </si>
  <si>
    <r>
      <rPr>
        <b/>
        <sz val="10"/>
        <color indexed="8"/>
        <rFont val="Arial"/>
        <family val="2"/>
      </rPr>
      <t>Source</t>
    </r>
    <r>
      <rPr>
        <sz val="10"/>
        <color indexed="8"/>
        <rFont val="Arial"/>
        <family val="2"/>
      </rPr>
      <t xml:space="preserve">
(description, confidentiality, URL)
(Note 18)</t>
    </r>
  </si>
  <si>
    <t>(18) Please indicate the sources used to fill in this template (e.g. supervisory data, market data). For published data, please indicate the compilation agency, publication name, table number, and series ID.</t>
  </si>
  <si>
    <t>(17) On a best efforts basis, please indicate the portion of Funds of Funds whose redemption terms are open-ended.</t>
  </si>
  <si>
    <t>(1) Please report financial assets on an unconsolidated basis at market value (i.e. there is no consolidation between entities of the same sector or sub-sector or within a group). If financial assets are not available, please report total assets and explain that in the relevant Note cell. If unconsolidated figures are not available, please report consolidated figures and explain that in the relevant Note cell. If data at nominal value are available, please indicate that in the Note cell.</t>
  </si>
  <si>
    <t>Entity type 2</t>
  </si>
  <si>
    <t>Entity type 3</t>
  </si>
  <si>
    <t>Entity type 4</t>
  </si>
  <si>
    <t>On-balance sheet assets</t>
  </si>
  <si>
    <t>Off-balance sheet assets</t>
  </si>
  <si>
    <t>UK</t>
  </si>
  <si>
    <t>UK pound (Sterling) - GBP</t>
  </si>
  <si>
    <t>Japanese yen - JPY</t>
  </si>
  <si>
    <t>Korean won - KRW</t>
  </si>
  <si>
    <t>Chinese renminbi - CNY</t>
  </si>
  <si>
    <t>Indonesian rupiah - IDR</t>
  </si>
  <si>
    <t>South African rand - ZAR</t>
  </si>
  <si>
    <t>EU</t>
  </si>
  <si>
    <t>Entity Type 11</t>
  </si>
  <si>
    <t>Entity Type 12</t>
  </si>
  <si>
    <t>Entity Type 13</t>
  </si>
  <si>
    <t>Entity Type 14</t>
  </si>
  <si>
    <t>Entity Type 15</t>
  </si>
  <si>
    <t xml:space="preserve">(6) To be completed on a best-efforts basis. </t>
  </si>
  <si>
    <r>
      <t xml:space="preserve">Broker-Dealers
</t>
    </r>
    <r>
      <rPr>
        <sz val="10"/>
        <color theme="1"/>
        <rFont val="Arial"/>
        <family val="2"/>
      </rPr>
      <t>(Note 6)</t>
    </r>
  </si>
  <si>
    <r>
      <t xml:space="preserve">MMFs
</t>
    </r>
    <r>
      <rPr>
        <sz val="10"/>
        <color theme="1"/>
        <rFont val="Arial"/>
        <family val="2"/>
      </rPr>
      <t>(Note 6)</t>
    </r>
  </si>
  <si>
    <r>
      <t xml:space="preserve">Hedge funds
</t>
    </r>
    <r>
      <rPr>
        <sz val="10"/>
        <color theme="1"/>
        <rFont val="Arial"/>
        <family val="2"/>
      </rPr>
      <t>(Note 6)</t>
    </r>
  </si>
  <si>
    <r>
      <t xml:space="preserve">Other investment funds
</t>
    </r>
    <r>
      <rPr>
        <sz val="10"/>
        <color theme="1"/>
        <rFont val="Arial"/>
        <family val="2"/>
      </rPr>
      <t>(Note 6)</t>
    </r>
  </si>
  <si>
    <t>1_1_1</t>
  </si>
  <si>
    <t>1_1_2</t>
  </si>
  <si>
    <t>Identifier</t>
  </si>
  <si>
    <t>Hedge funds</t>
  </si>
  <si>
    <t>CFIMLs</t>
  </si>
  <si>
    <t>1_1_3</t>
  </si>
  <si>
    <t>1_1_4</t>
  </si>
  <si>
    <t>1_1_5</t>
  </si>
  <si>
    <t>1_1_6</t>
  </si>
  <si>
    <t>1_1_7</t>
  </si>
  <si>
    <t>1_1_8</t>
  </si>
  <si>
    <t>1_1_9</t>
  </si>
  <si>
    <t>1_1_10</t>
  </si>
  <si>
    <t>1_1_11</t>
  </si>
  <si>
    <t>1_1_12</t>
  </si>
  <si>
    <t>1_1_13</t>
  </si>
  <si>
    <t>1_1_14</t>
  </si>
  <si>
    <t>1_1_16</t>
  </si>
  <si>
    <t>1_1_15</t>
  </si>
  <si>
    <t>1_1_17</t>
  </si>
  <si>
    <t>1_1_18</t>
  </si>
  <si>
    <t>1_1_19</t>
  </si>
  <si>
    <t>1_1_20</t>
  </si>
  <si>
    <t>1_1_21</t>
  </si>
  <si>
    <t>1_1_22</t>
  </si>
  <si>
    <t>1_1_23</t>
  </si>
  <si>
    <t>1_1_24</t>
  </si>
  <si>
    <t>1_1_25</t>
  </si>
  <si>
    <t>1_1_26</t>
  </si>
  <si>
    <t>1_1_27</t>
  </si>
  <si>
    <t>1_1_28</t>
  </si>
  <si>
    <t>1_1_29</t>
  </si>
  <si>
    <t>1_1_30</t>
  </si>
  <si>
    <t>1_1_31</t>
  </si>
  <si>
    <t>1_1_32</t>
  </si>
  <si>
    <t>1_1_33</t>
  </si>
  <si>
    <t>1_2_1</t>
  </si>
  <si>
    <t>1_2_2</t>
  </si>
  <si>
    <t>1_2_3</t>
  </si>
  <si>
    <t>1_2_4</t>
  </si>
  <si>
    <t>1_2_5</t>
  </si>
  <si>
    <t>1_3_1</t>
  </si>
  <si>
    <t>1_3_2</t>
  </si>
  <si>
    <t>1_3_3</t>
  </si>
  <si>
    <t>1_3_4</t>
  </si>
  <si>
    <t>1_3_5</t>
  </si>
  <si>
    <t>2_1_1</t>
  </si>
  <si>
    <t>2_1_2</t>
  </si>
  <si>
    <t>2_1_3</t>
  </si>
  <si>
    <t>2_1_4</t>
  </si>
  <si>
    <t>2_1_5</t>
  </si>
  <si>
    <t>2_1_6</t>
  </si>
  <si>
    <t>2_1_7</t>
  </si>
  <si>
    <t>2_1_8</t>
  </si>
  <si>
    <t>2_1_9</t>
  </si>
  <si>
    <t>2_1_10</t>
  </si>
  <si>
    <t>2_1_11</t>
  </si>
  <si>
    <t>2_1_12</t>
  </si>
  <si>
    <t>2_1_13</t>
  </si>
  <si>
    <t>2_1_14</t>
  </si>
  <si>
    <t>2_1_15</t>
  </si>
  <si>
    <t>2_1_16</t>
  </si>
  <si>
    <t>2_2_1</t>
  </si>
  <si>
    <t>2_2_2</t>
  </si>
  <si>
    <t>2_2_3</t>
  </si>
  <si>
    <t>2_2_4</t>
  </si>
  <si>
    <t>2_2_5</t>
  </si>
  <si>
    <t>2_2_6</t>
  </si>
  <si>
    <t>2_2_7</t>
  </si>
  <si>
    <t>2_2_8</t>
  </si>
  <si>
    <t>2_2_9</t>
  </si>
  <si>
    <t>2_2_10</t>
  </si>
  <si>
    <t>2_2_11</t>
  </si>
  <si>
    <t>2_2_12</t>
  </si>
  <si>
    <t>2_2_13</t>
  </si>
  <si>
    <t>2_2_14</t>
  </si>
  <si>
    <t>2_2_15</t>
  </si>
  <si>
    <t>2_2_16</t>
  </si>
  <si>
    <t>2_3_1</t>
  </si>
  <si>
    <t>2_3_2</t>
  </si>
  <si>
    <t>2_3_3</t>
  </si>
  <si>
    <t>2_3_4</t>
  </si>
  <si>
    <t>2_3_5</t>
  </si>
  <si>
    <t>2_3_6</t>
  </si>
  <si>
    <t>2_3_7</t>
  </si>
  <si>
    <t>2_3_8</t>
  </si>
  <si>
    <t>2_3_9</t>
  </si>
  <si>
    <t>2_3_10</t>
  </si>
  <si>
    <t>2_3_11</t>
  </si>
  <si>
    <t>2_3_12</t>
  </si>
  <si>
    <t>2_3_13</t>
  </si>
  <si>
    <t>2_3_14</t>
  </si>
  <si>
    <t>2_3_15</t>
  </si>
  <si>
    <t>2_3_16</t>
  </si>
  <si>
    <t>2_3_17</t>
  </si>
  <si>
    <t>2_3_18</t>
  </si>
  <si>
    <t>2_3_20</t>
  </si>
  <si>
    <t>2_3_19</t>
  </si>
  <si>
    <t>2_3_21</t>
  </si>
  <si>
    <t>2_3_22</t>
  </si>
  <si>
    <t>3_1_1</t>
  </si>
  <si>
    <t>3_1_2</t>
  </si>
  <si>
    <t>3_1_3</t>
  </si>
  <si>
    <t>3_1_4</t>
  </si>
  <si>
    <t>3_1_5</t>
  </si>
  <si>
    <t>3_1_6</t>
  </si>
  <si>
    <t>3_1_7</t>
  </si>
  <si>
    <t>3_1_8</t>
  </si>
  <si>
    <t>3_1_9</t>
  </si>
  <si>
    <t>3_1_10</t>
  </si>
  <si>
    <t>3_1_11</t>
  </si>
  <si>
    <t>3_1_12</t>
  </si>
  <si>
    <t>3_2_1</t>
  </si>
  <si>
    <t>(2) Please provide on a best-efforts basis.</t>
  </si>
  <si>
    <t>OFIs' claims on insurance companies
(Note 2)</t>
  </si>
  <si>
    <t>OFIs' liabilities to insurance companies
(Note 2)</t>
  </si>
  <si>
    <t>OFIs' claims on pension funds
(Note 2)</t>
  </si>
  <si>
    <t>OFIs' liabilities to pension funds
(Note 2)</t>
  </si>
  <si>
    <t>3_2_2</t>
  </si>
  <si>
    <t>3_2_3</t>
  </si>
  <si>
    <t>3_2_4</t>
  </si>
  <si>
    <t>3_2_5</t>
  </si>
  <si>
    <t>3_2_6</t>
  </si>
  <si>
    <t>3_2_7</t>
  </si>
  <si>
    <t>3_2_8</t>
  </si>
  <si>
    <t>3_2_9</t>
  </si>
  <si>
    <t>3_2_10</t>
  </si>
  <si>
    <t>3_2_11</t>
  </si>
  <si>
    <t>3_2_12</t>
  </si>
  <si>
    <t>3_2_13</t>
  </si>
  <si>
    <t>3_2_14</t>
  </si>
  <si>
    <t>3_2_15</t>
  </si>
  <si>
    <t>3_2_16</t>
  </si>
  <si>
    <t>3_2_17</t>
  </si>
  <si>
    <t>3_2_18</t>
  </si>
  <si>
    <t>4_1_1</t>
  </si>
  <si>
    <t>4_1_2</t>
  </si>
  <si>
    <t>4_1_3</t>
  </si>
  <si>
    <t>4_1_4</t>
  </si>
  <si>
    <t>4_1_5</t>
  </si>
  <si>
    <t>4_1_6</t>
  </si>
  <si>
    <t>4_1_7</t>
  </si>
  <si>
    <t>4_1_8</t>
  </si>
  <si>
    <t>4_1_9</t>
  </si>
  <si>
    <t>4_1_20</t>
  </si>
  <si>
    <t>4_1_10</t>
  </si>
  <si>
    <t>4_1_11</t>
  </si>
  <si>
    <t>4_1_12</t>
  </si>
  <si>
    <t>4_1_13</t>
  </si>
  <si>
    <t>4_1_14</t>
  </si>
  <si>
    <t>4_1_15</t>
  </si>
  <si>
    <t>4_1_16</t>
  </si>
  <si>
    <t>4_1_17</t>
  </si>
  <si>
    <t>4_1_18</t>
  </si>
  <si>
    <t>4_1_19</t>
  </si>
  <si>
    <t>4_1_21</t>
  </si>
  <si>
    <t>4_1_22</t>
  </si>
  <si>
    <t>4_1_23</t>
  </si>
  <si>
    <t>4_2_1</t>
  </si>
  <si>
    <t>4_2_2</t>
  </si>
  <si>
    <t>4_2_3</t>
  </si>
  <si>
    <t>4_2_4</t>
  </si>
  <si>
    <t>4_2_5</t>
  </si>
  <si>
    <t>4_2_6</t>
  </si>
  <si>
    <t>4_2_7</t>
  </si>
  <si>
    <t>4_2_8</t>
  </si>
  <si>
    <t>4_2_9</t>
  </si>
  <si>
    <t>4_2_10</t>
  </si>
  <si>
    <t>4_2_11</t>
  </si>
  <si>
    <t>4_2_12</t>
  </si>
  <si>
    <t>4_2_13</t>
  </si>
  <si>
    <t>4_2_14</t>
  </si>
  <si>
    <t>4_2_15</t>
  </si>
  <si>
    <t>4_2_16</t>
  </si>
  <si>
    <t>4_2_17</t>
  </si>
  <si>
    <t>4_2_18</t>
  </si>
  <si>
    <t>4_2_19</t>
  </si>
  <si>
    <t>4_2_20</t>
  </si>
  <si>
    <t>4_2_21</t>
  </si>
  <si>
    <t>4_2_22</t>
  </si>
  <si>
    <t>4_2_23</t>
  </si>
  <si>
    <t>4_3_1</t>
  </si>
  <si>
    <t>4_3_2</t>
  </si>
  <si>
    <t>4_3_3</t>
  </si>
  <si>
    <t>4_3_4</t>
  </si>
  <si>
    <t>4_3_5</t>
  </si>
  <si>
    <t>4_3_6</t>
  </si>
  <si>
    <t>4_3_7</t>
  </si>
  <si>
    <t>4_3_8</t>
  </si>
  <si>
    <t>4_3_9</t>
  </si>
  <si>
    <t>4_3_10</t>
  </si>
  <si>
    <t>4_3_11</t>
  </si>
  <si>
    <t>4_3_12</t>
  </si>
  <si>
    <t>4_3_13</t>
  </si>
  <si>
    <t>4_3_14</t>
  </si>
  <si>
    <t>4_3_15</t>
  </si>
  <si>
    <t>4_3_16</t>
  </si>
  <si>
    <t>4_3_17</t>
  </si>
  <si>
    <t>4_3_18</t>
  </si>
  <si>
    <t>4_4_1</t>
  </si>
  <si>
    <t>4_4_2</t>
  </si>
  <si>
    <t>4_4_3</t>
  </si>
  <si>
    <t>4_4_4</t>
  </si>
  <si>
    <t>4_4_5</t>
  </si>
  <si>
    <t>4_4_6</t>
  </si>
  <si>
    <t>4_4_7</t>
  </si>
  <si>
    <t>4_4_8</t>
  </si>
  <si>
    <t>4_4_9</t>
  </si>
  <si>
    <t>4_4_10</t>
  </si>
  <si>
    <t>4_4_11</t>
  </si>
  <si>
    <t>4_4_12</t>
  </si>
  <si>
    <t>4_4_13</t>
  </si>
  <si>
    <t>4_4_14</t>
  </si>
  <si>
    <t>4_4_15</t>
  </si>
  <si>
    <t>4_4_16</t>
  </si>
  <si>
    <t>4_5_1</t>
  </si>
  <si>
    <t>4_5_2</t>
  </si>
  <si>
    <t>4_5_3</t>
  </si>
  <si>
    <t>4_5_4</t>
  </si>
  <si>
    <t>4_5_5</t>
  </si>
  <si>
    <t>4_5_6</t>
  </si>
  <si>
    <t>4_5_7</t>
  </si>
  <si>
    <t>4_5_8</t>
  </si>
  <si>
    <t>4_5_9</t>
  </si>
  <si>
    <t>4_5_10</t>
  </si>
  <si>
    <t>4_5_11</t>
  </si>
  <si>
    <t>4_5_12</t>
  </si>
  <si>
    <t>4_5_13</t>
  </si>
  <si>
    <t>4_5_14</t>
  </si>
  <si>
    <t>4_5_15</t>
  </si>
  <si>
    <t>4_5_16</t>
  </si>
  <si>
    <t>4_5_17</t>
  </si>
  <si>
    <t>4_5_18</t>
  </si>
  <si>
    <t>4_6_1</t>
  </si>
  <si>
    <t>4_6_2</t>
  </si>
  <si>
    <t>4_6_3</t>
  </si>
  <si>
    <t>4_6_4</t>
  </si>
  <si>
    <t>4_6_5</t>
  </si>
  <si>
    <t>4_6_6</t>
  </si>
  <si>
    <t>4_6_7</t>
  </si>
  <si>
    <t>4_6_8</t>
  </si>
  <si>
    <t>4_6_9</t>
  </si>
  <si>
    <t>4_6_10</t>
  </si>
  <si>
    <t>4_6_11</t>
  </si>
  <si>
    <t>4_6_12</t>
  </si>
  <si>
    <t>4_6_13</t>
  </si>
  <si>
    <t>4_6_14</t>
  </si>
  <si>
    <t>4_6_15</t>
  </si>
  <si>
    <t>4_6_17</t>
  </si>
  <si>
    <t>4_6_16</t>
  </si>
  <si>
    <t>4_6_18</t>
  </si>
  <si>
    <t>4_7_1</t>
  </si>
  <si>
    <t>4_7_2</t>
  </si>
  <si>
    <t>4_7_3</t>
  </si>
  <si>
    <t>4_7_4</t>
  </si>
  <si>
    <t>4_7_5</t>
  </si>
  <si>
    <t>4_7_6</t>
  </si>
  <si>
    <t>4_7_7</t>
  </si>
  <si>
    <t>4_7_8</t>
  </si>
  <si>
    <t>4_7_9</t>
  </si>
  <si>
    <t>4_7_10</t>
  </si>
  <si>
    <t>4_7_11</t>
  </si>
  <si>
    <t>4_7_12</t>
  </si>
  <si>
    <t>4_7_13</t>
  </si>
  <si>
    <t>4_7_14</t>
  </si>
  <si>
    <t>4_7_15</t>
  </si>
  <si>
    <t>Please mark with an 'X' if you are instead submitting innovations by separate Word file:</t>
  </si>
  <si>
    <t>Top 5</t>
  </si>
  <si>
    <t>2_4_1</t>
  </si>
  <si>
    <t>2_4_2</t>
  </si>
  <si>
    <t>2_4_3</t>
  </si>
  <si>
    <t>2_4_4</t>
  </si>
  <si>
    <t>2_4_5</t>
  </si>
  <si>
    <t>2_4_6</t>
  </si>
  <si>
    <t>2_4_7</t>
  </si>
  <si>
    <t>2_4_8</t>
  </si>
  <si>
    <t>2_4_9</t>
  </si>
  <si>
    <t>2_4_10</t>
  </si>
  <si>
    <t>Please use dropdown</t>
  </si>
  <si>
    <t>Banks' claims on insurance companies
(Note 2)</t>
  </si>
  <si>
    <t>Banks' liabilities to insurance companies
(Note 2)</t>
  </si>
  <si>
    <t>Banks' claims on pension funds
(Note 2)</t>
  </si>
  <si>
    <t>Banks' liabilities to pension funds
(Note 2)</t>
  </si>
  <si>
    <t>Col 4 claims on Col 7</t>
  </si>
  <si>
    <t>Col 4 liabilities to Col 7</t>
  </si>
  <si>
    <t>Col 4 claims on Col 8</t>
  </si>
  <si>
    <t>Col 4 liabilities to Col 8</t>
  </si>
  <si>
    <t>Col 11 claims on Col 7</t>
  </si>
  <si>
    <t>Col 11 liabilities to Col 7</t>
  </si>
  <si>
    <t>Col 11 claims on Col 8</t>
  </si>
  <si>
    <t>Col 11 liabilities to Col 8</t>
  </si>
  <si>
    <t>3_1_13</t>
  </si>
  <si>
    <t>3_1_14</t>
  </si>
  <si>
    <t>3_1_15</t>
  </si>
  <si>
    <t>3_1_16</t>
  </si>
  <si>
    <t>3_1_17</t>
  </si>
  <si>
    <t>3_1_18</t>
  </si>
  <si>
    <t>3_1_19</t>
  </si>
  <si>
    <t>3_1_20</t>
  </si>
  <si>
    <t>Supplementary Template: Total liabilities</t>
  </si>
  <si>
    <r>
      <t>of which</t>
    </r>
    <r>
      <rPr>
        <sz val="10"/>
        <color indexed="8"/>
        <rFont val="Arial"/>
        <family val="2"/>
      </rPr>
      <t xml:space="preserve">: banks
</t>
    </r>
  </si>
  <si>
    <t xml:space="preserve">(1) To be completed on a best-efforts basis. </t>
  </si>
  <si>
    <t>Total liabilities (Note 1)</t>
  </si>
  <si>
    <r>
      <t xml:space="preserve">Trust companies
</t>
    </r>
    <r>
      <rPr>
        <sz val="10"/>
        <color theme="1"/>
        <rFont val="Arial"/>
        <family val="2"/>
      </rPr>
      <t>(Note 6)</t>
    </r>
  </si>
  <si>
    <r>
      <t xml:space="preserve">Finance companies
</t>
    </r>
    <r>
      <rPr>
        <sz val="10"/>
        <color theme="1"/>
        <rFont val="Arial"/>
        <family val="2"/>
      </rPr>
      <t>(Note 6)</t>
    </r>
  </si>
  <si>
    <r>
      <t xml:space="preserve">Structured finance vehicles
</t>
    </r>
    <r>
      <rPr>
        <sz val="10"/>
        <color theme="1"/>
        <rFont val="Arial"/>
        <family val="2"/>
      </rPr>
      <t>(Note 6)</t>
    </r>
  </si>
  <si>
    <t>2_2_17</t>
  </si>
  <si>
    <t>2_2_18</t>
  </si>
  <si>
    <t>2_2_19</t>
  </si>
  <si>
    <t>2_2_20</t>
  </si>
  <si>
    <t>2_2_21</t>
  </si>
  <si>
    <t>2_2_22</t>
  </si>
  <si>
    <t>Insurance companies' liabilities to pension funds
(Note 2)</t>
  </si>
  <si>
    <t>Insurance companies' claims on pension funds
(Note 2)</t>
  </si>
  <si>
    <t>Col 7 claims on Col 8</t>
  </si>
  <si>
    <t>Col 7 liabilities to Col 8</t>
  </si>
  <si>
    <t>3_1_21</t>
  </si>
  <si>
    <t>3_1_22</t>
  </si>
  <si>
    <t>3_1_23</t>
  </si>
  <si>
    <t>3_1_24</t>
  </si>
  <si>
    <t>Other investment funds</t>
  </si>
  <si>
    <t>Structured finance vehicles</t>
  </si>
  <si>
    <t>(4) On a best efforts basis.</t>
  </si>
  <si>
    <r>
      <t xml:space="preserve">MMFs </t>
    </r>
    <r>
      <rPr>
        <sz val="10"/>
        <color theme="1"/>
        <rFont val="Arial"/>
        <family val="2"/>
      </rPr>
      <t xml:space="preserve">(Note 4) </t>
    </r>
  </si>
  <si>
    <r>
      <t xml:space="preserve">Trust Companies </t>
    </r>
    <r>
      <rPr>
        <sz val="10"/>
        <color theme="1"/>
        <rFont val="Arial"/>
        <family val="2"/>
      </rPr>
      <t>(Note 4)</t>
    </r>
  </si>
  <si>
    <r>
      <t xml:space="preserve">Structured finance vehicles </t>
    </r>
    <r>
      <rPr>
        <sz val="10"/>
        <color theme="1"/>
        <rFont val="Arial"/>
        <family val="2"/>
      </rPr>
      <t>(Note 4)</t>
    </r>
  </si>
  <si>
    <t>2_1_17</t>
  </si>
  <si>
    <t>2_1_18</t>
  </si>
  <si>
    <t>2_1_19</t>
  </si>
  <si>
    <t>2_1_20</t>
  </si>
  <si>
    <t>2_1_21</t>
  </si>
  <si>
    <t>2_1_22</t>
  </si>
  <si>
    <t>Money Market Funds (MMFs)</t>
  </si>
  <si>
    <t>Other investments funds</t>
  </si>
  <si>
    <t>Trust companies</t>
  </si>
  <si>
    <t>Finance companies</t>
  </si>
  <si>
    <t>Broker-dealers</t>
  </si>
  <si>
    <t>2_4_11</t>
  </si>
  <si>
    <t>2_4_12</t>
  </si>
  <si>
    <t>2_4_13</t>
  </si>
  <si>
    <t>= (2 + 15) / (1 + 14)</t>
  </si>
  <si>
    <r>
      <t>of which</t>
    </r>
    <r>
      <rPr>
        <sz val="10"/>
        <color indexed="8"/>
        <rFont val="Arial"/>
        <family val="2"/>
      </rPr>
      <t>: deposits
(Note 5)</t>
    </r>
  </si>
  <si>
    <t>2_1_23</t>
  </si>
  <si>
    <t>2_1_24</t>
  </si>
  <si>
    <t>2_1_25</t>
  </si>
  <si>
    <t>2_1_26</t>
  </si>
  <si>
    <t>2_1_27</t>
  </si>
  <si>
    <t>2_1_28</t>
  </si>
  <si>
    <t>2_1_29</t>
  </si>
  <si>
    <t>2_1_30</t>
  </si>
  <si>
    <t>2_1_31</t>
  </si>
  <si>
    <t>2_1_32</t>
  </si>
  <si>
    <t>2_1_33</t>
  </si>
  <si>
    <t>(2) See Table 1 Row i of SBEG/2018/75.</t>
  </si>
  <si>
    <t>(3) See Table 1 Row ii of SBEG/2018/75. This category is a subset of "Credit Assets".</t>
  </si>
  <si>
    <t>*: Proxies and estimates are acceptable if hard data are not available. Claims are defined in SBEG/2018/75 Table 2.</t>
  </si>
  <si>
    <t>Table 1 - Supplementary Template</t>
  </si>
  <si>
    <t>Category</t>
  </si>
  <si>
    <t>Definition</t>
  </si>
  <si>
    <t>i</t>
  </si>
  <si>
    <t>Credit Assets</t>
  </si>
  <si>
    <r>
      <t xml:space="preserve">Credit assets include </t>
    </r>
    <r>
      <rPr>
        <b/>
        <sz val="12"/>
        <color theme="1"/>
        <rFont val="Times New Roman"/>
        <family val="1"/>
      </rPr>
      <t>debt securities</t>
    </r>
    <r>
      <rPr>
        <sz val="12"/>
        <color theme="1"/>
        <rFont val="Times New Roman"/>
        <family val="1"/>
      </rPr>
      <t xml:space="preserve">, </t>
    </r>
    <r>
      <rPr>
        <b/>
        <sz val="12"/>
        <color theme="1"/>
        <rFont val="Times New Roman"/>
        <family val="1"/>
      </rPr>
      <t>loans</t>
    </r>
    <r>
      <rPr>
        <sz val="12"/>
        <color theme="1"/>
        <rFont val="Times New Roman"/>
        <family val="1"/>
      </rPr>
      <t xml:space="preserve"> and </t>
    </r>
    <r>
      <rPr>
        <b/>
        <sz val="12"/>
        <color theme="1"/>
        <rFont val="Times New Roman"/>
        <family val="1"/>
      </rPr>
      <t>cash on deposit</t>
    </r>
    <r>
      <rPr>
        <sz val="12"/>
        <color theme="1"/>
        <rFont val="Times New Roman"/>
        <family val="1"/>
      </rPr>
      <t>.</t>
    </r>
  </si>
  <si>
    <t xml:space="preserve">Debt securities are negotiable instruments serving as evidence of a debt (see SNA 2008 Paragraph 11.64). They include bills, bonds, negotiable certificates of deposit, commercial paper, debentures, asset-backed securities, and similar instruments normally traded in the financial markets, Treasury bills, negotiable certificates of deposit, bankers’ acceptances and commercial paper. </t>
  </si>
  <si>
    <t xml:space="preserve">Bills are securities that give the holders the unconditional rights to receive stated fixed sums on a specified date. Bills are issued and usually traded in organized markets at discounts to face value that depend on the rate of interest and the time to maturity. </t>
  </si>
  <si>
    <t>Bonds and debentures are securities that give the holders the unconditional right to fixed payments or contractually determined variable payments, that is, the earning of interest is not dependent on earnings of the debtors. Bonds and debentures also give holders the unconditional rights to fixed sums as payments to the creditor on a specified date or dates.</t>
  </si>
  <si>
    <t xml:space="preserve">Shares of credit-related investment funds should not be included in this category as granular-enough data is likely not available across jurisdictions and this category could therefore be a source of inconsistency in submissions.  </t>
  </si>
  <si>
    <t xml:space="preserve">Loans include overdrafts, instalment loans, hire-purchase credit and loans to finance trade credit (see SNA 2008 Paragraph 11.72).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</si>
  <si>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t>Securities, gold swaps and financing by means of a financial lease may also be classified as loans. Securities repurchase agreements (e.g. reverse repos) are included in the loans category (and are collected separately within the supplementary template).</t>
  </si>
  <si>
    <t>Accounts receivable/payable, which are treated as a separate category of financial assets, and loans that have become debt securities are also excluded from loans.</t>
  </si>
  <si>
    <t>Transferrable deposits and other deposits are also included in this category, as a credit exposure to banks (see SNA 2008 Paragraph 11.54 and Paragraph 11.59).</t>
  </si>
  <si>
    <t>ii</t>
  </si>
  <si>
    <t xml:space="preserve">The category of loans includes overdrafts, instalment loans, hire-purchase credit and loans to finance trade credit.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</si>
  <si>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r>
      <t xml:space="preserve">Securities, gold swaps and financing by means of a financial lease may also be classified as loans. </t>
    </r>
    <r>
      <rPr>
        <b/>
        <sz val="12"/>
        <color theme="1"/>
        <rFont val="Times New Roman"/>
        <family val="1"/>
      </rPr>
      <t>This category does not include securities repurchase agreements.</t>
    </r>
  </si>
  <si>
    <t>iii</t>
  </si>
  <si>
    <t>Transferrable deposits and other deposits are included in this category, as a credit exposure to banks (see SNA 2008 Paragraph 11.54 and Paragraph 11.59).</t>
  </si>
  <si>
    <t>iv</t>
  </si>
  <si>
    <t>SFT assets</t>
  </si>
  <si>
    <t>A securities repurchase agreement is an arrangement involving the provision of securities in exchange for cash with a commitment to repurchase the same or similar securities at a fixed price either on a specified future date (often one or a few days hence, but also further in the future) or with an “open” maturity.</t>
  </si>
  <si>
    <t>Repo assets arise as a result of an entity’s reverse repo transactions (i.e. they are related to repo transactions on the buyer’s (collateral-taker, cash provider) balance sheet). Repo assets include: the assets received in a repo transaction (including the assets received in a bilateral or tri-party transaction, both cleared and non-cleared). This category also includes securities lending transactions for which cash is collected as collateral.</t>
  </si>
  <si>
    <t>v</t>
  </si>
  <si>
    <t>SFT liabilities</t>
  </si>
  <si>
    <t xml:space="preserve">Repo liabilities are represented as a liability on the repo seller’s (collateral-provider, cash taker) balance sheet). </t>
  </si>
  <si>
    <t>Repo liabilities include: repo-related liabilities (including the liabilities resulting from bilateral and tri-party transactions, both cleared and non-cleared). This category also includes securities borrowing transactions for which cash is posted as collateral.</t>
  </si>
  <si>
    <t>vi</t>
  </si>
  <si>
    <t>Wholesale funding</t>
  </si>
  <si>
    <t xml:space="preserve">Wholesale funding includes all non-deposit on- and off-balance sheet funding sources, particularly market funding, but excluding equity. The wholesale funding of investment funds includes client investments. </t>
  </si>
  <si>
    <t>Deposits provided by retail customers and funding provided by small business customers are excluded.</t>
  </si>
  <si>
    <t>Repo transactions are included in this category (as they are collected separately within the supplementary template).</t>
  </si>
  <si>
    <t>vii</t>
  </si>
  <si>
    <t xml:space="preserve">This includes all wholesale funding with a residual maturity of less than 12 months. If residual maturity is not available, please use maturity at issuance and include a note in your template. </t>
  </si>
  <si>
    <t>Table 2 - Interconnectedness Template</t>
  </si>
  <si>
    <t>Claims on</t>
  </si>
  <si>
    <t>Claims include balance sheet asset exposures that arise through credit provision (e.g. loans, bonds held, cash on deposits, trade credit/loans, reverse repos) and investment in equity.</t>
  </si>
  <si>
    <t>Liabilities to</t>
  </si>
  <si>
    <t>Liabilities include [balance sheet] liability exposures that arise from borrowing activity (e.g. loans, deposits (where applicable), trade credit, repos).</t>
  </si>
  <si>
    <t>Table 3 – Risk metrics assets</t>
  </si>
  <si>
    <t>Data item</t>
  </si>
  <si>
    <t xml:space="preserve">Gross notional exposure (GNE) </t>
  </si>
  <si>
    <t xml:space="preserve">Credit assets </t>
  </si>
  <si>
    <r>
      <t>Credit assets</t>
    </r>
    <r>
      <rPr>
        <b/>
        <i/>
        <sz val="12"/>
        <color rgb="FF000000"/>
        <rFont val="Times New Roman"/>
        <family val="1"/>
      </rPr>
      <t xml:space="preserve"> of which</t>
    </r>
    <r>
      <rPr>
        <b/>
        <sz val="12"/>
        <color rgb="FF000000"/>
        <rFont val="Times New Roman"/>
        <family val="1"/>
      </rPr>
      <t xml:space="preserve">: loans </t>
    </r>
  </si>
  <si>
    <t>viii</t>
  </si>
  <si>
    <t xml:space="preserve">Liquid assets (broad definition) </t>
  </si>
  <si>
    <t>ix</t>
  </si>
  <si>
    <t>Liquid assets (narrow definition)</t>
  </si>
  <si>
    <t>x</t>
  </si>
  <si>
    <t>Table 4: Risk metrics liabilities and equity</t>
  </si>
  <si>
    <t xml:space="preserve">Net Asset Value (NAV) </t>
  </si>
  <si>
    <t>Equity</t>
  </si>
  <si>
    <t>Table 5 – Off-balance sheet items</t>
  </si>
  <si>
    <t>Prudential consolidation indicator</t>
  </si>
  <si>
    <t xml:space="preserve">Total or sample indicator </t>
  </si>
  <si>
    <t xml:space="preserve">Shareholders' equity (≤ 12 months) </t>
  </si>
  <si>
    <t xml:space="preserve">Shareholders' equity (&gt; 12 months) </t>
  </si>
  <si>
    <t xml:space="preserve">Short-term liabilities (≤ 12 months) </t>
  </si>
  <si>
    <t xml:space="preserve">Long-term liabilities (&gt; 12 months) </t>
  </si>
  <si>
    <t xml:space="preserve">Short-term liabilities (≤ 30 days) </t>
  </si>
  <si>
    <t xml:space="preserve">Shareholders' equity (≤ 30 days) </t>
  </si>
  <si>
    <t xml:space="preserve">Short-term assets (≤ 3 months) </t>
  </si>
  <si>
    <t xml:space="preserve">Short-term assets (≤ 12 months) </t>
  </si>
  <si>
    <t>Long-term assets (&gt; 12 months)</t>
  </si>
  <si>
    <t>SNA 2008:</t>
  </si>
  <si>
    <t xml:space="preserve">https://unstats.un.org/unsd/nationalaccount/docs/sna2008.pdf </t>
  </si>
  <si>
    <r>
      <rPr>
        <b/>
        <i/>
        <sz val="12"/>
        <color theme="1"/>
        <rFont val="Times New Roman"/>
        <family val="1"/>
      </rPr>
      <t xml:space="preserve">Wholesale funding of which: </t>
    </r>
    <r>
      <rPr>
        <b/>
        <sz val="12"/>
        <color theme="1"/>
        <rFont val="Times New Roman"/>
        <family val="1"/>
      </rPr>
      <t>short-term</t>
    </r>
  </si>
  <si>
    <r>
      <rPr>
        <b/>
        <i/>
        <sz val="12"/>
        <color rgb="FF000000"/>
        <rFont val="Times New Roman"/>
        <family val="1"/>
      </rPr>
      <t>of which</t>
    </r>
    <r>
      <rPr>
        <b/>
        <sz val="12"/>
        <color rgb="FF000000"/>
        <rFont val="Times New Roman"/>
        <family val="1"/>
      </rPr>
      <t xml:space="preserve">: credit risk exposure type </t>
    </r>
  </si>
  <si>
    <t xml:space="preserve">For your convenience, the definitions included on this sheet are copied and pasted from SBEG/2018/75. </t>
  </si>
  <si>
    <t>Credit assets of which: loans</t>
  </si>
  <si>
    <t>Credit assets of which: deposits</t>
  </si>
  <si>
    <t>The absolute sum of all long and short off-balance sheet positions (i.e. the gross notional exposure). If this is not available, please include net exposure and provide an explanatory note.</t>
  </si>
  <si>
    <t>Off-balance sheet credit risk exposures, e.g. due to contingent liabilities such as credit guarantees or lines of credit, and where applicable, credit default swaps (CDS).</t>
  </si>
  <si>
    <t>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</si>
  <si>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If, for some entity types, it is not feasible to break out prudential consolidation, please report data for all entities within that entity type and indicate the approach you have taken.</t>
  </si>
  <si>
    <r>
      <t xml:space="preserve">Please provide a written comment. For example, </t>
    </r>
    <r>
      <rPr>
        <i/>
        <sz val="12"/>
        <color theme="1"/>
        <rFont val="Times New Roman"/>
        <family val="1"/>
      </rPr>
      <t>“As the available data does not allow for a focus on non-prudentially consolidated entities, we have instead provided data covering all entities”</t>
    </r>
    <r>
      <rPr>
        <sz val="12"/>
        <color theme="1"/>
        <rFont val="Times New Roman"/>
        <family val="1"/>
      </rPr>
      <t xml:space="preserve">. </t>
    </r>
  </si>
  <si>
    <r>
      <t>Please provide a written comment. For example, “</t>
    </r>
    <r>
      <rPr>
        <i/>
        <sz val="12"/>
        <color theme="1"/>
        <rFont val="Times New Roman"/>
        <family val="1"/>
      </rPr>
      <t>Total off-balance sheet items were not available, so we have instead provided the total off-balance sheet items for the top 10 entities”</t>
    </r>
    <r>
      <rPr>
        <sz val="12"/>
        <color theme="1"/>
        <rFont val="Times New Roman"/>
        <family val="1"/>
      </rPr>
      <t>.</t>
    </r>
    <r>
      <rPr>
        <i/>
        <sz val="12"/>
        <color theme="1"/>
        <rFont val="Times New Roman"/>
        <family val="1"/>
      </rPr>
      <t xml:space="preserve">  </t>
    </r>
  </si>
  <si>
    <t>This category is defined in Table 1 Row v.</t>
  </si>
  <si>
    <t>This includes equity investment by parent companies.</t>
  </si>
  <si>
    <t>Loans and other funding from the parent company.</t>
  </si>
  <si>
    <t>Total shareholder’s equity (the residual interest in the assets of the entity after deducting all its liabilities).</t>
  </si>
  <si>
    <t>Liabilities whose remaining time to maturity exceeds 12 months.</t>
  </si>
  <si>
    <r>
      <t xml:space="preserve">Please include repo liabilities whose maturity is </t>
    </r>
    <r>
      <rPr>
        <b/>
        <sz val="12"/>
        <color rgb="FF000000"/>
        <rFont val="Times New Roman"/>
        <family val="1"/>
      </rPr>
      <t xml:space="preserve">&gt; </t>
    </r>
    <r>
      <rPr>
        <sz val="12"/>
        <color theme="1"/>
        <rFont val="Times New Roman"/>
        <family val="1"/>
      </rPr>
      <t>12 months.</t>
    </r>
  </si>
  <si>
    <t>Liabilities whose remaining time to maturity are less than or equal to 12 months.</t>
  </si>
  <si>
    <r>
      <t xml:space="preserve">Please include repo liabilities whose maturity is </t>
    </r>
    <r>
      <rPr>
        <b/>
        <sz val="12"/>
        <color rgb="FF000000"/>
        <rFont val="Times New Roman"/>
        <family val="1"/>
      </rPr>
      <t xml:space="preserve">≤ </t>
    </r>
    <r>
      <rPr>
        <sz val="12"/>
        <color theme="1"/>
        <rFont val="Times New Roman"/>
        <family val="1"/>
      </rPr>
      <t>12 months.</t>
    </r>
  </si>
  <si>
    <t>Liabilities whose remaining time to maturity are less than or equal to 30 days.</t>
  </si>
  <si>
    <r>
      <t>This category is a subset of “</t>
    </r>
    <r>
      <rPr>
        <sz val="12"/>
        <color rgb="FF000000"/>
        <rFont val="Times New Roman"/>
        <family val="1"/>
      </rPr>
      <t>Short-term liabilities (≤ 12 months)</t>
    </r>
    <r>
      <rPr>
        <sz val="12"/>
        <color theme="1"/>
        <rFont val="Times New Roman"/>
        <family val="1"/>
      </rPr>
      <t>”.</t>
    </r>
  </si>
  <si>
    <r>
      <t xml:space="preserve">Please include repo liabilities whose maturity is </t>
    </r>
    <r>
      <rPr>
        <b/>
        <sz val="12"/>
        <color rgb="FF000000"/>
        <rFont val="Times New Roman"/>
        <family val="1"/>
      </rPr>
      <t xml:space="preserve">≤ </t>
    </r>
    <r>
      <rPr>
        <sz val="12"/>
        <color theme="1"/>
        <rFont val="Times New Roman"/>
        <family val="1"/>
      </rPr>
      <t>30 days months.</t>
    </r>
  </si>
  <si>
    <t>Net assets attributable to investors</t>
  </si>
  <si>
    <t>Shareholders’ equity with a remaining time to maturity exceeding 12 months.</t>
  </si>
  <si>
    <t>Shareholders’ equity with a remaining time to maturity less than or equal to 12 months.</t>
  </si>
  <si>
    <t>Shareholders’ equity with a remaining time to maturity less than or equal to 30 days.</t>
  </si>
  <si>
    <r>
      <t>This category is a subset of “</t>
    </r>
    <r>
      <rPr>
        <sz val="12"/>
        <color rgb="FF000000"/>
        <rFont val="Times New Roman"/>
        <family val="1"/>
      </rPr>
      <t>Shareholders' equity (≤ 12 months)</t>
    </r>
    <r>
      <rPr>
        <sz val="12"/>
        <color theme="1"/>
        <rFont val="Times New Roman"/>
        <family val="1"/>
      </rPr>
      <t>”.</t>
    </r>
  </si>
  <si>
    <t xml:space="preserve">Total gross financial assets under management. [1: For real estate funds and REITS this includes total assets.] </t>
  </si>
  <si>
    <t xml:space="preserve">Please use total assets if financial assets are not available and indicate this in a note. </t>
  </si>
  <si>
    <t>For broker-dealers, total assets should be net of segregated trust assets.</t>
  </si>
  <si>
    <t>The absolute sum of all long and short positions, including gross notional value for derivatives.</t>
  </si>
  <si>
    <t xml:space="preserve">This category is defined in Table 1, Row (i).  </t>
  </si>
  <si>
    <t>This category is defined in Table 1, Row ii</t>
  </si>
  <si>
    <t>This category is a subset of “Credit assets” (Row iii of this table)</t>
  </si>
  <si>
    <t xml:space="preserve">Financial assets whose remaining time to maturity exceeds 12 months. If remaining time to maturity is not available, please use maturity-at-issuance. </t>
  </si>
  <si>
    <t>This category should include investments in equity assets not meeting the Basel III criteria to be included in the broad measure of liquidity (except for those with a stated or expected maturity of 12 months or less such as some types of convertible preferred equity).</t>
  </si>
  <si>
    <t>Please include repo assets whose maturity is &gt;12 months.</t>
  </si>
  <si>
    <r>
      <t xml:space="preserve">This category should include deposits redeemable in </t>
    </r>
    <r>
      <rPr>
        <b/>
        <sz val="12"/>
        <color rgb="FF000000"/>
        <rFont val="Times New Roman"/>
        <family val="1"/>
      </rPr>
      <t xml:space="preserve">&gt; </t>
    </r>
    <r>
      <rPr>
        <sz val="12"/>
        <color theme="1"/>
        <rFont val="Times New Roman"/>
        <family val="1"/>
      </rPr>
      <t>12 months</t>
    </r>
  </si>
  <si>
    <t xml:space="preserve">Financial assets whose remaining time to maturity is less than or equal to 12 months. If remaining time to maturity is not available, please use maturity-at-issuance. </t>
  </si>
  <si>
    <r>
      <t xml:space="preserve">This category should include deposits redeemable in </t>
    </r>
    <r>
      <rPr>
        <b/>
        <sz val="12"/>
        <color rgb="FF000000"/>
        <rFont val="Times New Roman"/>
        <family val="1"/>
      </rPr>
      <t xml:space="preserve">≤ </t>
    </r>
    <r>
      <rPr>
        <sz val="12"/>
        <color theme="1"/>
        <rFont val="Times New Roman"/>
        <family val="1"/>
      </rPr>
      <t>12 months.</t>
    </r>
  </si>
  <si>
    <r>
      <t xml:space="preserve">Please include repo assets whose maturity is </t>
    </r>
    <r>
      <rPr>
        <b/>
        <sz val="12"/>
        <color rgb="FF000000"/>
        <rFont val="Times New Roman"/>
        <family val="1"/>
      </rPr>
      <t xml:space="preserve">≤ </t>
    </r>
    <r>
      <rPr>
        <sz val="12"/>
        <color theme="1"/>
        <rFont val="Times New Roman"/>
        <family val="1"/>
      </rPr>
      <t>12 months.</t>
    </r>
  </si>
  <si>
    <r>
      <t>This category should include assets included in “</t>
    </r>
    <r>
      <rPr>
        <sz val="12"/>
        <color rgb="FF000000"/>
        <rFont val="Times New Roman"/>
        <family val="1"/>
      </rPr>
      <t>Short-term assets (≤ 3 months)</t>
    </r>
    <r>
      <rPr>
        <sz val="12"/>
        <color theme="1"/>
        <rFont val="Times New Roman"/>
        <family val="1"/>
      </rPr>
      <t>”.</t>
    </r>
  </si>
  <si>
    <t>Financial assets whose remaining time to maturity is less than or equal to 3 months. If remaining time to maturity is not available, please use maturity-at-issuance.</t>
  </si>
  <si>
    <t>This category should include cash, cash equivalents and deposits redeemable within three months.</t>
  </si>
  <si>
    <r>
      <t xml:space="preserve">Please include repo assets whose maturity is </t>
    </r>
    <r>
      <rPr>
        <b/>
        <sz val="12"/>
        <color rgb="FF000000"/>
        <rFont val="Times New Roman"/>
        <family val="1"/>
      </rPr>
      <t xml:space="preserve">≤ </t>
    </r>
    <r>
      <rPr>
        <sz val="12"/>
        <color rgb="FF000000"/>
        <rFont val="Times New Roman"/>
        <family val="1"/>
      </rPr>
      <t>3</t>
    </r>
    <r>
      <rPr>
        <sz val="12"/>
        <color theme="1"/>
        <rFont val="Times New Roman"/>
        <family val="1"/>
      </rPr>
      <t xml:space="preserve"> months.</t>
    </r>
  </si>
  <si>
    <r>
      <t>This category is a sub-set of “Short-term assets (</t>
    </r>
    <r>
      <rPr>
        <b/>
        <sz val="12"/>
        <color rgb="FF000000"/>
        <rFont val="Times New Roman"/>
        <family val="1"/>
      </rPr>
      <t xml:space="preserve">≤ </t>
    </r>
    <r>
      <rPr>
        <sz val="12"/>
        <color theme="1"/>
        <rFont val="Times New Roman"/>
        <family val="1"/>
      </rPr>
      <t xml:space="preserve">12 months)”. </t>
    </r>
  </si>
  <si>
    <t xml:space="preserve">This category includes liquid assets under the narrow definition (as defined in Row ix of this table). </t>
  </si>
  <si>
    <t>In a narrow definition, liquid assets only include cash and cash equivalents.</t>
  </si>
  <si>
    <t>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 and historically flight to quality behaviour (see characteristics and definition of High Quality Liquid Assets (HQLAs) in Par 1, Section II.A in the BCBS' Basel III Liquidity Coverage Ratio for additional guidance, http://www.bis.org/publ/bcbs238.pdf).</t>
  </si>
  <si>
    <t>This category is defined in Table 1 Row iii.</t>
  </si>
  <si>
    <t>In a broad definition, liquid assets include HQLAs, such as cash and equivalents, short-term investments (e.g., investments in money market funds), and government securities with a 0% risk-weight under the Basel III Standardised Approach for credit risk, traded in large, deep and active repo or cash markets with a proven record as a reliable source of liquidity in the markets even during stressed market conditions. Where appropriate and aligned with the Basel framework, assets such as corporate bonds and equities may also be included, subject to the appropriate haircuts. For more details see Paragraphs 49-54 of https://www.bis.org/publ/bcbs238.pdf.</t>
  </si>
  <si>
    <t>If national accounts data are used, the corresponding SNA 2008 codes for transactions in financial assets and liabilities are AF2, AF3 and AF4.</t>
  </si>
  <si>
    <t>If national accounts data are used, the corresponding SNA 2008 code for transactions in financial assets and liabilities is AF4.</t>
  </si>
  <si>
    <t>If national accounts data are used, the corresponding SNA 2008 code for transactions in financial assets and liabilities is AF2.</t>
  </si>
  <si>
    <t>2017 data</t>
  </si>
  <si>
    <t xml:space="preserve">Reporting currency : </t>
  </si>
  <si>
    <t>Reporting templates for non-bank financial intermediation exercise</t>
  </si>
  <si>
    <t>at end-2018</t>
  </si>
  <si>
    <t>Number of entities at the end of 2018</t>
  </si>
  <si>
    <t>Outside narrow measure: Entity types that are assessed NOT to engage in credit intermediation or NOT to engage in any activities as described by the five economic functions</t>
  </si>
  <si>
    <t>Real Estate Investment Trusts (REITs) and RE Funds</t>
  </si>
  <si>
    <t>Broker Dealers</t>
  </si>
  <si>
    <t>2_1_34</t>
  </si>
  <si>
    <t>2_1_35</t>
  </si>
  <si>
    <t>2_1_36</t>
  </si>
  <si>
    <r>
      <t xml:space="preserve">Real Estate Investment Trusts (REITs) and RE Funds
</t>
    </r>
    <r>
      <rPr>
        <sz val="10"/>
        <color theme="1"/>
        <rFont val="Arial"/>
        <family val="2"/>
      </rPr>
      <t>(Note 6)</t>
    </r>
  </si>
  <si>
    <t>2_2_23</t>
  </si>
  <si>
    <t>2_2_24</t>
  </si>
  <si>
    <t>1_1_34</t>
  </si>
  <si>
    <t>1_1_35</t>
  </si>
  <si>
    <t xml:space="preserve">Real Estate Investment Trusts (REITs) and RE Funds
</t>
  </si>
  <si>
    <t>2_3_23</t>
  </si>
  <si>
    <t>2_3_24</t>
  </si>
  <si>
    <t>2_4_14</t>
  </si>
  <si>
    <t>2006
(Note 15)</t>
  </si>
  <si>
    <t>2007
(Note 15)</t>
  </si>
  <si>
    <t>2008
(Note 15)</t>
  </si>
  <si>
    <t>2009
(Note 15)</t>
  </si>
  <si>
    <t>2010
(Note 15)</t>
  </si>
  <si>
    <t>2011
(Note 15)</t>
  </si>
  <si>
    <t>2012
(Note 15)</t>
  </si>
  <si>
    <t>2013
(Note 15)</t>
  </si>
  <si>
    <t>2014
(Note 15)</t>
  </si>
  <si>
    <t>2015
(Note 15)</t>
  </si>
  <si>
    <r>
      <t>of which</t>
    </r>
    <r>
      <rPr>
        <sz val="10"/>
        <color theme="1"/>
        <rFont val="Arial"/>
        <family val="2"/>
      </rPr>
      <t>: largest [5] entities
(Note 16)</t>
    </r>
  </si>
  <si>
    <t>Sample</t>
  </si>
  <si>
    <r>
      <t>Prudential consolidation indicator. Are prudentially consolidated entities included?</t>
    </r>
    <r>
      <rPr>
        <sz val="10"/>
        <color indexed="8"/>
        <rFont val="Arial"/>
        <family val="2"/>
      </rPr>
      <t xml:space="preserve"> (Note 13)</t>
    </r>
  </si>
  <si>
    <t>Col 42</t>
  </si>
  <si>
    <t>Please mark with an 'X' if there were no additonal innovations to report in your jurisdiction:</t>
  </si>
  <si>
    <t>Additional Innovations</t>
  </si>
  <si>
    <t>Q1) Please describe the type of entity and the activities it undertakes. What is the approximate size of the entity type? Is this entity type new, or is it an existing entity type engaging in innovative behaviour? How is this entity type or activity changing over time?</t>
  </si>
  <si>
    <t xml:space="preserve">Q2) What type of financial stability risks does this type of entity undertake (e.g. maturity/liquidity transformation, leverage or imperfect credit risk transfer)? </t>
  </si>
  <si>
    <t>Q3) How is this entity type interconnected with the rest of the financial system?</t>
  </si>
  <si>
    <t>Q4) Do you believe this entity type should be classified into the narrow measure? If so, which economic function(s) should this entity type be a part of, and why?</t>
  </si>
  <si>
    <t>Q5) What type of policy tools are available at this stage to address the risks posed by this entity type (i.e. Q2 and Q3), limit the growth of such risks, or to prevent these risks from amplifying stress?</t>
  </si>
  <si>
    <t>Q6) Do you have any other thoughts or comments?</t>
  </si>
  <si>
    <t>Please select which NBFI risks this tool addresses, and describe how the policy tool addresses these risks.</t>
  </si>
  <si>
    <t>Please describe how this policy tool addresses the selected NBFI risks.</t>
  </si>
  <si>
    <t>(1) Please provide whom-to-whom interconnectedness information regarding OFI subsectors on a best efforts basis. Where possible, jurisdictions are particularly encouraged to provide data for CCP exposures, so as to allow the differentiation between the exposures of CCPs and other OFIs.</t>
  </si>
  <si>
    <t>Col 43</t>
  </si>
  <si>
    <t>in USD million (constant 2018 exchange rate)</t>
  </si>
  <si>
    <t>Financial assets in USD million (at constant 2018 exchange rate)</t>
  </si>
  <si>
    <t>8 summary sheet</t>
  </si>
  <si>
    <t>9 definitions</t>
  </si>
  <si>
    <t>6 Innovations and adaptations</t>
  </si>
  <si>
    <t>Brief description of the reasons for classifying outside of the narrow measure</t>
  </si>
  <si>
    <t>(7) This category includes non-bank financial entity types that cannot be classified into a particular economic functions based on their main activity, but that are assessed to at least partly contain activities as described by the five economic functions or for which it was not possible to provide sufficient evidence to warrant their exclusion from the narrow measure.</t>
  </si>
  <si>
    <r>
      <t>Unallocated: Entity types which (at least partly) contain narrow measure activities but which could not be classified into a specific economic function</t>
    </r>
    <r>
      <rPr>
        <sz val="12"/>
        <color indexed="60"/>
        <rFont val="Arial"/>
        <family val="2"/>
      </rPr>
      <t xml:space="preserve"> (Note 7)</t>
    </r>
  </si>
  <si>
    <t>Unallocated: Entity types which (at least partly) contain narrow measure activities but which could not be classified into a specific economic function</t>
  </si>
  <si>
    <t>Brief description of the reasons for the classification as "unallocated"</t>
  </si>
  <si>
    <t>Peer-to-peer lending (ie matching platforms)</t>
  </si>
  <si>
    <t>Crowd-funding to raise mortgage down payments</t>
  </si>
  <si>
    <t>Collateralised Loan Obligations (CLOs)</t>
  </si>
  <si>
    <t>Crypto-asset based lending</t>
  </si>
  <si>
    <t>Do any of the following innovations, noted by NMEG members in the 2018 monitoring exercise, occur in your jurisdiction? If yes, please provide your overall assessment of the size, evolution and risks of these innovations in the corresponding comment box.</t>
  </si>
  <si>
    <t>NBFI (other than CLOs) involvement in leveraged loan markets</t>
  </si>
  <si>
    <t>Check 1: Long- and short-term assets don't add up to Total AUM</t>
  </si>
  <si>
    <t>Check : ST assets (≤12m) should be equal to or higher than ST assets (≤3m)</t>
  </si>
  <si>
    <t>Check 3:Liabilities plus equity don't add up to Total AUM</t>
  </si>
  <si>
    <t>Check 4:ST liabilities (≤12m) should be equal to or higher than ST liabilities (≤30d)</t>
  </si>
  <si>
    <t>Check 5: Liquid assets (broad definition) should be equal to or bigger than Liquid assets (narrow definiton)</t>
  </si>
  <si>
    <t>Check 6: Shareholders' equity (≤12m) should be equal to or larger than Shareholders' equity (≤30d)</t>
  </si>
  <si>
    <t>Please select:</t>
  </si>
  <si>
    <t>5_1_1_1</t>
  </si>
  <si>
    <t>5_1_1_2</t>
  </si>
  <si>
    <t>5_1_1_3</t>
  </si>
  <si>
    <t>5_1_1_4</t>
  </si>
  <si>
    <t>5_1_1_5</t>
  </si>
  <si>
    <t>5_1_1_6</t>
  </si>
  <si>
    <t>5_1_1_7</t>
  </si>
  <si>
    <t>5_1_1_8</t>
  </si>
  <si>
    <t>5_1_1_9</t>
  </si>
  <si>
    <t>5_1_1_10</t>
  </si>
  <si>
    <t>5_1_1_11</t>
  </si>
  <si>
    <t>5_1_1_12</t>
  </si>
  <si>
    <t>5_1_1_13</t>
  </si>
  <si>
    <t>5_1_2_1</t>
  </si>
  <si>
    <t>5_1_2_2</t>
  </si>
  <si>
    <t>5_1_2_3</t>
  </si>
  <si>
    <t>5_1_2_4</t>
  </si>
  <si>
    <t>5_1_2_5</t>
  </si>
  <si>
    <t>5_1_2_6</t>
  </si>
  <si>
    <t>5_1_2_7</t>
  </si>
  <si>
    <t>5_1_2_8</t>
  </si>
  <si>
    <t>5_1_2_9</t>
  </si>
  <si>
    <t>5_1_2_10</t>
  </si>
  <si>
    <t>5_1_2_11</t>
  </si>
  <si>
    <t>5_1_2_12</t>
  </si>
  <si>
    <t>5_1_2_13</t>
  </si>
  <si>
    <t>5_1_3_1</t>
  </si>
  <si>
    <t>5_1_3_2</t>
  </si>
  <si>
    <t>5_1_3_3</t>
  </si>
  <si>
    <t>5_1_3_4</t>
  </si>
  <si>
    <t>5_1_3_5</t>
  </si>
  <si>
    <t>5_1_3_6</t>
  </si>
  <si>
    <t>5_1_3_7</t>
  </si>
  <si>
    <t>5_1_3_8</t>
  </si>
  <si>
    <t>5_1_3_9</t>
  </si>
  <si>
    <t>5_1_3_10</t>
  </si>
  <si>
    <t>5_1_3_11</t>
  </si>
  <si>
    <t>5_1_3_12</t>
  </si>
  <si>
    <t>5_1_3_13</t>
  </si>
  <si>
    <t>5_2_1_1</t>
  </si>
  <si>
    <t>5_2_1_2</t>
  </si>
  <si>
    <t>5_2_1_3</t>
  </si>
  <si>
    <t>5_2_1_4</t>
  </si>
  <si>
    <t>5_2_1_5</t>
  </si>
  <si>
    <t>5_2_1_6</t>
  </si>
  <si>
    <t>5_2_1_7</t>
  </si>
  <si>
    <t>5_2_1_8</t>
  </si>
  <si>
    <t>5_2_1_9</t>
  </si>
  <si>
    <t>5_2_1_10</t>
  </si>
  <si>
    <t>5_2_1_11</t>
  </si>
  <si>
    <t>5_2_1_12</t>
  </si>
  <si>
    <t>5_2_1_13</t>
  </si>
  <si>
    <t>5_2_2_1</t>
  </si>
  <si>
    <t>5_2_2_2</t>
  </si>
  <si>
    <t>5_2_2_3</t>
  </si>
  <si>
    <t>5_2_2_4</t>
  </si>
  <si>
    <t>5_2_2_5</t>
  </si>
  <si>
    <t>5_2_2_6</t>
  </si>
  <si>
    <t>5_2_2_7</t>
  </si>
  <si>
    <t>5_2_2_8</t>
  </si>
  <si>
    <t>5_2_2_9</t>
  </si>
  <si>
    <t>5_2_2_10</t>
  </si>
  <si>
    <t>5_2_2_11</t>
  </si>
  <si>
    <t>5_2_2_12</t>
  </si>
  <si>
    <t>5_2_2_13</t>
  </si>
  <si>
    <t>5_2_3_1</t>
  </si>
  <si>
    <t>5_2_3_2</t>
  </si>
  <si>
    <t>5_2_3_3</t>
  </si>
  <si>
    <t>5_2_3_4</t>
  </si>
  <si>
    <t>5_2_3_5</t>
  </si>
  <si>
    <t>5_2_3_6</t>
  </si>
  <si>
    <t>5_2_3_7</t>
  </si>
  <si>
    <t>5_2_3_8</t>
  </si>
  <si>
    <t>5_2_3_9</t>
  </si>
  <si>
    <t>5_2_3_10</t>
  </si>
  <si>
    <t>5_2_3_11</t>
  </si>
  <si>
    <t>5_2_3_12</t>
  </si>
  <si>
    <t>5_2_3_13</t>
  </si>
  <si>
    <t>5_3_1_1</t>
  </si>
  <si>
    <t>5_3_1_2</t>
  </si>
  <si>
    <t>5_3_1_3</t>
  </si>
  <si>
    <t>5_3_1_4</t>
  </si>
  <si>
    <t>5_3_1_5</t>
  </si>
  <si>
    <t>5_3_1_6</t>
  </si>
  <si>
    <t>5_3_1_7</t>
  </si>
  <si>
    <t>5_3_1_8</t>
  </si>
  <si>
    <t>5_3_1_9</t>
  </si>
  <si>
    <t>5_3_1_10</t>
  </si>
  <si>
    <t>5_3_1_11</t>
  </si>
  <si>
    <t>5_3_1_12</t>
  </si>
  <si>
    <t>5_3_1_13</t>
  </si>
  <si>
    <t>5_3_2_1</t>
  </si>
  <si>
    <t>5_3_2_2</t>
  </si>
  <si>
    <t>5_3_2_3</t>
  </si>
  <si>
    <t>5_3_2_4</t>
  </si>
  <si>
    <t>5_3_2_5</t>
  </si>
  <si>
    <t>5_3_2_6</t>
  </si>
  <si>
    <t>5_3_2_7</t>
  </si>
  <si>
    <t>5_3_2_8</t>
  </si>
  <si>
    <t>5_3_2_9</t>
  </si>
  <si>
    <t>5_3_2_10</t>
  </si>
  <si>
    <t>5_3_2_11</t>
  </si>
  <si>
    <t>5_3_2_12</t>
  </si>
  <si>
    <t>5_3_2_13</t>
  </si>
  <si>
    <t>5_3_3_1</t>
  </si>
  <si>
    <t>5_3_3_2</t>
  </si>
  <si>
    <t>5_3_3_3</t>
  </si>
  <si>
    <t>5_3_3_4</t>
  </si>
  <si>
    <t>5_3_3_5</t>
  </si>
  <si>
    <t>5_3_3_6</t>
  </si>
  <si>
    <t>5_3_3_7</t>
  </si>
  <si>
    <t>5_3_3_8</t>
  </si>
  <si>
    <t>5_3_3_9</t>
  </si>
  <si>
    <t>5_3_3_10</t>
  </si>
  <si>
    <t>5_3_3_11</t>
  </si>
  <si>
    <t>5_3_3_12</t>
  </si>
  <si>
    <t>5_3_3_13</t>
  </si>
  <si>
    <t>5_4_1_1</t>
  </si>
  <si>
    <t>5_4_1_2</t>
  </si>
  <si>
    <t>5_4_1_3</t>
  </si>
  <si>
    <t>5_4_1_4</t>
  </si>
  <si>
    <t>5_4_1_5</t>
  </si>
  <si>
    <t>5_4_1_6</t>
  </si>
  <si>
    <t>5_4_1_7</t>
  </si>
  <si>
    <t>5_4_1_8</t>
  </si>
  <si>
    <t>5_4_1_9</t>
  </si>
  <si>
    <t>5_4_1_10</t>
  </si>
  <si>
    <t>5_4_1_11</t>
  </si>
  <si>
    <t>5_4_1_12</t>
  </si>
  <si>
    <t>5_4_1_13</t>
  </si>
  <si>
    <t>5_4_2_1</t>
  </si>
  <si>
    <t>5_4_2_2</t>
  </si>
  <si>
    <t>5_4_2_3</t>
  </si>
  <si>
    <t>5_4_2_4</t>
  </si>
  <si>
    <t>5_4_2_5</t>
  </si>
  <si>
    <t>5_4_2_6</t>
  </si>
  <si>
    <t>5_4_2_7</t>
  </si>
  <si>
    <t>5_4_2_8</t>
  </si>
  <si>
    <t>5_4_2_9</t>
  </si>
  <si>
    <t>5_4_2_10</t>
  </si>
  <si>
    <t>5_4_2_11</t>
  </si>
  <si>
    <t>5_4_2_12</t>
  </si>
  <si>
    <t>5_4_2_13</t>
  </si>
  <si>
    <t>5_4_3_1</t>
  </si>
  <si>
    <t>5_4_3_2</t>
  </si>
  <si>
    <t>5_4_3_3</t>
  </si>
  <si>
    <t>5_4_3_4</t>
  </si>
  <si>
    <t>5_4_3_5</t>
  </si>
  <si>
    <t>5_4_3_6</t>
  </si>
  <si>
    <t>5_4_3_7</t>
  </si>
  <si>
    <t>5_4_3_8</t>
  </si>
  <si>
    <t>5_4_3_9</t>
  </si>
  <si>
    <t>5_4_3_10</t>
  </si>
  <si>
    <t>5_4_3_11</t>
  </si>
  <si>
    <t>5_4_3_12</t>
  </si>
  <si>
    <t>5_4_3_13</t>
  </si>
  <si>
    <t>5_5_1_1</t>
  </si>
  <si>
    <t>5_5_1_2</t>
  </si>
  <si>
    <t>5_5_1_3</t>
  </si>
  <si>
    <t>5_5_1_4</t>
  </si>
  <si>
    <t>5_5_1_5</t>
  </si>
  <si>
    <t>5_5_1_6</t>
  </si>
  <si>
    <t>5_5_1_7</t>
  </si>
  <si>
    <t>5_5_1_8</t>
  </si>
  <si>
    <t>5_5_1_9</t>
  </si>
  <si>
    <t>5_5_1_10</t>
  </si>
  <si>
    <t>5_5_1_11</t>
  </si>
  <si>
    <t>5_5_1_12</t>
  </si>
  <si>
    <t>5_5_1_13</t>
  </si>
  <si>
    <t>5_5_2_1</t>
  </si>
  <si>
    <t>5_5_2_2</t>
  </si>
  <si>
    <t>5_5_2_3</t>
  </si>
  <si>
    <t>5_5_2_4</t>
  </si>
  <si>
    <t>5_5_2_5</t>
  </si>
  <si>
    <t>5_5_2_6</t>
  </si>
  <si>
    <t>5_5_2_7</t>
  </si>
  <si>
    <t>5_5_2_8</t>
  </si>
  <si>
    <t>5_5_2_9</t>
  </si>
  <si>
    <t>5_5_2_10</t>
  </si>
  <si>
    <t>5_5_2_11</t>
  </si>
  <si>
    <t>5_5_2_12</t>
  </si>
  <si>
    <t>5_5_2_13</t>
  </si>
  <si>
    <t>5_5_3_1</t>
  </si>
  <si>
    <t>5_5_3_2</t>
  </si>
  <si>
    <t>5_5_3_3</t>
  </si>
  <si>
    <t>5_5_3_4</t>
  </si>
  <si>
    <t>5_5_3_5</t>
  </si>
  <si>
    <t>5_5_3_6</t>
  </si>
  <si>
    <t>5_5_3_7</t>
  </si>
  <si>
    <t>5_5_3_8</t>
  </si>
  <si>
    <t>5_5_3_9</t>
  </si>
  <si>
    <t>5_5_3_10</t>
  </si>
  <si>
    <t>5_5_3_11</t>
  </si>
  <si>
    <t>5_5_3_12</t>
  </si>
  <si>
    <t>5_5_3_13</t>
  </si>
  <si>
    <t>5_1_1_o</t>
  </si>
  <si>
    <t>5_1_2_o</t>
  </si>
  <si>
    <t>5_1_3_o</t>
  </si>
  <si>
    <t>5_2_1_o</t>
  </si>
  <si>
    <t>5_2_2_o</t>
  </si>
  <si>
    <t>5_2_3_o</t>
  </si>
  <si>
    <t>5_3_1_o</t>
  </si>
  <si>
    <t>5_3_2_o</t>
  </si>
  <si>
    <t>5_3_3_o</t>
  </si>
  <si>
    <t>5_4_1_o</t>
  </si>
  <si>
    <t>5_4_2_o</t>
  </si>
  <si>
    <t>5_4_3_o</t>
  </si>
  <si>
    <t>5_5_1_o</t>
  </si>
  <si>
    <t>5_5_2_o</t>
  </si>
  <si>
    <t>5_5_3_o</t>
  </si>
  <si>
    <t>5_6_1_1</t>
  </si>
  <si>
    <t>5_6_1_2</t>
  </si>
  <si>
    <t>5_6_1_3</t>
  </si>
  <si>
    <t>5_6_1_4</t>
  </si>
  <si>
    <t>5_6_1_5</t>
  </si>
  <si>
    <t>5_6_1_6</t>
  </si>
  <si>
    <t>5_6_1_7</t>
  </si>
  <si>
    <t>5_6_1_8</t>
  </si>
  <si>
    <t>5_6_1_9</t>
  </si>
  <si>
    <t>5_6_1_10</t>
  </si>
  <si>
    <t>5_6_1_11</t>
  </si>
  <si>
    <t>5_6_1_12</t>
  </si>
  <si>
    <t>5_6_1_13</t>
  </si>
  <si>
    <t>5_6_1_o</t>
  </si>
  <si>
    <t>5_6_2_1</t>
  </si>
  <si>
    <t>5_6_2_2</t>
  </si>
  <si>
    <t>5_6_2_3</t>
  </si>
  <si>
    <t>5_6_2_4</t>
  </si>
  <si>
    <t>5_6_2_5</t>
  </si>
  <si>
    <t>5_6_2_6</t>
  </si>
  <si>
    <t>5_6_2_7</t>
  </si>
  <si>
    <t>5_6_2_8</t>
  </si>
  <si>
    <t>5_6_2_9</t>
  </si>
  <si>
    <t>5_6_2_10</t>
  </si>
  <si>
    <t>5_6_2_11</t>
  </si>
  <si>
    <t>5_6_2_12</t>
  </si>
  <si>
    <t>5_6_2_13</t>
  </si>
  <si>
    <t>5_6_2_o</t>
  </si>
  <si>
    <t>5_6_3_1</t>
  </si>
  <si>
    <t>5_6_3_2</t>
  </si>
  <si>
    <t>5_6_3_3</t>
  </si>
  <si>
    <t>5_6_3_4</t>
  </si>
  <si>
    <t>5_6_3_5</t>
  </si>
  <si>
    <t>5_6_3_6</t>
  </si>
  <si>
    <t>5_6_3_7</t>
  </si>
  <si>
    <t>5_6_3_8</t>
  </si>
  <si>
    <t>5_6_3_9</t>
  </si>
  <si>
    <t>5_6_3_10</t>
  </si>
  <si>
    <t>5_6_3_11</t>
  </si>
  <si>
    <t>5_6_3_12</t>
  </si>
  <si>
    <t>5_6_3_13</t>
  </si>
  <si>
    <t>5_6_3_o</t>
  </si>
  <si>
    <t>5_7_1_1</t>
  </si>
  <si>
    <t>5_7_1_2</t>
  </si>
  <si>
    <t>5_7_1_3</t>
  </si>
  <si>
    <t>5_7_1_4</t>
  </si>
  <si>
    <t>5_7_1_5</t>
  </si>
  <si>
    <t>5_7_1_6</t>
  </si>
  <si>
    <t>5_7_1_7</t>
  </si>
  <si>
    <t>5_7_1_8</t>
  </si>
  <si>
    <t>5_7_1_9</t>
  </si>
  <si>
    <t>5_7_1_10</t>
  </si>
  <si>
    <t>5_7_1_11</t>
  </si>
  <si>
    <t>5_7_1_12</t>
  </si>
  <si>
    <t>5_7_1_13</t>
  </si>
  <si>
    <t>5_7_1_o</t>
  </si>
  <si>
    <t>5_7_2_1</t>
  </si>
  <si>
    <t>5_7_2_2</t>
  </si>
  <si>
    <t>5_7_2_3</t>
  </si>
  <si>
    <t>5_7_2_4</t>
  </si>
  <si>
    <t>5_7_2_5</t>
  </si>
  <si>
    <t>5_7_2_6</t>
  </si>
  <si>
    <t>5_7_2_7</t>
  </si>
  <si>
    <t>5_7_2_8</t>
  </si>
  <si>
    <t>5_7_2_9</t>
  </si>
  <si>
    <t>5_7_2_10</t>
  </si>
  <si>
    <t>5_7_2_11</t>
  </si>
  <si>
    <t>5_7_2_12</t>
  </si>
  <si>
    <t>5_7_2_13</t>
  </si>
  <si>
    <t>5_7_2_o</t>
  </si>
  <si>
    <t>5_7_3_1</t>
  </si>
  <si>
    <t>5_7_3_2</t>
  </si>
  <si>
    <t>5_7_3_3</t>
  </si>
  <si>
    <t>5_7_3_4</t>
  </si>
  <si>
    <t>5_7_3_5</t>
  </si>
  <si>
    <t>5_7_3_6</t>
  </si>
  <si>
    <t>5_7_3_7</t>
  </si>
  <si>
    <t>5_7_3_8</t>
  </si>
  <si>
    <t>5_7_3_9</t>
  </si>
  <si>
    <t>5_7_3_10</t>
  </si>
  <si>
    <t>5_7_3_11</t>
  </si>
  <si>
    <t>5_7_3_12</t>
  </si>
  <si>
    <t>5_7_3_13</t>
  </si>
  <si>
    <t>5_7_3_o</t>
  </si>
  <si>
    <t>5_8_1_1</t>
  </si>
  <si>
    <t>5_8_1_2</t>
  </si>
  <si>
    <t>5_8_1_3</t>
  </si>
  <si>
    <t>5_8_1_4</t>
  </si>
  <si>
    <t>5_8_1_5</t>
  </si>
  <si>
    <t>5_8_1_6</t>
  </si>
  <si>
    <t>5_8_1_7</t>
  </si>
  <si>
    <t>5_8_1_8</t>
  </si>
  <si>
    <t>5_8_1_9</t>
  </si>
  <si>
    <t>5_8_1_10</t>
  </si>
  <si>
    <t>5_8_1_11</t>
  </si>
  <si>
    <t>5_8_1_12</t>
  </si>
  <si>
    <t>5_8_1_13</t>
  </si>
  <si>
    <t>5_8_1_o</t>
  </si>
  <si>
    <t>5_8_2_1</t>
  </si>
  <si>
    <t>5_8_2_2</t>
  </si>
  <si>
    <t>5_8_2_3</t>
  </si>
  <si>
    <t>5_8_2_4</t>
  </si>
  <si>
    <t>5_8_2_5</t>
  </si>
  <si>
    <t>5_8_2_6</t>
  </si>
  <si>
    <t>5_8_2_7</t>
  </si>
  <si>
    <t>5_8_2_8</t>
  </si>
  <si>
    <t>5_8_2_9</t>
  </si>
  <si>
    <t>5_8_2_10</t>
  </si>
  <si>
    <t>5_8_2_11</t>
  </si>
  <si>
    <t>5_8_2_12</t>
  </si>
  <si>
    <t>5_8_2_13</t>
  </si>
  <si>
    <t>5_8_2_o</t>
  </si>
  <si>
    <t>5_8_3_1</t>
  </si>
  <si>
    <t>5_8_3_2</t>
  </si>
  <si>
    <t>5_8_3_3</t>
  </si>
  <si>
    <t>5_8_3_4</t>
  </si>
  <si>
    <t>5_8_3_5</t>
  </si>
  <si>
    <t>5_8_3_6</t>
  </si>
  <si>
    <t>5_8_3_7</t>
  </si>
  <si>
    <t>5_8_3_8</t>
  </si>
  <si>
    <t>5_8_3_9</t>
  </si>
  <si>
    <t>5_8_3_10</t>
  </si>
  <si>
    <t>5_8_3_11</t>
  </si>
  <si>
    <t>5_8_3_12</t>
  </si>
  <si>
    <t>5_8_3_13</t>
  </si>
  <si>
    <t>5_8_3_o</t>
  </si>
  <si>
    <t>5_9_1_1</t>
  </si>
  <si>
    <t>5_9_1_2</t>
  </si>
  <si>
    <t>5_9_1_3</t>
  </si>
  <si>
    <t>5_9_1_4</t>
  </si>
  <si>
    <t>5_9_1_5</t>
  </si>
  <si>
    <t>5_9_1_6</t>
  </si>
  <si>
    <t>5_9_1_7</t>
  </si>
  <si>
    <t>5_9_1_8</t>
  </si>
  <si>
    <t>5_9_1_9</t>
  </si>
  <si>
    <t>5_9_1_10</t>
  </si>
  <si>
    <t>5_9_1_11</t>
  </si>
  <si>
    <t>5_9_1_12</t>
  </si>
  <si>
    <t>5_9_1_13</t>
  </si>
  <si>
    <t>5_9_1_o</t>
  </si>
  <si>
    <t>5_9_2_1</t>
  </si>
  <si>
    <t>5_9_2_2</t>
  </si>
  <si>
    <t>5_9_2_3</t>
  </si>
  <si>
    <t>5_9_2_4</t>
  </si>
  <si>
    <t>5_9_2_5</t>
  </si>
  <si>
    <t>5_9_2_6</t>
  </si>
  <si>
    <t>5_9_2_7</t>
  </si>
  <si>
    <t>5_9_2_8</t>
  </si>
  <si>
    <t>5_9_2_9</t>
  </si>
  <si>
    <t>5_9_2_10</t>
  </si>
  <si>
    <t>5_9_2_11</t>
  </si>
  <si>
    <t>5_9_2_12</t>
  </si>
  <si>
    <t>5_9_2_13</t>
  </si>
  <si>
    <t>5_9_2_o</t>
  </si>
  <si>
    <t>5_9_3_1</t>
  </si>
  <si>
    <t>5_9_3_2</t>
  </si>
  <si>
    <t>5_9_3_3</t>
  </si>
  <si>
    <t>5_9_3_4</t>
  </si>
  <si>
    <t>5_9_3_5</t>
  </si>
  <si>
    <t>5_9_3_6</t>
  </si>
  <si>
    <t>5_9_3_7</t>
  </si>
  <si>
    <t>5_9_3_8</t>
  </si>
  <si>
    <t>5_9_3_9</t>
  </si>
  <si>
    <t>5_9_3_10</t>
  </si>
  <si>
    <t>5_9_3_11</t>
  </si>
  <si>
    <t>5_9_3_12</t>
  </si>
  <si>
    <t>5_9_3_13</t>
  </si>
  <si>
    <t>5_9_3_o</t>
  </si>
  <si>
    <t>5_10_1_1</t>
  </si>
  <si>
    <t>5_10_1_2</t>
  </si>
  <si>
    <t>5_10_1_3</t>
  </si>
  <si>
    <t>5_10_1_4</t>
  </si>
  <si>
    <t>5_10_1_5</t>
  </si>
  <si>
    <t>5_10_1_6</t>
  </si>
  <si>
    <t>5_10_1_7</t>
  </si>
  <si>
    <t>5_10_1_8</t>
  </si>
  <si>
    <t>5_10_1_9</t>
  </si>
  <si>
    <t>5_10_1_10</t>
  </si>
  <si>
    <t>5_10_1_11</t>
  </si>
  <si>
    <t>5_10_1_12</t>
  </si>
  <si>
    <t>5_10_1_13</t>
  </si>
  <si>
    <t>5_10_1_o</t>
  </si>
  <si>
    <t>5_10_2_1</t>
  </si>
  <si>
    <t>5_10_2_2</t>
  </si>
  <si>
    <t>5_10_2_3</t>
  </si>
  <si>
    <t>5_10_2_4</t>
  </si>
  <si>
    <t>5_10_2_5</t>
  </si>
  <si>
    <t>5_10_2_6</t>
  </si>
  <si>
    <t>5_10_2_7</t>
  </si>
  <si>
    <t>5_10_2_8</t>
  </si>
  <si>
    <t>5_10_2_9</t>
  </si>
  <si>
    <t>5_10_2_10</t>
  </si>
  <si>
    <t>5_10_2_11</t>
  </si>
  <si>
    <t>5_10_2_12</t>
  </si>
  <si>
    <t>5_10_2_13</t>
  </si>
  <si>
    <t>5_10_2_o</t>
  </si>
  <si>
    <t>5_10_3_1</t>
  </si>
  <si>
    <t>5_10_3_2</t>
  </si>
  <si>
    <t>5_10_3_3</t>
  </si>
  <si>
    <t>5_10_3_4</t>
  </si>
  <si>
    <t>5_10_3_5</t>
  </si>
  <si>
    <t>5_10_3_6</t>
  </si>
  <si>
    <t>5_10_3_7</t>
  </si>
  <si>
    <t>5_10_3_8</t>
  </si>
  <si>
    <t>5_10_3_9</t>
  </si>
  <si>
    <t>5_10_3_10</t>
  </si>
  <si>
    <t>5_10_3_11</t>
  </si>
  <si>
    <t>5_10_3_12</t>
  </si>
  <si>
    <t>5_10_3_13</t>
  </si>
  <si>
    <t>5_10_3_o</t>
  </si>
  <si>
    <r>
      <t xml:space="preserve">Qualitative Explanation
</t>
    </r>
    <r>
      <rPr>
        <u/>
        <sz val="10"/>
        <color theme="1"/>
        <rFont val="Arial"/>
        <family val="2"/>
      </rPr>
      <t>Please explain which data series you include in each category</t>
    </r>
    <r>
      <rPr>
        <b/>
        <sz val="10"/>
        <color theme="1"/>
        <rFont val="Arial"/>
        <family val="2"/>
      </rPr>
      <t xml:space="preserve">
(Note 1)</t>
    </r>
  </si>
  <si>
    <t>(1) Items are defined in SBEG/2018/75,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</si>
  <si>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SBEG/2018/75, Table 3 Row i. </t>
  </si>
  <si>
    <t xml:space="preserve">(3) Defined in SBEG/2018/75, Table 3 Row iii. </t>
  </si>
  <si>
    <t>(4) Defined in SBEG/2018/75, Table 3 Row iv.</t>
  </si>
  <si>
    <t>(5) Time indication in brackets refers to the remaining maturity of the credit asset.</t>
  </si>
  <si>
    <t xml:space="preserve">(6) Defined in SBEG/2018/75, Table 3 Row viii. </t>
  </si>
  <si>
    <t xml:space="preserve">(7) Defined in SBEG/2018/75, Table 3 Row ix. </t>
  </si>
  <si>
    <t>(8) Time indication in brackets refers to the time within which liabilities or shares are redeemable.</t>
  </si>
  <si>
    <t>(9) Defined in SBEG/2018/75, Table 3 Row ii.</t>
  </si>
  <si>
    <t>(10) Defined in SBEG/2018/75, Table 4 Row iv.</t>
  </si>
  <si>
    <t xml:space="preserve">(11) Defined in SBEG/2018/75, Table 4 Row viii. </t>
  </si>
  <si>
    <t xml:space="preserve">(12) Defined in SBEG/2018/75, Table 5 Row ii. </t>
  </si>
  <si>
    <t>(13) Defined in SBEG/2018/75, Table 5 Row iii. If, for some entity types, it is not feasible to break out prudential consolidation, please report data for all entities within that entity type and indicate that in the 'prudential consolidation indicator' cell.</t>
  </si>
  <si>
    <t>(14)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</si>
  <si>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(15) Please provide on a best efforts basis.</t>
  </si>
  <si>
    <t>Supplementary Template: Total liabilities (excluding equity)</t>
  </si>
  <si>
    <t>Total liabilities</t>
  </si>
  <si>
    <t>This category excludes equity.</t>
  </si>
  <si>
    <t xml:space="preserve">             </t>
  </si>
  <si>
    <t>(No explanation required if unchanged since the GMR's 2018 case study on FinTech.)</t>
  </si>
  <si>
    <t>(5) See Table 1 Row iii of SBEG/2018/75. This category is a subset of "Credit Assets", but not a subset of "Credit Assets: of which, loans".</t>
  </si>
  <si>
    <t>Notes
*: Proxies and estimates are acceptable if hard data are not available. Claims should include exposures through lending or investment in equity, where possible, and should exclude public financial institutions.
(1) Please provide whom-to-whom interconnectedness information regarding OFI subsectors on a best efforts basis. Where possible, jurisdictions are particularly encouraged to provide data for CCP exposures, so as to allow the differentiation between the exposures of CCPs and other OFIs.
(2) Please provide on a best-efforts basis.</t>
  </si>
  <si>
    <r>
      <t xml:space="preserve">5 largest counterparty jurisdictions (2)
</t>
    </r>
    <r>
      <rPr>
        <i/>
        <sz val="10"/>
        <color theme="1"/>
        <rFont val="Arial"/>
        <family val="2"/>
      </rPr>
      <t>(Subset of "Rest of World" category) (Note 2)</t>
    </r>
  </si>
  <si>
    <r>
      <t xml:space="preserve">Non-financial corporations 
</t>
    </r>
    <r>
      <rPr>
        <i/>
        <sz val="10"/>
        <color theme="1"/>
        <rFont val="Arial"/>
        <family val="2"/>
      </rPr>
      <t>(Domestic exposure) (Note 2)</t>
    </r>
  </si>
  <si>
    <r>
      <t xml:space="preserve">Government
</t>
    </r>
    <r>
      <rPr>
        <i/>
        <sz val="10"/>
        <color theme="1"/>
        <rFont val="Arial"/>
        <family val="2"/>
      </rPr>
      <t>(Domestic exposure) (Note 2)</t>
    </r>
  </si>
  <si>
    <r>
      <t xml:space="preserve">Households
</t>
    </r>
    <r>
      <rPr>
        <i/>
        <sz val="10"/>
        <color theme="1"/>
        <rFont val="Arial"/>
        <family val="2"/>
      </rPr>
      <t>(Domestic exposure) (Note 2)</t>
    </r>
  </si>
  <si>
    <t xml:space="preserve"> Entity Type 1</t>
  </si>
  <si>
    <t xml:space="preserve"> Responsible authority(ies)</t>
  </si>
  <si>
    <t>Please describe how this measure addresses the selected NBFI risks.</t>
  </si>
  <si>
    <t>Please describe the prudential regime here (i.e. does the regime include risk-sensitive capital/liquidity requirements, restrictions on leverage, enhanced supervision, transparency requirements,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</si>
</sst>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m\ yyyy"/>
    <numFmt numFmtId="165" formatCode="#,##0.000"/>
    <numFmt numFmtId="166" formatCode="#,##0.0"/>
  </numFmts>
  <fonts count="91" x14ac:knownFonts="1">
    <font>
      <sz val="11"/>
      <color theme="1"/>
      <name val="Arial"/>
      <family val="2"/>
    </font>
    <font>
      <sz val="10"/>
      <name val="Arial"/>
      <family val="2"/>
    </font>
    <font>
      <sz val="11"/>
      <name val="Arial"/>
      <family val="2"/>
    </font>
    <font>
      <b/>
      <sz val="13"/>
      <color indexed="9"/>
      <name val="Arial"/>
      <family val="2"/>
    </font>
    <font>
      <b/>
      <sz val="10"/>
      <name val="Arial"/>
      <family val="2"/>
    </font>
    <font>
      <sz val="10"/>
      <color indexed="8"/>
      <name val="Arial"/>
      <family val="2"/>
    </font>
    <font>
      <b/>
      <u/>
      <sz val="10"/>
      <name val="Arial"/>
      <family val="2"/>
    </font>
    <font>
      <u/>
      <sz val="10"/>
      <color indexed="12"/>
      <name val="Arial"/>
      <family val="2"/>
    </font>
    <font>
      <b/>
      <sz val="10"/>
      <color indexed="10"/>
      <name val="Arial"/>
      <family val="2"/>
    </font>
    <font>
      <i/>
      <sz val="10"/>
      <name val="Arial"/>
      <family val="2"/>
    </font>
    <font>
      <b/>
      <sz val="11"/>
      <name val="Arial"/>
      <family val="2"/>
    </font>
    <font>
      <i/>
      <sz val="8"/>
      <name val="Arial"/>
      <family val="2"/>
    </font>
    <font>
      <u/>
      <sz val="10"/>
      <color indexed="8"/>
      <name val="Arial"/>
      <family val="2"/>
    </font>
    <font>
      <b/>
      <sz val="10"/>
      <color indexed="8"/>
      <name val="Arial"/>
      <family val="2"/>
    </font>
    <font>
      <i/>
      <sz val="10"/>
      <color indexed="8"/>
      <name val="Arial"/>
      <family val="2"/>
    </font>
    <font>
      <sz val="10"/>
      <color indexed="10"/>
      <name val="Arial"/>
      <family val="2"/>
    </font>
    <font>
      <sz val="12"/>
      <color indexed="56"/>
      <name val="Arial"/>
      <family val="2"/>
    </font>
    <font>
      <sz val="12"/>
      <color indexed="60"/>
      <name val="Arial"/>
      <family val="2"/>
    </font>
    <font>
      <sz val="12"/>
      <color indexed="21"/>
      <name val="Arial"/>
      <family val="2"/>
    </font>
    <font>
      <sz val="13"/>
      <color indexed="9"/>
      <name val="Arial"/>
      <family val="2"/>
    </font>
    <font>
      <i/>
      <sz val="13"/>
      <color indexed="9"/>
      <name val="Arial"/>
      <family val="2"/>
    </font>
    <font>
      <sz val="11"/>
      <color indexed="63"/>
      <name val="Arial"/>
      <family val="2"/>
    </font>
    <font>
      <i/>
      <sz val="7"/>
      <name val="Arial"/>
      <family val="2"/>
    </font>
    <font>
      <sz val="7"/>
      <name val="Arial"/>
      <family val="2"/>
    </font>
    <font>
      <sz val="8"/>
      <name val="Arial"/>
      <family val="2"/>
    </font>
    <font>
      <b/>
      <sz val="13"/>
      <name val="Arial"/>
      <family val="2"/>
    </font>
    <font>
      <b/>
      <i/>
      <sz val="10"/>
      <name val="Arial"/>
      <family val="2"/>
    </font>
    <font>
      <i/>
      <sz val="11"/>
      <name val="Arial"/>
      <family val="2"/>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rgb="FFFF0000"/>
      <name val="Arial"/>
      <family val="2"/>
    </font>
    <font>
      <b/>
      <sz val="13"/>
      <color theme="0"/>
      <name val="Arial"/>
      <family val="2"/>
    </font>
    <font>
      <sz val="10"/>
      <color theme="1"/>
      <name val="Arial"/>
      <family val="2"/>
    </font>
    <font>
      <b/>
      <sz val="12"/>
      <color theme="1"/>
      <name val="Arial"/>
      <family val="2"/>
    </font>
    <font>
      <sz val="10"/>
      <color rgb="FFFF0000"/>
      <name val="Arial"/>
      <family val="2"/>
    </font>
    <font>
      <b/>
      <sz val="13"/>
      <color rgb="FFFF0000"/>
      <name val="Arial"/>
      <family val="2"/>
    </font>
    <font>
      <u/>
      <sz val="10"/>
      <color theme="0"/>
      <name val="Arial"/>
      <family val="2"/>
    </font>
    <font>
      <b/>
      <sz val="10"/>
      <color rgb="FFFF0000"/>
      <name val="Arial"/>
      <family val="2"/>
    </font>
    <font>
      <b/>
      <sz val="12"/>
      <color theme="3"/>
      <name val="Arial"/>
      <family val="2"/>
    </font>
    <font>
      <b/>
      <sz val="12"/>
      <color theme="5"/>
      <name val="Arial"/>
      <family val="2"/>
    </font>
    <font>
      <b/>
      <sz val="12"/>
      <color theme="2" tint="-0.749992370372631"/>
      <name val="Arial"/>
      <family val="2"/>
    </font>
    <font>
      <b/>
      <sz val="12"/>
      <color theme="6" tint="-0.499984740745262"/>
      <name val="Arial"/>
      <family val="2"/>
    </font>
    <font>
      <b/>
      <sz val="12"/>
      <color theme="9" tint="-0.499984740745262"/>
      <name val="Arial"/>
      <family val="2"/>
    </font>
    <font>
      <b/>
      <sz val="12"/>
      <color theme="7" tint="-0.499984740745262"/>
      <name val="Arial"/>
      <family val="2"/>
    </font>
    <font>
      <b/>
      <sz val="12"/>
      <color theme="8" tint="-0.499984740745262"/>
      <name val="Arial"/>
      <family val="2"/>
    </font>
    <font>
      <i/>
      <sz val="10"/>
      <color theme="1"/>
      <name val="Arial"/>
      <family val="2"/>
    </font>
    <font>
      <b/>
      <sz val="10"/>
      <color theme="1"/>
      <name val="Arial"/>
      <family val="2"/>
    </font>
    <font>
      <sz val="11"/>
      <color theme="1" tint="0.499984740745262"/>
      <name val="Arial"/>
      <family val="2"/>
    </font>
    <font>
      <b/>
      <sz val="11"/>
      <color rgb="FFFF0000"/>
      <name val="Arial"/>
      <family val="2"/>
    </font>
    <font>
      <sz val="10"/>
      <color theme="1"/>
      <name val="Calibri"/>
      <family val="2"/>
      <scheme val="minor"/>
    </font>
    <font>
      <b/>
      <sz val="10"/>
      <color theme="1"/>
      <name val="Calibri"/>
      <family val="2"/>
      <scheme val="minor"/>
    </font>
    <font>
      <strike/>
      <sz val="10"/>
      <color rgb="FFFF0000"/>
      <name val="Arial"/>
      <family val="2"/>
    </font>
    <font>
      <sz val="10"/>
      <color theme="1" tint="0.499984740745262"/>
      <name val="Arial"/>
      <family val="2"/>
    </font>
    <font>
      <b/>
      <strike/>
      <sz val="11"/>
      <color rgb="FFFF0000"/>
      <name val="Arial"/>
      <family val="2"/>
    </font>
    <font>
      <sz val="10"/>
      <color theme="1"/>
      <name val="Times New Roman"/>
      <family val="1"/>
    </font>
    <font>
      <b/>
      <strike/>
      <sz val="13"/>
      <color rgb="FFFF0000"/>
      <name val="Arial"/>
      <family val="2"/>
    </font>
    <font>
      <sz val="10"/>
      <color theme="1" tint="0.499984740745262"/>
      <name val="Calibri"/>
      <family val="2"/>
      <scheme val="minor"/>
    </font>
    <font>
      <b/>
      <sz val="10"/>
      <color theme="1" tint="0.499984740745262"/>
      <name val="Arial"/>
      <family val="2"/>
    </font>
    <font>
      <i/>
      <sz val="11"/>
      <color theme="1"/>
      <name val="Arial"/>
      <family val="2"/>
    </font>
    <font>
      <sz val="10"/>
      <name val="Calibri"/>
      <family val="2"/>
      <scheme val="minor"/>
    </font>
    <font>
      <b/>
      <sz val="10"/>
      <name val="Calibri"/>
      <family val="2"/>
      <scheme val="minor"/>
    </font>
    <font>
      <sz val="10"/>
      <color theme="0" tint="-0.499984740745262"/>
      <name val="Arial"/>
      <family val="2"/>
    </font>
    <font>
      <b/>
      <strike/>
      <sz val="10"/>
      <color theme="1" tint="0.499984740745262"/>
      <name val="Arial"/>
      <family val="2"/>
    </font>
    <font>
      <strike/>
      <sz val="10"/>
      <color theme="1" tint="0.499984740745262"/>
      <name val="Arial"/>
      <family val="2"/>
    </font>
    <font>
      <sz val="10"/>
      <color theme="9"/>
      <name val="Arial"/>
      <family val="2"/>
    </font>
    <font>
      <i/>
      <u/>
      <sz val="11"/>
      <color theme="1"/>
      <name val="Arial"/>
      <family val="2"/>
    </font>
    <font>
      <sz val="10"/>
      <color rgb="FF7030A0"/>
      <name val="Arial"/>
      <family val="2"/>
    </font>
    <font>
      <b/>
      <i/>
      <sz val="10"/>
      <color theme="1"/>
      <name val="Arial"/>
      <family val="2"/>
    </font>
    <font>
      <b/>
      <i/>
      <u/>
      <sz val="10"/>
      <color theme="1"/>
      <name val="Arial"/>
      <family val="2"/>
    </font>
    <font>
      <i/>
      <sz val="10"/>
      <color theme="0" tint="-0.499984740745262"/>
      <name val="Arial"/>
      <family val="2"/>
    </font>
    <font>
      <i/>
      <sz val="11"/>
      <color theme="0" tint="-0.499984740745262"/>
      <name val="Arial"/>
      <family val="2"/>
    </font>
    <font>
      <sz val="12"/>
      <color theme="1"/>
      <name val="Times New Roman"/>
      <family val="1"/>
    </font>
    <font>
      <b/>
      <sz val="12"/>
      <color theme="1"/>
      <name val="Times New Roman"/>
      <family val="1"/>
    </font>
    <font>
      <b/>
      <sz val="12"/>
      <color rgb="FFFFFFFF"/>
      <name val="Times New Roman"/>
      <family val="1"/>
    </font>
    <font>
      <i/>
      <sz val="12"/>
      <color theme="1"/>
      <name val="Times New Roman"/>
      <family val="1"/>
    </font>
    <font>
      <b/>
      <i/>
      <sz val="12"/>
      <color theme="1"/>
      <name val="Times New Roman"/>
      <family val="1"/>
    </font>
    <font>
      <sz val="12"/>
      <color rgb="FFFFFFFF"/>
      <name val="Times New Roman"/>
      <family val="1"/>
    </font>
    <font>
      <sz val="12"/>
      <color rgb="FF000000"/>
      <name val="Times New Roman"/>
      <family val="1"/>
    </font>
    <font>
      <i/>
      <sz val="12"/>
      <color rgb="FF000000"/>
      <name val="Times New Roman"/>
      <family val="1"/>
    </font>
    <font>
      <b/>
      <sz val="12"/>
      <color rgb="FF000000"/>
      <name val="Times New Roman"/>
      <family val="1"/>
    </font>
    <font>
      <vertAlign val="superscript"/>
      <sz val="12"/>
      <color theme="1"/>
      <name val="Times New Roman"/>
      <family val="1"/>
    </font>
    <font>
      <b/>
      <i/>
      <sz val="12"/>
      <color rgb="FF000000"/>
      <name val="Times New Roman"/>
      <family val="1"/>
    </font>
    <font>
      <b/>
      <i/>
      <sz val="11"/>
      <color theme="1"/>
      <name val="Arial"/>
      <family val="2"/>
    </font>
    <font>
      <b/>
      <sz val="13"/>
      <color theme="0" tint="-4.9989318521683403E-2"/>
      <name val="Arial"/>
      <family val="2"/>
    </font>
    <font>
      <sz val="8"/>
      <color rgb="FF000000"/>
      <name val="Segoe UI"/>
      <family val="2"/>
    </font>
    <font>
      <sz val="11"/>
      <color theme="1"/>
      <name val="Calibri"/>
      <family val="2"/>
    </font>
    <font>
      <sz val="10"/>
      <color theme="0" tint="-4.9989318521683403E-2"/>
      <name val="Arial"/>
      <family val="2"/>
    </font>
    <font>
      <i/>
      <sz val="11"/>
      <color rgb="FFFF0000"/>
      <name val="Arial"/>
      <family val="2"/>
    </font>
    <font>
      <u/>
      <sz val="10"/>
      <color theme="1"/>
      <name val="Arial"/>
      <family val="2"/>
    </font>
  </fonts>
  <fills count="26">
    <fill>
      <patternFill patternType="none"/>
    </fill>
    <fill>
      <patternFill patternType="gray125"/>
    </fill>
    <fill>
      <patternFill patternType="solid">
        <fgColor indexed="9"/>
        <bgColor indexed="64"/>
      </patternFill>
    </fill>
    <fill>
      <patternFill patternType="solid">
        <fgColor rgb="FF001F5C"/>
        <bgColor indexed="64"/>
      </patternFill>
    </fill>
    <fill>
      <patternFill patternType="solid">
        <fgColor theme="0"/>
        <bgColor indexed="64"/>
      </patternFill>
    </fill>
    <fill>
      <patternFill patternType="solid">
        <fgColor theme="3" tint="0.79998168889431442"/>
        <bgColor indexed="64"/>
      </patternFill>
    </fill>
    <fill>
      <patternFill patternType="lightGray">
        <fgColor theme="0" tint="-4.9989318521683403E-2"/>
        <bgColor theme="0" tint="-0.14996795556505021"/>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24994659260841701"/>
        <bgColor indexed="65"/>
      </patternFill>
    </fill>
    <fill>
      <patternFill patternType="solid">
        <fgColor rgb="FFFEECFD"/>
        <bgColor indexed="64"/>
      </patternFill>
    </fill>
    <fill>
      <patternFill patternType="solid">
        <fgColor rgb="FFFFEC7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4F81BD"/>
        <bgColor indexed="64"/>
      </patternFill>
    </fill>
    <fill>
      <patternFill patternType="solid">
        <fgColor rgb="FFDBE5F1"/>
        <bgColor indexed="64"/>
      </patternFill>
    </fill>
    <fill>
      <patternFill patternType="solid">
        <fgColor theme="5" tint="0.59999389629810485"/>
        <bgColor indexed="64"/>
      </patternFill>
    </fill>
  </fills>
  <borders count="253">
    <border>
      <left/>
      <right/>
      <top/>
      <bottom/>
      <diagonal/>
    </border>
    <border>
      <left/>
      <right/>
      <top style="medium">
        <color indexed="64"/>
      </top>
      <bottom/>
      <diagonal/>
    </border>
    <border>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medium">
        <color indexed="64"/>
      </left>
      <right/>
      <top style="thin">
        <color indexed="64"/>
      </top>
      <bottom/>
      <diagonal/>
    </border>
    <border>
      <left style="thin">
        <color indexed="64"/>
      </left>
      <right style="hair">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theme="0" tint="-0.499984740745262"/>
      </bottom>
      <diagonal/>
    </border>
    <border>
      <left/>
      <right style="medium">
        <color indexed="64"/>
      </right>
      <top style="thin">
        <color theme="0" tint="-0.499984740745262"/>
      </top>
      <bottom style="medium">
        <color indexed="64"/>
      </bottom>
      <diagonal/>
    </border>
    <border>
      <left/>
      <right/>
      <top style="thin">
        <color theme="0" tint="-0.499984740745262"/>
      </top>
      <bottom style="medium">
        <color indexed="64"/>
      </bottom>
      <diagonal/>
    </border>
    <border>
      <left style="thin">
        <color indexed="64"/>
      </left>
      <right/>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medium">
        <color indexed="64"/>
      </left>
      <right style="hair">
        <color indexed="64"/>
      </right>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right style="medium">
        <color indexed="64"/>
      </right>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hair">
        <color indexed="64"/>
      </left>
      <right style="hair">
        <color indexed="64"/>
      </right>
      <top style="medium">
        <color indexed="64"/>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top/>
      <bottom style="medium">
        <color rgb="FF95B3D7"/>
      </bottom>
      <diagonal/>
    </border>
    <border>
      <left style="medium">
        <color rgb="FF95B3D7"/>
      </left>
      <right/>
      <top/>
      <bottom/>
      <diagonal/>
    </border>
    <border>
      <left/>
      <right/>
      <top/>
      <bottom style="medium">
        <color rgb="FF95B3D7"/>
      </bottom>
      <diagonal/>
    </border>
    <border>
      <left/>
      <right style="medium">
        <color rgb="FF95B3D7"/>
      </right>
      <top/>
      <bottom style="medium">
        <color rgb="FF95B3D7"/>
      </bottom>
      <diagonal/>
    </border>
    <border>
      <left/>
      <right style="medium">
        <color rgb="FF95B3D7"/>
      </right>
      <top/>
      <bottom/>
      <diagonal/>
    </border>
    <border>
      <left style="medium">
        <color rgb="FF95B3D7"/>
      </left>
      <right/>
      <top style="medium">
        <color rgb="FF4F81BD"/>
      </top>
      <bottom/>
      <diagonal/>
    </border>
    <border>
      <left/>
      <right/>
      <top style="medium">
        <color rgb="FF4F81BD"/>
      </top>
      <bottom/>
      <diagonal/>
    </border>
    <border>
      <left style="medium">
        <color rgb="FF95B3D7"/>
      </left>
      <right/>
      <top style="medium">
        <color rgb="FF95B3D7"/>
      </top>
      <bottom/>
      <diagonal/>
    </border>
    <border>
      <left/>
      <right style="medium">
        <color rgb="FF95B3D7"/>
      </right>
      <top style="medium">
        <color rgb="FF95B3D7"/>
      </top>
      <bottom/>
      <diagonal/>
    </border>
    <border>
      <left/>
      <right/>
      <top style="medium">
        <color rgb="FF95B3D7"/>
      </top>
      <bottom/>
      <diagonal/>
    </border>
    <border>
      <left/>
      <right style="medium">
        <color theme="3" tint="0.59999389629810485"/>
      </right>
      <top/>
      <bottom/>
      <diagonal/>
    </border>
    <border>
      <left/>
      <right style="medium">
        <color theme="3" tint="0.59999389629810485"/>
      </right>
      <top style="medium">
        <color rgb="FF95B3D7"/>
      </top>
      <bottom/>
      <diagonal/>
    </border>
    <border>
      <left/>
      <right style="medium">
        <color theme="3" tint="0.59999389629810485"/>
      </right>
      <top/>
      <bottom style="medium">
        <color theme="3" tint="0.59999389629810485"/>
      </bottom>
      <diagonal/>
    </border>
    <border>
      <left/>
      <right style="medium">
        <color theme="3" tint="0.59999389629810485"/>
      </right>
      <top/>
      <bottom style="medium">
        <color rgb="FF95B3D7"/>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s>
  <cellStyleXfs count="11">
    <xf numFmtId="0" fontId="0" fillId="0" borderId="0"/>
    <xf numFmtId="0" fontId="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 fillId="0" borderId="0"/>
    <xf numFmtId="0" fontId="28" fillId="0" borderId="0"/>
    <xf numFmtId="0" fontId="1" fillId="0" borderId="0"/>
    <xf numFmtId="0" fontId="1" fillId="0" borderId="0"/>
    <xf numFmtId="0" fontId="30" fillId="0" borderId="0"/>
    <xf numFmtId="9" fontId="28" fillId="0" borderId="0" applyFont="0" applyFill="0" applyBorder="0" applyAlignment="0" applyProtection="0"/>
    <xf numFmtId="9" fontId="1" fillId="0" borderId="0" applyFont="0" applyFill="0" applyBorder="0" applyAlignment="0" applyProtection="0"/>
    <xf numFmtId="0" fontId="34" fillId="0" borderId="0"/>
  </cellStyleXfs>
  <cellXfs count="2341">
    <xf numFmtId="0" fontId="0" fillId="0" borderId="0" xfId="0"/>
    <xf numFmtId="0" fontId="1" fillId="0" borderId="0" xfId="6" applyProtection="1"/>
    <xf numFmtId="0" fontId="0" fillId="0" borderId="0" xfId="0" applyProtection="1"/>
    <xf numFmtId="0" fontId="0" fillId="0" borderId="0" xfId="0" applyFill="1" applyProtection="1"/>
    <xf numFmtId="0" fontId="33" fillId="0" borderId="0" xfId="0" applyFont="1" applyFill="1" applyAlignment="1" applyProtection="1">
      <alignment horizontal="left" vertical="center" wrapText="1"/>
    </xf>
    <xf numFmtId="0" fontId="9" fillId="0" borderId="1" xfId="0" applyFont="1" applyBorder="1" applyAlignment="1" applyProtection="1">
      <alignment horizontal="center" vertical="center"/>
    </xf>
    <xf numFmtId="0" fontId="0" fillId="0" borderId="0" xfId="0" applyAlignment="1" applyProtection="1">
      <alignment vertical="center"/>
    </xf>
    <xf numFmtId="0" fontId="34" fillId="0" borderId="0" xfId="0" applyFont="1" applyProtection="1"/>
    <xf numFmtId="0" fontId="34" fillId="0" borderId="2" xfId="0" applyFont="1" applyBorder="1" applyAlignment="1" applyProtection="1">
      <alignment horizontal="center" vertical="center" wrapText="1"/>
    </xf>
    <xf numFmtId="0" fontId="10" fillId="2" borderId="0" xfId="4" applyFont="1" applyFill="1" applyBorder="1" applyAlignment="1" applyProtection="1">
      <alignment horizontal="right"/>
    </xf>
    <xf numFmtId="0" fontId="34" fillId="0" borderId="3" xfId="0" applyFont="1" applyBorder="1" applyAlignment="1" applyProtection="1">
      <alignment horizontal="center" vertical="center"/>
    </xf>
    <xf numFmtId="0" fontId="34" fillId="0" borderId="0" xfId="0" applyFont="1" applyFill="1" applyProtection="1"/>
    <xf numFmtId="0" fontId="9" fillId="0" borderId="1" xfId="0" applyFont="1" applyFill="1" applyBorder="1" applyAlignment="1" applyProtection="1">
      <alignment horizontal="center" vertical="center"/>
    </xf>
    <xf numFmtId="0" fontId="33" fillId="3" borderId="0" xfId="0" applyFont="1" applyFill="1" applyAlignment="1" applyProtection="1">
      <alignment horizontal="left" vertical="center"/>
    </xf>
    <xf numFmtId="0" fontId="0" fillId="0" borderId="0" xfId="0" applyBorder="1" applyProtection="1"/>
    <xf numFmtId="0" fontId="34" fillId="0" borderId="0" xfId="4" applyFont="1" applyFill="1" applyBorder="1" applyAlignment="1" applyProtection="1">
      <alignment horizontal="right" vertical="center"/>
    </xf>
    <xf numFmtId="0" fontId="1" fillId="0" borderId="0" xfId="6" applyBorder="1" applyProtection="1"/>
    <xf numFmtId="0" fontId="1" fillId="2" borderId="0" xfId="5"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1" fillId="4" borderId="0" xfId="5" applyFont="1" applyFill="1" applyBorder="1" applyAlignment="1" applyProtection="1">
      <alignment horizontal="left" vertical="center"/>
      <protection locked="0"/>
    </xf>
    <xf numFmtId="0" fontId="0" fillId="0" borderId="0" xfId="0" applyFill="1" applyBorder="1" applyProtection="1"/>
    <xf numFmtId="0" fontId="1" fillId="4" borderId="0" xfId="5" applyFont="1" applyFill="1" applyBorder="1" applyAlignment="1" applyProtection="1">
      <alignment horizontal="left" vertical="center"/>
    </xf>
    <xf numFmtId="0" fontId="4" fillId="4" borderId="0" xfId="5" applyFont="1" applyFill="1" applyBorder="1" applyAlignment="1" applyProtection="1">
      <alignment horizontal="left" vertical="center"/>
    </xf>
    <xf numFmtId="0" fontId="34" fillId="0" borderId="0" xfId="0" applyFont="1" applyFill="1" applyAlignment="1" applyProtection="1">
      <alignment vertical="top" wrapText="1"/>
    </xf>
    <xf numFmtId="0" fontId="0" fillId="0" borderId="0" xfId="0" applyFill="1" applyBorder="1" applyAlignment="1" applyProtection="1">
      <alignment vertical="center"/>
    </xf>
    <xf numFmtId="14" fontId="1" fillId="0" borderId="0" xfId="6" applyNumberFormat="1" applyFont="1" applyAlignment="1" applyProtection="1">
      <alignment horizontal="right" vertical="center"/>
    </xf>
    <xf numFmtId="0" fontId="0" fillId="4" borderId="0" xfId="0" applyFill="1" applyProtection="1"/>
    <xf numFmtId="0" fontId="0" fillId="4" borderId="18" xfId="0" applyNumberFormat="1" applyFill="1" applyBorder="1" applyProtection="1">
      <protection locked="0"/>
    </xf>
    <xf numFmtId="0" fontId="1" fillId="2" borderId="0" xfId="5" applyFill="1" applyBorder="1" applyAlignment="1" applyProtection="1">
      <alignment horizontal="left" vertical="center"/>
    </xf>
    <xf numFmtId="0" fontId="34" fillId="0" borderId="0" xfId="0" applyFont="1" applyFill="1" applyAlignment="1" applyProtection="1">
      <alignment horizontal="left" vertical="center"/>
    </xf>
    <xf numFmtId="0" fontId="28" fillId="0" borderId="0" xfId="6" applyFont="1" applyProtection="1"/>
    <xf numFmtId="49" fontId="34" fillId="0" borderId="25" xfId="4" applyNumberFormat="1" applyFont="1" applyFill="1" applyBorder="1" applyAlignment="1" applyProtection="1">
      <alignment horizontal="left" vertical="center"/>
    </xf>
    <xf numFmtId="49" fontId="1" fillId="0" borderId="25" xfId="4" applyNumberFormat="1" applyFont="1" applyFill="1" applyBorder="1" applyAlignment="1" applyProtection="1">
      <alignment horizontal="left" vertical="center"/>
    </xf>
    <xf numFmtId="0" fontId="1" fillId="4" borderId="0" xfId="5" applyFont="1" applyFill="1" applyBorder="1" applyAlignment="1" applyProtection="1">
      <alignment horizontal="left" vertical="top"/>
    </xf>
    <xf numFmtId="0" fontId="0" fillId="0" borderId="0" xfId="0" applyFill="1" applyAlignment="1" applyProtection="1">
      <alignment horizontal="left" vertical="center"/>
    </xf>
    <xf numFmtId="0" fontId="7" fillId="0" borderId="0" xfId="1" quotePrefix="1" applyAlignment="1" applyProtection="1"/>
    <xf numFmtId="0" fontId="36" fillId="0" borderId="0" xfId="0" applyFont="1" applyFill="1" applyAlignment="1" applyProtection="1">
      <alignment horizontal="left" vertical="center"/>
    </xf>
    <xf numFmtId="0" fontId="34" fillId="0" borderId="26" xfId="0" applyFont="1" applyFill="1" applyBorder="1" applyAlignment="1" applyProtection="1">
      <alignment horizontal="center" vertical="center"/>
    </xf>
    <xf numFmtId="0" fontId="34" fillId="0" borderId="27" xfId="0" applyFont="1" applyBorder="1" applyAlignment="1" applyProtection="1">
      <alignment horizontal="center" vertical="center"/>
    </xf>
    <xf numFmtId="0" fontId="32" fillId="0" borderId="0" xfId="0" applyFont="1" applyProtection="1"/>
    <xf numFmtId="0" fontId="37" fillId="0" borderId="0" xfId="0" applyFont="1" applyFill="1" applyAlignment="1" applyProtection="1">
      <alignment horizontal="left" vertical="center" wrapText="1"/>
    </xf>
    <xf numFmtId="0" fontId="36" fillId="0" borderId="0" xfId="0" applyFont="1" applyFill="1" applyProtection="1"/>
    <xf numFmtId="0" fontId="32" fillId="0" borderId="0" xfId="0" applyFont="1" applyFill="1" applyProtection="1"/>
    <xf numFmtId="0" fontId="36" fillId="4" borderId="0" xfId="5" applyFont="1" applyFill="1" applyBorder="1" applyAlignment="1" applyProtection="1">
      <alignment horizontal="left" vertical="center"/>
    </xf>
    <xf numFmtId="0" fontId="32" fillId="0" borderId="0" xfId="0" applyFont="1" applyFill="1" applyAlignment="1" applyProtection="1">
      <alignment horizontal="left" vertical="center"/>
    </xf>
    <xf numFmtId="0" fontId="34" fillId="0" borderId="0" xfId="0" applyFont="1" applyFill="1" applyBorder="1" applyAlignment="1" applyProtection="1">
      <alignment vertical="center" wrapText="1"/>
    </xf>
    <xf numFmtId="0" fontId="38" fillId="0" borderId="0" xfId="1" quotePrefix="1" applyFont="1" applyAlignment="1" applyProtection="1"/>
    <xf numFmtId="0" fontId="11" fillId="0" borderId="0" xfId="0" applyFont="1" applyAlignment="1" applyProtection="1">
      <alignment horizontal="center" vertical="center"/>
    </xf>
    <xf numFmtId="0" fontId="11" fillId="0" borderId="0" xfId="0" applyFont="1" applyAlignment="1" applyProtection="1">
      <alignment horizontal="center"/>
    </xf>
    <xf numFmtId="0" fontId="34" fillId="5" borderId="28" xfId="0" applyFont="1" applyFill="1" applyBorder="1" applyAlignment="1" applyProtection="1">
      <alignment vertical="center" wrapText="1"/>
    </xf>
    <xf numFmtId="0" fontId="34" fillId="5" borderId="25" xfId="0" applyFont="1" applyFill="1" applyBorder="1" applyAlignment="1" applyProtection="1">
      <alignment horizontal="center" vertical="center" wrapText="1"/>
    </xf>
    <xf numFmtId="0" fontId="34" fillId="5" borderId="28" xfId="0" applyFont="1" applyFill="1" applyBorder="1" applyAlignment="1" applyProtection="1">
      <alignment horizontal="center" vertical="center"/>
    </xf>
    <xf numFmtId="0" fontId="36" fillId="5" borderId="28" xfId="0" applyFont="1" applyFill="1" applyBorder="1" applyAlignment="1" applyProtection="1">
      <alignment horizontal="center" vertical="center"/>
    </xf>
    <xf numFmtId="0" fontId="34" fillId="5" borderId="29"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4" fillId="0" borderId="0" xfId="0" applyFont="1" applyFill="1" applyBorder="1" applyProtection="1"/>
    <xf numFmtId="3" fontId="11" fillId="0" borderId="0" xfId="0" applyNumberFormat="1" applyFont="1" applyFill="1" applyBorder="1" applyAlignment="1" applyProtection="1">
      <alignment horizontal="center" vertical="center"/>
    </xf>
    <xf numFmtId="0" fontId="1" fillId="0" borderId="0" xfId="5"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34" fillId="0" borderId="0" xfId="0" applyFont="1" applyFill="1" applyBorder="1" applyAlignment="1" applyProtection="1">
      <alignment vertical="top" wrapText="1"/>
    </xf>
    <xf numFmtId="0" fontId="9" fillId="0" borderId="2" xfId="0" applyFont="1" applyFill="1" applyBorder="1" applyAlignment="1" applyProtection="1">
      <alignment horizontal="center" vertical="center"/>
    </xf>
    <xf numFmtId="0" fontId="34" fillId="5" borderId="28" xfId="0" applyFont="1" applyFill="1" applyBorder="1" applyAlignment="1" applyProtection="1">
      <alignment horizontal="center" vertical="center" wrapText="1"/>
    </xf>
    <xf numFmtId="3" fontId="34" fillId="0" borderId="31" xfId="0" applyNumberFormat="1" applyFont="1" applyFill="1" applyBorder="1" applyAlignment="1" applyProtection="1">
      <alignment horizontal="right" vertical="center"/>
      <protection locked="0"/>
    </xf>
    <xf numFmtId="3" fontId="34" fillId="0" borderId="33" xfId="0" applyNumberFormat="1" applyFont="1" applyFill="1" applyBorder="1" applyAlignment="1" applyProtection="1">
      <alignment horizontal="right" vertical="center"/>
      <protection locked="0"/>
    </xf>
    <xf numFmtId="3" fontId="34" fillId="0" borderId="35" xfId="0" applyNumberFormat="1" applyFont="1" applyFill="1" applyBorder="1" applyAlignment="1" applyProtection="1">
      <alignment horizontal="right" vertical="center"/>
      <protection locked="0"/>
    </xf>
    <xf numFmtId="0" fontId="39" fillId="0" borderId="0" xfId="0" applyFont="1" applyFill="1" applyBorder="1" applyProtection="1"/>
    <xf numFmtId="0" fontId="8" fillId="0" borderId="0" xfId="0" applyFont="1" applyAlignment="1" applyProtection="1"/>
    <xf numFmtId="0" fontId="33" fillId="3" borderId="0" xfId="0" applyFont="1" applyFill="1" applyAlignment="1" applyProtection="1">
      <alignment vertical="center"/>
    </xf>
    <xf numFmtId="0" fontId="34" fillId="0" borderId="0" xfId="0" quotePrefix="1" applyFont="1" applyFill="1" applyAlignment="1" applyProtection="1">
      <alignment horizontal="left" vertical="center"/>
    </xf>
    <xf numFmtId="0" fontId="34" fillId="0" borderId="0" xfId="0" quotePrefix="1" applyFont="1" applyFill="1" applyProtection="1"/>
    <xf numFmtId="0" fontId="2" fillId="4" borderId="0" xfId="5" applyFont="1" applyFill="1" applyBorder="1" applyAlignment="1" applyProtection="1">
      <alignment horizontal="left" vertical="center"/>
      <protection locked="0"/>
    </xf>
    <xf numFmtId="0" fontId="2" fillId="4" borderId="0" xfId="5" applyFont="1" applyFill="1" applyBorder="1" applyAlignment="1" applyProtection="1">
      <alignment horizontal="left" vertical="top"/>
    </xf>
    <xf numFmtId="0" fontId="32" fillId="4" borderId="0" xfId="5" applyFont="1" applyFill="1" applyBorder="1" applyAlignment="1" applyProtection="1">
      <alignment horizontal="left" vertical="top"/>
    </xf>
    <xf numFmtId="0" fontId="2" fillId="0" borderId="0" xfId="5" applyFont="1" applyFill="1" applyBorder="1" applyAlignment="1" applyProtection="1">
      <alignment horizontal="left" vertical="top"/>
    </xf>
    <xf numFmtId="0" fontId="2" fillId="4" borderId="0" xfId="5" applyFont="1" applyFill="1" applyBorder="1" applyAlignment="1" applyProtection="1">
      <alignment horizontal="left" vertical="center"/>
    </xf>
    <xf numFmtId="0" fontId="5" fillId="0" borderId="40" xfId="0" applyFont="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4" fillId="0" borderId="2"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34" fillId="0" borderId="41" xfId="0" applyFont="1" applyFill="1" applyBorder="1" applyAlignment="1" applyProtection="1">
      <alignment horizontal="center" vertical="center"/>
    </xf>
    <xf numFmtId="0" fontId="34" fillId="0" borderId="42"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44" xfId="0" applyFont="1" applyFill="1" applyBorder="1" applyAlignment="1" applyProtection="1">
      <alignment horizontal="center" vertical="center" wrapText="1"/>
    </xf>
    <xf numFmtId="0" fontId="5" fillId="0" borderId="45" xfId="0" applyFont="1" applyFill="1" applyBorder="1" applyAlignment="1" applyProtection="1">
      <alignment horizontal="center" vertical="center" wrapText="1"/>
    </xf>
    <xf numFmtId="0" fontId="11" fillId="0" borderId="0" xfId="0" applyFont="1" applyBorder="1" applyAlignment="1" applyProtection="1">
      <alignment horizontal="center"/>
    </xf>
    <xf numFmtId="0" fontId="34" fillId="7" borderId="47" xfId="0" applyFont="1" applyFill="1" applyBorder="1" applyAlignment="1" applyProtection="1">
      <alignment horizontal="left" vertical="top" wrapText="1"/>
    </xf>
    <xf numFmtId="0" fontId="40" fillId="0" borderId="0" xfId="0" applyFont="1" applyProtection="1"/>
    <xf numFmtId="0" fontId="41" fillId="0" borderId="0" xfId="0" applyFont="1" applyProtection="1"/>
    <xf numFmtId="0" fontId="42" fillId="0" borderId="0" xfId="0" applyFont="1" applyProtection="1"/>
    <xf numFmtId="0" fontId="43" fillId="0" borderId="0" xfId="0" applyFont="1" applyProtection="1"/>
    <xf numFmtId="0" fontId="44" fillId="0" borderId="0" xfId="0" applyFont="1" applyProtection="1"/>
    <xf numFmtId="0" fontId="8" fillId="0" borderId="0" xfId="0" applyFont="1" applyBorder="1" applyAlignment="1" applyProtection="1">
      <alignment vertical="center" wrapText="1"/>
    </xf>
    <xf numFmtId="0" fontId="9" fillId="0" borderId="40" xfId="0" applyFont="1" applyBorder="1" applyAlignment="1" applyProtection="1">
      <alignment horizontal="center" vertical="center" wrapText="1"/>
    </xf>
    <xf numFmtId="0" fontId="8" fillId="0" borderId="53" xfId="0" applyFont="1" applyFill="1" applyBorder="1" applyAlignment="1" applyProtection="1">
      <alignment vertical="center" wrapText="1"/>
    </xf>
    <xf numFmtId="0" fontId="45" fillId="0" borderId="0" xfId="0" applyFont="1" applyProtection="1"/>
    <xf numFmtId="0" fontId="46" fillId="0" borderId="0" xfId="0" applyFont="1" applyProtection="1"/>
    <xf numFmtId="0" fontId="34" fillId="8" borderId="57" xfId="0" quotePrefix="1" applyFont="1" applyFill="1" applyBorder="1" applyAlignment="1" applyProtection="1">
      <alignment horizontal="center" vertical="center" wrapText="1"/>
    </xf>
    <xf numFmtId="0" fontId="34" fillId="8" borderId="58" xfId="0" quotePrefix="1" applyFont="1" applyFill="1" applyBorder="1" applyAlignment="1" applyProtection="1">
      <alignment horizontal="center" vertical="center" wrapText="1"/>
    </xf>
    <xf numFmtId="0" fontId="34" fillId="8" borderId="59" xfId="0" quotePrefix="1" applyFont="1" applyFill="1" applyBorder="1" applyAlignment="1" applyProtection="1">
      <alignment horizontal="center" vertical="center" wrapText="1"/>
    </xf>
    <xf numFmtId="0" fontId="34" fillId="9" borderId="25" xfId="0" applyFont="1" applyFill="1" applyBorder="1" applyAlignment="1" applyProtection="1">
      <alignment vertical="center" wrapText="1"/>
    </xf>
    <xf numFmtId="0" fontId="0" fillId="9" borderId="25" xfId="0" applyFill="1" applyBorder="1" applyProtection="1"/>
    <xf numFmtId="0" fontId="34" fillId="9" borderId="25" xfId="0" quotePrefix="1" applyFont="1" applyFill="1" applyBorder="1" applyAlignment="1" applyProtection="1">
      <alignment vertical="center" wrapText="1"/>
    </xf>
    <xf numFmtId="0" fontId="34" fillId="9" borderId="60" xfId="0" applyFont="1" applyFill="1" applyBorder="1" applyAlignment="1" applyProtection="1">
      <alignment vertical="center" wrapText="1"/>
    </xf>
    <xf numFmtId="0" fontId="0" fillId="9" borderId="60" xfId="0" applyFill="1" applyBorder="1" applyProtection="1"/>
    <xf numFmtId="0" fontId="34" fillId="9" borderId="0" xfId="0" quotePrefix="1" applyFont="1" applyFill="1" applyBorder="1" applyAlignment="1" applyProtection="1">
      <alignment vertical="center" wrapText="1"/>
    </xf>
    <xf numFmtId="0" fontId="34" fillId="9" borderId="61" xfId="0" quotePrefix="1" applyFont="1" applyFill="1" applyBorder="1" applyAlignment="1" applyProtection="1">
      <alignment vertical="center" wrapText="1"/>
    </xf>
    <xf numFmtId="0" fontId="34" fillId="9" borderId="27" xfId="0" quotePrefix="1" applyFont="1" applyFill="1" applyBorder="1" applyAlignment="1" applyProtection="1">
      <alignment vertical="center" wrapText="1"/>
    </xf>
    <xf numFmtId="0" fontId="34" fillId="9" borderId="62" xfId="0" quotePrefix="1" applyFont="1" applyFill="1" applyBorder="1" applyAlignment="1" applyProtection="1">
      <alignment vertical="center" wrapText="1"/>
    </xf>
    <xf numFmtId="0" fontId="34" fillId="10" borderId="25" xfId="0" quotePrefix="1" applyFont="1" applyFill="1" applyBorder="1" applyAlignment="1" applyProtection="1">
      <alignment vertical="center" wrapText="1"/>
    </xf>
    <xf numFmtId="0" fontId="34" fillId="10" borderId="27" xfId="0" quotePrefix="1" applyFont="1" applyFill="1" applyBorder="1" applyAlignment="1" applyProtection="1">
      <alignment vertical="center" wrapText="1"/>
    </xf>
    <xf numFmtId="0" fontId="33" fillId="0" borderId="0" xfId="0" applyFont="1" applyFill="1" applyAlignment="1" applyProtection="1">
      <alignment vertical="center"/>
    </xf>
    <xf numFmtId="0" fontId="34" fillId="0" borderId="61" xfId="0" applyFont="1" applyFill="1" applyBorder="1" applyAlignment="1" applyProtection="1">
      <alignment vertical="center" wrapText="1"/>
    </xf>
    <xf numFmtId="0" fontId="47" fillId="0" borderId="206" xfId="0" applyFont="1" applyFill="1" applyBorder="1" applyAlignment="1" applyProtection="1">
      <alignment horizontal="center" vertical="center" wrapText="1"/>
    </xf>
    <xf numFmtId="3" fontId="34" fillId="0" borderId="27" xfId="0" applyNumberFormat="1" applyFont="1" applyFill="1" applyBorder="1" applyAlignment="1" applyProtection="1">
      <alignment horizontal="right" vertical="center"/>
      <protection locked="0"/>
    </xf>
    <xf numFmtId="3" fontId="34" fillId="0" borderId="21" xfId="0" applyNumberFormat="1" applyFont="1" applyFill="1" applyBorder="1" applyAlignment="1" applyProtection="1">
      <alignment horizontal="right" vertical="center"/>
      <protection locked="0"/>
    </xf>
    <xf numFmtId="3" fontId="34" fillId="0" borderId="63" xfId="0" applyNumberFormat="1" applyFont="1" applyFill="1" applyBorder="1" applyAlignment="1" applyProtection="1">
      <alignment horizontal="right" vertical="center"/>
      <protection locked="0"/>
    </xf>
    <xf numFmtId="3" fontId="34" fillId="0" borderId="22" xfId="0" applyNumberFormat="1" applyFont="1" applyFill="1" applyBorder="1" applyAlignment="1" applyProtection="1">
      <alignment horizontal="right" vertical="center"/>
      <protection locked="0"/>
    </xf>
    <xf numFmtId="3" fontId="34" fillId="0" borderId="64" xfId="0" applyNumberFormat="1" applyFont="1" applyFill="1" applyBorder="1" applyAlignment="1" applyProtection="1">
      <alignment horizontal="right" vertical="center"/>
      <protection locked="0"/>
    </xf>
    <xf numFmtId="3" fontId="34" fillId="0" borderId="58" xfId="0" applyNumberFormat="1" applyFont="1" applyFill="1" applyBorder="1" applyAlignment="1" applyProtection="1">
      <alignment horizontal="right" vertical="center"/>
      <protection locked="0"/>
    </xf>
    <xf numFmtId="3" fontId="34" fillId="0" borderId="59" xfId="0" applyNumberFormat="1" applyFont="1" applyFill="1" applyBorder="1" applyAlignment="1" applyProtection="1">
      <alignment horizontal="right" vertical="center"/>
      <protection locked="0"/>
    </xf>
    <xf numFmtId="49" fontId="34" fillId="0" borderId="2" xfId="0" applyNumberFormat="1" applyFont="1" applyFill="1" applyBorder="1" applyAlignment="1" applyProtection="1">
      <alignment horizontal="left" vertical="top" wrapText="1"/>
      <protection locked="0"/>
    </xf>
    <xf numFmtId="49" fontId="34" fillId="0" borderId="17" xfId="0" applyNumberFormat="1" applyFont="1" applyFill="1" applyBorder="1" applyAlignment="1" applyProtection="1">
      <alignment horizontal="left" vertical="top" wrapText="1"/>
      <protection locked="0"/>
    </xf>
    <xf numFmtId="49" fontId="34" fillId="0" borderId="65" xfId="0" applyNumberFormat="1" applyFont="1" applyFill="1" applyBorder="1" applyAlignment="1" applyProtection="1">
      <alignment horizontal="left" vertical="top" wrapText="1"/>
      <protection locked="0"/>
    </xf>
    <xf numFmtId="49" fontId="34" fillId="0" borderId="40" xfId="0" applyNumberFormat="1" applyFont="1" applyFill="1" applyBorder="1" applyAlignment="1" applyProtection="1">
      <alignment horizontal="left" vertical="top" wrapText="1"/>
      <protection locked="0"/>
    </xf>
    <xf numFmtId="49" fontId="34" fillId="0" borderId="66" xfId="0" applyNumberFormat="1" applyFont="1" applyFill="1" applyBorder="1" applyAlignment="1" applyProtection="1">
      <alignment horizontal="left" vertical="top" wrapText="1"/>
      <protection locked="0"/>
    </xf>
    <xf numFmtId="49" fontId="34" fillId="0" borderId="67" xfId="0" applyNumberFormat="1" applyFont="1" applyFill="1" applyBorder="1" applyAlignment="1" applyProtection="1">
      <alignment horizontal="left" vertical="top" wrapText="1"/>
      <protection locked="0"/>
    </xf>
    <xf numFmtId="0" fontId="11" fillId="11" borderId="207" xfId="0" applyFont="1" applyFill="1" applyBorder="1" applyAlignment="1" applyProtection="1">
      <alignment horizontal="center" vertical="center" wrapText="1"/>
    </xf>
    <xf numFmtId="0" fontId="33" fillId="3" borderId="0" xfId="0" applyFont="1" applyFill="1" applyBorder="1" applyAlignment="1" applyProtection="1">
      <alignment vertical="center"/>
    </xf>
    <xf numFmtId="0" fontId="8" fillId="0" borderId="0" xfId="0" applyFont="1" applyBorder="1" applyAlignment="1" applyProtection="1"/>
    <xf numFmtId="0" fontId="34" fillId="0" borderId="0" xfId="0" applyFont="1" applyBorder="1" applyProtection="1"/>
    <xf numFmtId="3" fontId="34" fillId="0" borderId="30" xfId="0" applyNumberFormat="1" applyFont="1" applyFill="1" applyBorder="1" applyAlignment="1" applyProtection="1">
      <alignment horizontal="right" vertical="center"/>
      <protection locked="0"/>
    </xf>
    <xf numFmtId="3" fontId="34" fillId="0" borderId="68" xfId="0" applyNumberFormat="1" applyFont="1" applyFill="1" applyBorder="1" applyAlignment="1" applyProtection="1">
      <alignment horizontal="right" vertical="center"/>
      <protection locked="0"/>
    </xf>
    <xf numFmtId="49" fontId="34" fillId="0" borderId="36" xfId="0" applyNumberFormat="1" applyFont="1" applyFill="1" applyBorder="1" applyAlignment="1" applyProtection="1">
      <alignment horizontal="left" vertical="top" wrapText="1"/>
      <protection locked="0"/>
    </xf>
    <xf numFmtId="49" fontId="34" fillId="0" borderId="38" xfId="0" applyNumberFormat="1" applyFont="1" applyFill="1" applyBorder="1" applyAlignment="1" applyProtection="1">
      <alignment horizontal="left" vertical="top" wrapText="1"/>
      <protection locked="0"/>
    </xf>
    <xf numFmtId="0" fontId="34" fillId="0" borderId="69" xfId="0" applyFont="1" applyFill="1" applyBorder="1" applyProtection="1"/>
    <xf numFmtId="0" fontId="8" fillId="0" borderId="0" xfId="0" applyFont="1" applyFill="1" applyAlignment="1" applyProtection="1"/>
    <xf numFmtId="0" fontId="9" fillId="0" borderId="2" xfId="0" applyFont="1" applyFill="1" applyBorder="1" applyAlignment="1" applyProtection="1">
      <alignment horizontal="center" vertical="center" wrapText="1"/>
    </xf>
    <xf numFmtId="0" fontId="34" fillId="0" borderId="60" xfId="0" applyFont="1" applyFill="1" applyBorder="1" applyAlignment="1" applyProtection="1">
      <alignment vertical="center" wrapText="1"/>
    </xf>
    <xf numFmtId="0" fontId="34" fillId="0" borderId="25" xfId="0" applyFont="1" applyFill="1" applyBorder="1" applyAlignment="1" applyProtection="1">
      <alignment vertical="center" wrapText="1"/>
    </xf>
    <xf numFmtId="0" fontId="34" fillId="0" borderId="62" xfId="0" applyFont="1" applyFill="1" applyBorder="1" applyAlignment="1" applyProtection="1">
      <alignment vertical="center" wrapText="1"/>
    </xf>
    <xf numFmtId="3" fontId="34" fillId="0" borderId="70" xfId="0" applyNumberFormat="1" applyFont="1" applyFill="1" applyBorder="1" applyAlignment="1" applyProtection="1">
      <alignment horizontal="right" vertical="center"/>
      <protection locked="0"/>
    </xf>
    <xf numFmtId="3" fontId="34" fillId="0" borderId="71" xfId="0" applyNumberFormat="1" applyFont="1" applyFill="1" applyBorder="1" applyAlignment="1" applyProtection="1">
      <alignment horizontal="right" vertical="center"/>
      <protection locked="0"/>
    </xf>
    <xf numFmtId="3" fontId="34" fillId="0" borderId="32" xfId="0" applyNumberFormat="1" applyFont="1" applyFill="1" applyBorder="1" applyAlignment="1" applyProtection="1">
      <alignment horizontal="right" vertical="center"/>
      <protection locked="0"/>
    </xf>
    <xf numFmtId="3" fontId="34" fillId="0" borderId="72" xfId="0" applyNumberFormat="1" applyFont="1" applyFill="1" applyBorder="1" applyAlignment="1" applyProtection="1">
      <alignment horizontal="right" vertical="center"/>
      <protection locked="0"/>
    </xf>
    <xf numFmtId="3" fontId="34" fillId="0" borderId="34" xfId="0" applyNumberFormat="1" applyFont="1" applyFill="1" applyBorder="1" applyAlignment="1" applyProtection="1">
      <alignment horizontal="right" vertical="center"/>
      <protection locked="0"/>
    </xf>
    <xf numFmtId="49" fontId="34" fillId="0" borderId="73" xfId="0" applyNumberFormat="1" applyFont="1" applyFill="1" applyBorder="1" applyAlignment="1" applyProtection="1">
      <alignment horizontal="left" vertical="top" wrapText="1"/>
      <protection locked="0"/>
    </xf>
    <xf numFmtId="49" fontId="34" fillId="0" borderId="74" xfId="0" applyNumberFormat="1" applyFont="1" applyFill="1" applyBorder="1" applyAlignment="1" applyProtection="1">
      <alignment horizontal="left" vertical="top" wrapText="1"/>
      <protection locked="0"/>
    </xf>
    <xf numFmtId="0" fontId="9" fillId="0" borderId="2" xfId="0" applyFont="1" applyBorder="1" applyAlignment="1" applyProtection="1">
      <alignment horizontal="center" vertical="center" wrapText="1"/>
    </xf>
    <xf numFmtId="0" fontId="34" fillId="0" borderId="0" xfId="0" applyFont="1" applyFill="1" applyBorder="1" applyAlignment="1" applyProtection="1">
      <alignment horizontal="center" vertical="center"/>
    </xf>
    <xf numFmtId="3" fontId="34" fillId="0" borderId="75" xfId="0" applyNumberFormat="1" applyFont="1" applyFill="1" applyBorder="1" applyAlignment="1" applyProtection="1">
      <alignment horizontal="right" vertical="center"/>
      <protection locked="0"/>
    </xf>
    <xf numFmtId="3" fontId="34" fillId="0" borderId="76" xfId="0" applyNumberFormat="1" applyFont="1" applyFill="1" applyBorder="1" applyAlignment="1" applyProtection="1">
      <alignment horizontal="right" vertical="center"/>
      <protection locked="0"/>
    </xf>
    <xf numFmtId="3" fontId="34" fillId="0" borderId="24" xfId="0" applyNumberFormat="1" applyFont="1" applyFill="1" applyBorder="1" applyAlignment="1" applyProtection="1">
      <alignment horizontal="right" vertical="center"/>
      <protection locked="0"/>
    </xf>
    <xf numFmtId="0" fontId="47" fillId="0" borderId="41" xfId="0" applyFont="1" applyFill="1" applyBorder="1" applyAlignment="1" applyProtection="1">
      <alignment horizontal="left" vertical="center"/>
    </xf>
    <xf numFmtId="0" fontId="34" fillId="0" borderId="77" xfId="0" applyFont="1" applyFill="1" applyBorder="1" applyAlignment="1" applyProtection="1">
      <alignment horizontal="left" vertical="center"/>
    </xf>
    <xf numFmtId="0" fontId="47" fillId="0" borderId="78" xfId="0" applyFont="1" applyFill="1" applyBorder="1" applyAlignment="1" applyProtection="1">
      <alignment horizontal="left" vertical="center"/>
    </xf>
    <xf numFmtId="3" fontId="34" fillId="0" borderId="79" xfId="0" applyNumberFormat="1" applyFont="1" applyFill="1" applyBorder="1" applyAlignment="1" applyProtection="1">
      <alignment horizontal="right" vertical="center"/>
      <protection locked="0"/>
    </xf>
    <xf numFmtId="3" fontId="34" fillId="0" borderId="48" xfId="0" applyNumberFormat="1" applyFont="1" applyFill="1" applyBorder="1" applyAlignment="1" applyProtection="1">
      <alignment horizontal="right" vertical="center"/>
      <protection locked="0"/>
    </xf>
    <xf numFmtId="0" fontId="47" fillId="0" borderId="77" xfId="0" applyFont="1" applyFill="1" applyBorder="1" applyAlignment="1" applyProtection="1">
      <alignment horizontal="left" vertical="center"/>
    </xf>
    <xf numFmtId="3" fontId="34" fillId="0" borderId="80" xfId="0" applyNumberFormat="1" applyFont="1" applyFill="1" applyBorder="1" applyAlignment="1" applyProtection="1">
      <alignment horizontal="right" vertical="center"/>
      <protection locked="0"/>
    </xf>
    <xf numFmtId="3" fontId="34" fillId="0" borderId="46" xfId="0" applyNumberFormat="1" applyFont="1" applyFill="1" applyBorder="1" applyAlignment="1" applyProtection="1">
      <alignment horizontal="right" vertical="center"/>
      <protection locked="0"/>
    </xf>
    <xf numFmtId="3" fontId="34" fillId="0" borderId="81" xfId="0" applyNumberFormat="1" applyFont="1" applyFill="1" applyBorder="1" applyAlignment="1" applyProtection="1">
      <alignment horizontal="right" vertical="center"/>
      <protection locked="0"/>
    </xf>
    <xf numFmtId="0" fontId="9" fillId="0" borderId="28"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8" xfId="0" applyFont="1" applyBorder="1" applyAlignment="1" applyProtection="1">
      <alignment horizontal="center" vertical="center" wrapText="1"/>
    </xf>
    <xf numFmtId="0" fontId="9" fillId="0" borderId="28" xfId="0" applyFont="1" applyBorder="1" applyAlignment="1" applyProtection="1">
      <alignment horizontal="center" vertical="center"/>
    </xf>
    <xf numFmtId="0" fontId="34" fillId="7" borderId="83" xfId="0" applyFont="1" applyFill="1" applyBorder="1" applyAlignment="1" applyProtection="1">
      <alignment horizontal="left" vertical="top" wrapText="1"/>
    </xf>
    <xf numFmtId="0" fontId="5" fillId="0" borderId="58"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4" fillId="7" borderId="92" xfId="0" applyFont="1" applyFill="1" applyBorder="1" applyAlignment="1" applyProtection="1">
      <alignment horizontal="left" vertical="center" wrapText="1"/>
    </xf>
    <xf numFmtId="3" fontId="34" fillId="0" borderId="93" xfId="0" applyNumberFormat="1" applyFont="1" applyFill="1" applyBorder="1" applyAlignment="1" applyProtection="1">
      <alignment horizontal="right" vertical="center"/>
      <protection locked="0"/>
    </xf>
    <xf numFmtId="3" fontId="34" fillId="0" borderId="14" xfId="0" applyNumberFormat="1" applyFont="1" applyFill="1" applyBorder="1" applyAlignment="1" applyProtection="1">
      <alignment horizontal="right" vertical="center"/>
      <protection locked="0"/>
    </xf>
    <xf numFmtId="3" fontId="34" fillId="0" borderId="94" xfId="0" applyNumberFormat="1" applyFont="1" applyFill="1" applyBorder="1" applyAlignment="1" applyProtection="1">
      <alignment horizontal="right" vertical="center"/>
      <protection locked="0"/>
    </xf>
    <xf numFmtId="3" fontId="34" fillId="0" borderId="95" xfId="0" applyNumberFormat="1" applyFont="1" applyFill="1" applyBorder="1" applyAlignment="1" applyProtection="1">
      <alignment horizontal="right" vertical="center"/>
      <protection locked="0"/>
    </xf>
    <xf numFmtId="3" fontId="34" fillId="0" borderId="96" xfId="0" applyNumberFormat="1" applyFont="1" applyFill="1" applyBorder="1" applyAlignment="1" applyProtection="1">
      <alignment horizontal="right" vertical="center"/>
      <protection locked="0"/>
    </xf>
    <xf numFmtId="3" fontId="34" fillId="0" borderId="7" xfId="0" applyNumberFormat="1" applyFont="1" applyFill="1" applyBorder="1" applyAlignment="1" applyProtection="1">
      <alignment horizontal="right" vertical="center"/>
      <protection locked="0"/>
    </xf>
    <xf numFmtId="3" fontId="34" fillId="0" borderId="50" xfId="0" applyNumberFormat="1" applyFont="1" applyFill="1" applyBorder="1" applyAlignment="1" applyProtection="1">
      <alignment horizontal="right" vertical="center"/>
      <protection locked="0"/>
    </xf>
    <xf numFmtId="3" fontId="34" fillId="0" borderId="12" xfId="0" applyNumberFormat="1" applyFont="1" applyFill="1" applyBorder="1" applyAlignment="1" applyProtection="1">
      <alignment horizontal="right" vertical="center"/>
      <protection locked="0"/>
    </xf>
    <xf numFmtId="3" fontId="34" fillId="0" borderId="9" xfId="0" applyNumberFormat="1" applyFont="1" applyFill="1" applyBorder="1" applyAlignment="1" applyProtection="1">
      <alignment horizontal="right" vertical="center"/>
      <protection locked="0"/>
    </xf>
    <xf numFmtId="3" fontId="34" fillId="0" borderId="97" xfId="0" applyNumberFormat="1" applyFont="1" applyFill="1" applyBorder="1" applyAlignment="1" applyProtection="1">
      <alignment horizontal="right" vertical="center"/>
      <protection locked="0"/>
    </xf>
    <xf numFmtId="3" fontId="34" fillId="0" borderId="98" xfId="0" applyNumberFormat="1" applyFont="1" applyFill="1" applyBorder="1" applyAlignment="1" applyProtection="1">
      <alignment horizontal="right" vertical="center"/>
      <protection locked="0"/>
    </xf>
    <xf numFmtId="3" fontId="34" fillId="0" borderId="99" xfId="0" applyNumberFormat="1" applyFont="1" applyFill="1" applyBorder="1" applyAlignment="1" applyProtection="1">
      <alignment horizontal="right" vertical="center"/>
      <protection locked="0"/>
    </xf>
    <xf numFmtId="0" fontId="34" fillId="0" borderId="104" xfId="0" applyNumberFormat="1" applyFont="1" applyFill="1" applyBorder="1" applyAlignment="1" applyProtection="1">
      <alignment horizontal="left" vertical="top" wrapText="1"/>
      <protection locked="0"/>
    </xf>
    <xf numFmtId="0" fontId="34" fillId="0" borderId="66" xfId="0" applyNumberFormat="1" applyFont="1" applyFill="1" applyBorder="1" applyAlignment="1" applyProtection="1">
      <alignment horizontal="left" vertical="top" wrapText="1"/>
      <protection locked="0"/>
    </xf>
    <xf numFmtId="0" fontId="34" fillId="0" borderId="105" xfId="0" applyNumberFormat="1" applyFont="1" applyFill="1" applyBorder="1" applyAlignment="1" applyProtection="1">
      <alignment horizontal="left" vertical="top" wrapText="1"/>
      <protection locked="0"/>
    </xf>
    <xf numFmtId="0" fontId="34" fillId="0" borderId="106" xfId="0" applyNumberFormat="1" applyFont="1" applyFill="1" applyBorder="1" applyAlignment="1" applyProtection="1">
      <alignment horizontal="left" vertical="top" wrapText="1"/>
      <protection locked="0"/>
    </xf>
    <xf numFmtId="0" fontId="34" fillId="0" borderId="107"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108" xfId="0" applyFont="1" applyFill="1" applyBorder="1" applyAlignment="1" applyProtection="1">
      <alignment horizontal="center" vertical="center" wrapText="1"/>
    </xf>
    <xf numFmtId="0" fontId="48" fillId="0" borderId="109" xfId="0" applyFont="1" applyFill="1" applyBorder="1" applyAlignment="1" applyProtection="1">
      <alignment horizontal="left" vertical="center" wrapText="1"/>
    </xf>
    <xf numFmtId="0" fontId="48" fillId="0" borderId="3" xfId="0" applyFont="1" applyFill="1" applyBorder="1" applyAlignment="1" applyProtection="1">
      <alignment horizontal="left" vertical="center" wrapText="1"/>
    </xf>
    <xf numFmtId="0" fontId="48" fillId="0" borderId="110"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5" fillId="0" borderId="40" xfId="0" applyFont="1" applyFill="1" applyBorder="1" applyAlignment="1" applyProtection="1">
      <alignment horizontal="left" vertical="center" wrapText="1"/>
    </xf>
    <xf numFmtId="0" fontId="34" fillId="0" borderId="67" xfId="0" applyNumberFormat="1" applyFont="1" applyFill="1" applyBorder="1" applyAlignment="1" applyProtection="1">
      <alignment horizontal="left" vertical="top" wrapText="1"/>
      <protection locked="0"/>
    </xf>
    <xf numFmtId="0" fontId="34" fillId="0" borderId="113" xfId="0" applyNumberFormat="1" applyFont="1" applyFill="1" applyBorder="1" applyAlignment="1" applyProtection="1">
      <alignment horizontal="left" vertical="top" wrapText="1"/>
      <protection locked="0"/>
    </xf>
    <xf numFmtId="0" fontId="48" fillId="0" borderId="114" xfId="0" applyFont="1" applyFill="1" applyBorder="1" applyAlignment="1" applyProtection="1">
      <alignment horizontal="center" vertical="center" wrapText="1"/>
    </xf>
    <xf numFmtId="0" fontId="48" fillId="0" borderId="42" xfId="0" applyFont="1" applyFill="1" applyBorder="1" applyAlignment="1" applyProtection="1">
      <alignment horizontal="left" vertical="center" wrapText="1"/>
    </xf>
    <xf numFmtId="3" fontId="34" fillId="0" borderId="87" xfId="0" applyNumberFormat="1" applyFont="1" applyFill="1" applyBorder="1" applyAlignment="1" applyProtection="1">
      <alignment vertical="center"/>
      <protection locked="0"/>
    </xf>
    <xf numFmtId="3" fontId="34" fillId="0" borderId="33" xfId="0" applyNumberFormat="1" applyFont="1" applyFill="1" applyBorder="1" applyAlignment="1" applyProtection="1">
      <alignment vertical="center"/>
      <protection locked="0"/>
    </xf>
    <xf numFmtId="3" fontId="34" fillId="0" borderId="32" xfId="0" applyNumberFormat="1" applyFont="1" applyFill="1" applyBorder="1" applyAlignment="1" applyProtection="1">
      <alignment vertical="center"/>
      <protection locked="0"/>
    </xf>
    <xf numFmtId="0" fontId="13" fillId="0" borderId="116" xfId="0" applyFont="1" applyFill="1" applyBorder="1" applyAlignment="1" applyProtection="1">
      <alignment horizontal="left" vertical="center" wrapText="1"/>
    </xf>
    <xf numFmtId="0" fontId="34" fillId="0" borderId="119" xfId="0" applyNumberFormat="1" applyFont="1" applyFill="1" applyBorder="1" applyAlignment="1" applyProtection="1">
      <alignment vertical="top" wrapText="1"/>
      <protection locked="0"/>
    </xf>
    <xf numFmtId="0" fontId="34" fillId="0" borderId="39" xfId="0" applyNumberFormat="1" applyFont="1" applyFill="1" applyBorder="1" applyAlignment="1" applyProtection="1">
      <alignment vertical="top" wrapText="1"/>
      <protection locked="0"/>
    </xf>
    <xf numFmtId="0" fontId="34" fillId="0" borderId="38" xfId="0" applyNumberFormat="1" applyFont="1" applyFill="1" applyBorder="1" applyAlignment="1" applyProtection="1">
      <alignment vertical="top" wrapText="1"/>
      <protection locked="0"/>
    </xf>
    <xf numFmtId="0" fontId="4" fillId="7" borderId="54" xfId="0" applyFont="1" applyFill="1" applyBorder="1" applyAlignment="1" applyProtection="1">
      <alignment horizontal="left" vertical="center"/>
    </xf>
    <xf numFmtId="0" fontId="0" fillId="9" borderId="3" xfId="0" applyFill="1" applyBorder="1" applyAlignment="1" applyProtection="1">
      <alignment horizontal="left" vertical="center"/>
    </xf>
    <xf numFmtId="0" fontId="0" fillId="9" borderId="110" xfId="0" applyFill="1" applyBorder="1" applyAlignment="1" applyProtection="1">
      <alignment horizontal="left" vertical="center"/>
    </xf>
    <xf numFmtId="0" fontId="4" fillId="7" borderId="109" xfId="0" applyFont="1" applyFill="1" applyBorder="1" applyAlignment="1" applyProtection="1">
      <alignment horizontal="left" vertical="center"/>
    </xf>
    <xf numFmtId="0" fontId="0" fillId="9" borderId="120" xfId="0" applyFill="1" applyBorder="1" applyAlignment="1" applyProtection="1">
      <alignment horizontal="left" vertical="center"/>
    </xf>
    <xf numFmtId="0" fontId="35" fillId="0" borderId="0" xfId="0" applyFont="1" applyAlignment="1" applyProtection="1">
      <alignment vertical="top"/>
    </xf>
    <xf numFmtId="0" fontId="8" fillId="0" borderId="0" xfId="0" applyFont="1" applyFill="1" applyBorder="1" applyAlignment="1" applyProtection="1">
      <alignment vertical="center" wrapText="1"/>
    </xf>
    <xf numFmtId="0" fontId="34" fillId="0" borderId="53" xfId="0" applyFont="1" applyFill="1" applyBorder="1" applyAlignment="1" applyProtection="1">
      <alignment vertical="center" wrapText="1"/>
    </xf>
    <xf numFmtId="0" fontId="35" fillId="0" borderId="0" xfId="0" applyFont="1" applyAlignment="1" applyProtection="1">
      <alignment horizontal="left" vertical="top"/>
    </xf>
    <xf numFmtId="0" fontId="9" fillId="0" borderId="121" xfId="0" applyFont="1" applyFill="1" applyBorder="1" applyAlignment="1" applyProtection="1">
      <alignment horizontal="center" vertical="center" wrapText="1"/>
    </xf>
    <xf numFmtId="0" fontId="9" fillId="0" borderId="121" xfId="0" applyFont="1" applyFill="1" applyBorder="1" applyAlignment="1" applyProtection="1">
      <alignment horizontal="center" vertical="center"/>
    </xf>
    <xf numFmtId="0" fontId="4" fillId="7" borderId="109" xfId="0" applyFont="1" applyFill="1" applyBorder="1" applyAlignment="1" applyProtection="1">
      <alignment horizontal="center" vertical="center"/>
    </xf>
    <xf numFmtId="0" fontId="4" fillId="7" borderId="54" xfId="0" applyFont="1" applyFill="1" applyBorder="1" applyAlignment="1" applyProtection="1">
      <alignment horizontal="center" vertical="center"/>
    </xf>
    <xf numFmtId="0" fontId="0" fillId="9" borderId="3" xfId="0" quotePrefix="1" applyFill="1" applyBorder="1" applyAlignment="1" applyProtection="1">
      <alignment horizontal="center" vertical="center" wrapText="1"/>
    </xf>
    <xf numFmtId="0" fontId="0" fillId="9" borderId="110" xfId="0" quotePrefix="1" applyFill="1" applyBorder="1" applyAlignment="1" applyProtection="1">
      <alignment horizontal="center" vertical="center" wrapText="1"/>
    </xf>
    <xf numFmtId="0" fontId="0" fillId="9" borderId="120" xfId="0" quotePrefix="1" applyFill="1" applyBorder="1" applyAlignment="1" applyProtection="1">
      <alignment horizontal="center" vertical="center" wrapText="1"/>
    </xf>
    <xf numFmtId="0" fontId="0" fillId="10" borderId="3" xfId="0" quotePrefix="1" applyFill="1" applyBorder="1" applyAlignment="1" applyProtection="1">
      <alignment horizontal="center" vertical="center" wrapText="1"/>
    </xf>
    <xf numFmtId="0" fontId="0" fillId="10" borderId="120" xfId="0" quotePrefix="1" applyFill="1" applyBorder="1" applyAlignment="1" applyProtection="1">
      <alignment horizontal="center" vertical="center" wrapText="1"/>
    </xf>
    <xf numFmtId="0" fontId="0" fillId="10" borderId="110" xfId="0" quotePrefix="1" applyFill="1" applyBorder="1" applyAlignment="1" applyProtection="1">
      <alignment horizontal="center" vertical="center" wrapText="1"/>
    </xf>
    <xf numFmtId="0" fontId="0" fillId="12" borderId="3" xfId="0" quotePrefix="1" applyFill="1" applyBorder="1" applyAlignment="1" applyProtection="1">
      <alignment horizontal="center" vertical="center" wrapText="1"/>
    </xf>
    <xf numFmtId="0" fontId="0" fillId="12" borderId="120" xfId="0" quotePrefix="1" applyFill="1" applyBorder="1" applyAlignment="1" applyProtection="1">
      <alignment horizontal="center" vertical="center" wrapText="1"/>
    </xf>
    <xf numFmtId="0" fontId="0" fillId="12" borderId="110" xfId="0" quotePrefix="1" applyFill="1" applyBorder="1" applyAlignment="1" applyProtection="1">
      <alignment horizontal="center" vertical="center" wrapText="1"/>
    </xf>
    <xf numFmtId="0" fontId="0" fillId="13" borderId="3" xfId="0" quotePrefix="1" applyFill="1" applyBorder="1" applyAlignment="1" applyProtection="1">
      <alignment horizontal="center" vertical="center" wrapText="1"/>
    </xf>
    <xf numFmtId="0" fontId="0" fillId="13" borderId="120" xfId="0" quotePrefix="1" applyFill="1" applyBorder="1" applyAlignment="1" applyProtection="1">
      <alignment horizontal="center" vertical="center" wrapText="1"/>
    </xf>
    <xf numFmtId="0" fontId="0" fillId="13" borderId="110" xfId="0" quotePrefix="1" applyFill="1" applyBorder="1" applyAlignment="1" applyProtection="1">
      <alignment horizontal="center" vertical="center" wrapText="1"/>
    </xf>
    <xf numFmtId="0" fontId="0" fillId="14" borderId="3" xfId="0" quotePrefix="1" applyFill="1" applyBorder="1" applyAlignment="1" applyProtection="1">
      <alignment horizontal="center" vertical="center" wrapText="1"/>
    </xf>
    <xf numFmtId="0" fontId="0" fillId="14" borderId="120" xfId="0" quotePrefix="1" applyFill="1" applyBorder="1" applyAlignment="1" applyProtection="1">
      <alignment horizontal="center" vertical="center" wrapText="1"/>
    </xf>
    <xf numFmtId="0" fontId="0" fillId="14" borderId="110" xfId="0" quotePrefix="1" applyFill="1" applyBorder="1" applyAlignment="1" applyProtection="1">
      <alignment horizontal="center" vertical="center" wrapText="1"/>
    </xf>
    <xf numFmtId="0" fontId="13" fillId="0" borderId="42" xfId="0" applyFont="1" applyFill="1" applyBorder="1" applyAlignment="1" applyProtection="1">
      <alignment horizontal="left" vertical="center" wrapText="1"/>
    </xf>
    <xf numFmtId="0" fontId="0" fillId="7" borderId="54" xfId="0" quotePrefix="1" applyFill="1" applyBorder="1" applyAlignment="1" applyProtection="1">
      <alignment horizontal="left" vertical="center" wrapText="1"/>
    </xf>
    <xf numFmtId="0" fontId="0" fillId="7" borderId="109" xfId="0" applyFill="1" applyBorder="1" applyProtection="1"/>
    <xf numFmtId="0" fontId="0" fillId="9" borderId="3" xfId="0" quotePrefix="1" applyFill="1" applyBorder="1" applyAlignment="1" applyProtection="1">
      <alignment horizontal="left" vertical="center" wrapText="1"/>
    </xf>
    <xf numFmtId="0" fontId="0" fillId="9" borderId="26" xfId="0" quotePrefix="1" applyFill="1" applyBorder="1" applyAlignment="1" applyProtection="1">
      <alignment horizontal="left" vertical="center" wrapText="1"/>
    </xf>
    <xf numFmtId="0" fontId="0" fillId="9" borderId="120" xfId="0" quotePrefix="1" applyFill="1" applyBorder="1" applyAlignment="1" applyProtection="1">
      <alignment horizontal="left" vertical="center" wrapText="1"/>
    </xf>
    <xf numFmtId="0" fontId="31" fillId="0" borderId="0" xfId="0" applyFont="1" applyProtection="1"/>
    <xf numFmtId="0" fontId="0" fillId="14" borderId="3" xfId="0" quotePrefix="1" applyFill="1" applyBorder="1" applyAlignment="1" applyProtection="1">
      <alignment horizontal="left" vertical="center" wrapText="1"/>
    </xf>
    <xf numFmtId="0" fontId="0" fillId="14" borderId="26" xfId="0" quotePrefix="1" applyFill="1" applyBorder="1" applyAlignment="1" applyProtection="1">
      <alignment horizontal="left" vertical="center" wrapText="1"/>
    </xf>
    <xf numFmtId="0" fontId="0" fillId="14" borderId="120" xfId="0" quotePrefix="1" applyFill="1" applyBorder="1" applyAlignment="1" applyProtection="1">
      <alignment horizontal="left" vertical="center" wrapText="1"/>
    </xf>
    <xf numFmtId="0" fontId="0" fillId="10" borderId="3" xfId="0" quotePrefix="1" applyFill="1" applyBorder="1" applyAlignment="1" applyProtection="1">
      <alignment horizontal="left" vertical="center" wrapText="1"/>
    </xf>
    <xf numFmtId="0" fontId="0" fillId="10" borderId="120" xfId="0" quotePrefix="1" applyFill="1" applyBorder="1" applyAlignment="1" applyProtection="1">
      <alignment horizontal="left" vertical="center" wrapText="1"/>
    </xf>
    <xf numFmtId="0" fontId="0" fillId="10" borderId="26" xfId="0" quotePrefix="1" applyFill="1" applyBorder="1" applyAlignment="1" applyProtection="1">
      <alignment horizontal="left" vertical="center" wrapText="1"/>
    </xf>
    <xf numFmtId="0" fontId="0" fillId="12" borderId="3" xfId="0" quotePrefix="1" applyFill="1" applyBorder="1" applyAlignment="1" applyProtection="1">
      <alignment horizontal="left" vertical="center" wrapText="1"/>
    </xf>
    <xf numFmtId="0" fontId="0" fillId="12" borderId="120" xfId="0" quotePrefix="1" applyFill="1" applyBorder="1" applyAlignment="1" applyProtection="1">
      <alignment horizontal="left" vertical="center" wrapText="1"/>
    </xf>
    <xf numFmtId="0" fontId="0" fillId="12" borderId="26" xfId="0" quotePrefix="1" applyFill="1" applyBorder="1" applyAlignment="1" applyProtection="1">
      <alignment horizontal="left" vertical="center" wrapText="1"/>
    </xf>
    <xf numFmtId="0" fontId="0" fillId="13" borderId="3" xfId="0" quotePrefix="1" applyFill="1" applyBorder="1" applyAlignment="1" applyProtection="1">
      <alignment horizontal="left" vertical="center" wrapText="1"/>
    </xf>
    <xf numFmtId="0" fontId="0" fillId="13" borderId="120" xfId="0" quotePrefix="1" applyFill="1" applyBorder="1" applyAlignment="1" applyProtection="1">
      <alignment horizontal="left" vertical="center" wrapText="1"/>
    </xf>
    <xf numFmtId="0" fontId="0" fillId="13" borderId="26" xfId="0" quotePrefix="1" applyFill="1" applyBorder="1" applyAlignment="1" applyProtection="1">
      <alignment horizontal="left" vertical="center" wrapText="1"/>
    </xf>
    <xf numFmtId="0" fontId="1" fillId="0" borderId="0" xfId="6" quotePrefix="1" applyProtection="1"/>
    <xf numFmtId="0" fontId="5" fillId="8" borderId="57" xfId="0" quotePrefix="1" applyFont="1" applyFill="1" applyBorder="1" applyAlignment="1" applyProtection="1">
      <alignment horizontal="center" vertical="center" wrapText="1"/>
    </xf>
    <xf numFmtId="0" fontId="1" fillId="0" borderId="0" xfId="6" applyBorder="1" applyAlignment="1" applyProtection="1">
      <alignment horizontal="left"/>
    </xf>
    <xf numFmtId="0" fontId="1" fillId="0" borderId="0" xfId="6" applyAlignment="1" applyProtection="1">
      <alignment horizontal="left"/>
    </xf>
    <xf numFmtId="0" fontId="34" fillId="0" borderId="0" xfId="4" applyFont="1" applyFill="1" applyBorder="1" applyAlignment="1" applyProtection="1">
      <alignment vertical="center" wrapText="1"/>
    </xf>
    <xf numFmtId="0" fontId="22" fillId="0" borderId="0" xfId="0" applyFont="1" applyAlignment="1" applyProtection="1">
      <alignment horizontal="center" vertical="center"/>
    </xf>
    <xf numFmtId="0" fontId="22" fillId="0" borderId="0" xfId="0" applyFont="1" applyAlignment="1" applyProtection="1">
      <alignment horizontal="center"/>
    </xf>
    <xf numFmtId="0" fontId="34" fillId="0" borderId="0" xfId="0" quotePrefix="1" applyFont="1" applyFill="1" applyAlignment="1" applyProtection="1">
      <alignment vertical="center"/>
    </xf>
    <xf numFmtId="0" fontId="23" fillId="0" borderId="0" xfId="0" applyFont="1" applyAlignment="1" applyProtection="1">
      <alignment horizontal="center"/>
    </xf>
    <xf numFmtId="0" fontId="47" fillId="0" borderId="43" xfId="0" applyFont="1" applyFill="1" applyBorder="1" applyAlignment="1" applyProtection="1">
      <alignment horizontal="left" vertical="center"/>
    </xf>
    <xf numFmtId="0" fontId="34" fillId="0" borderId="0" xfId="0" quotePrefix="1" applyFont="1" applyFill="1" applyBorder="1" applyAlignment="1" applyProtection="1">
      <alignment horizontal="left" vertical="center"/>
    </xf>
    <xf numFmtId="0" fontId="5" fillId="0" borderId="1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0" fillId="9" borderId="26" xfId="0" applyFill="1" applyBorder="1" applyAlignment="1" applyProtection="1">
      <alignment horizontal="left" vertical="center"/>
    </xf>
    <xf numFmtId="0" fontId="0" fillId="9" borderId="26" xfId="0" quotePrefix="1" applyFill="1" applyBorder="1" applyAlignment="1" applyProtection="1">
      <alignment horizontal="center" vertical="center" wrapText="1"/>
    </xf>
    <xf numFmtId="0" fontId="1" fillId="8" borderId="0" xfId="5" applyFont="1" applyFill="1" applyBorder="1" applyProtection="1"/>
    <xf numFmtId="0" fontId="1" fillId="8" borderId="0" xfId="5" applyFont="1" applyFill="1" applyBorder="1" applyProtection="1">
      <protection locked="0"/>
    </xf>
    <xf numFmtId="0" fontId="1" fillId="8" borderId="0" xfId="5" applyFont="1" applyFill="1" applyProtection="1"/>
    <xf numFmtId="0" fontId="0" fillId="8" borderId="0" xfId="0" applyFill="1" applyBorder="1" applyProtection="1"/>
    <xf numFmtId="0" fontId="33" fillId="8" borderId="0" xfId="0" applyFont="1" applyFill="1" applyAlignment="1" applyProtection="1">
      <alignment horizontal="left" vertical="center"/>
    </xf>
    <xf numFmtId="0" fontId="0" fillId="8" borderId="0" xfId="0" applyFill="1" applyProtection="1"/>
    <xf numFmtId="0" fontId="39" fillId="8" borderId="0" xfId="5" applyFont="1" applyFill="1" applyBorder="1" applyAlignment="1" applyProtection="1">
      <alignment vertical="center"/>
    </xf>
    <xf numFmtId="0" fontId="5" fillId="10" borderId="25" xfId="0" quotePrefix="1" applyFont="1" applyFill="1" applyBorder="1" applyAlignment="1" applyProtection="1">
      <alignment vertical="center" wrapText="1"/>
    </xf>
    <xf numFmtId="0" fontId="34" fillId="10" borderId="27" xfId="0" quotePrefix="1" applyFont="1" applyFill="1" applyBorder="1" applyAlignment="1" applyProtection="1">
      <alignment horizontal="center" vertical="center" wrapText="1"/>
    </xf>
    <xf numFmtId="0" fontId="5" fillId="10" borderId="62" xfId="0" quotePrefix="1" applyFont="1" applyFill="1" applyBorder="1" applyAlignment="1" applyProtection="1">
      <alignment horizontal="center" vertical="center" wrapText="1"/>
    </xf>
    <xf numFmtId="3" fontId="1" fillId="9" borderId="30" xfId="0" applyNumberFormat="1" applyFont="1" applyFill="1" applyBorder="1" applyAlignment="1" applyProtection="1">
      <alignment horizontal="right" vertical="center"/>
    </xf>
    <xf numFmtId="3" fontId="1" fillId="0" borderId="14" xfId="0" applyNumberFormat="1" applyFont="1" applyFill="1" applyBorder="1" applyAlignment="1" applyProtection="1">
      <alignment horizontal="right" vertical="center"/>
      <protection locked="0"/>
    </xf>
    <xf numFmtId="3" fontId="1" fillId="0" borderId="32" xfId="0" applyNumberFormat="1" applyFont="1" applyFill="1" applyBorder="1" applyAlignment="1" applyProtection="1">
      <alignment horizontal="right" vertical="center"/>
      <protection locked="0"/>
    </xf>
    <xf numFmtId="3" fontId="1" fillId="0" borderId="8" xfId="0" applyNumberFormat="1" applyFont="1" applyFill="1" applyBorder="1" applyAlignment="1" applyProtection="1">
      <alignment horizontal="right" vertical="center"/>
      <protection locked="0"/>
    </xf>
    <xf numFmtId="3" fontId="1" fillId="0" borderId="3" xfId="0" applyNumberFormat="1" applyFont="1" applyFill="1" applyBorder="1" applyAlignment="1" applyProtection="1">
      <alignment horizontal="right" vertical="center"/>
      <protection locked="0"/>
    </xf>
    <xf numFmtId="3" fontId="1" fillId="0" borderId="12" xfId="0" applyNumberFormat="1" applyFont="1" applyFill="1" applyBorder="1" applyAlignment="1" applyProtection="1">
      <alignment horizontal="right" vertical="center"/>
      <protection locked="0"/>
    </xf>
    <xf numFmtId="3" fontId="1" fillId="0" borderId="64" xfId="0" applyNumberFormat="1" applyFont="1" applyFill="1" applyBorder="1" applyAlignment="1" applyProtection="1">
      <alignment horizontal="right" vertical="center"/>
      <protection locked="0"/>
    </xf>
    <xf numFmtId="3" fontId="1" fillId="0" borderId="33" xfId="0" applyNumberFormat="1" applyFont="1" applyFill="1" applyBorder="1" applyAlignment="1" applyProtection="1">
      <alignment horizontal="right" vertical="center"/>
      <protection locked="0"/>
    </xf>
    <xf numFmtId="3" fontId="1" fillId="0" borderId="34" xfId="0" applyNumberFormat="1" applyFont="1" applyFill="1" applyBorder="1" applyAlignment="1" applyProtection="1">
      <alignment horizontal="right" vertical="center"/>
      <protection locked="0"/>
    </xf>
    <xf numFmtId="3" fontId="1" fillId="0" borderId="57" xfId="0" applyNumberFormat="1" applyFont="1" applyFill="1" applyBorder="1" applyAlignment="1" applyProtection="1">
      <alignment horizontal="right" vertical="center"/>
      <protection locked="0"/>
    </xf>
    <xf numFmtId="3" fontId="1" fillId="0" borderId="26" xfId="0" applyNumberFormat="1" applyFont="1" applyFill="1" applyBorder="1" applyAlignment="1" applyProtection="1">
      <alignment horizontal="right" vertical="center"/>
      <protection locked="0"/>
    </xf>
    <xf numFmtId="3" fontId="1" fillId="0" borderId="98" xfId="0" applyNumberFormat="1" applyFont="1" applyFill="1" applyBorder="1" applyAlignment="1" applyProtection="1">
      <alignment horizontal="right" vertical="center"/>
      <protection locked="0"/>
    </xf>
    <xf numFmtId="3" fontId="1" fillId="0" borderId="59" xfId="0" applyNumberFormat="1" applyFont="1" applyFill="1" applyBorder="1" applyAlignment="1" applyProtection="1">
      <alignment horizontal="right" vertical="center"/>
      <protection locked="0"/>
    </xf>
    <xf numFmtId="3" fontId="1" fillId="0" borderId="35" xfId="0" applyNumberFormat="1" applyFont="1" applyFill="1" applyBorder="1" applyAlignment="1" applyProtection="1">
      <alignment horizontal="right" vertical="center"/>
      <protection locked="0"/>
    </xf>
    <xf numFmtId="0" fontId="34" fillId="0" borderId="28" xfId="0" applyFont="1" applyFill="1" applyBorder="1" applyAlignment="1" applyProtection="1">
      <alignment vertical="center" wrapText="1"/>
    </xf>
    <xf numFmtId="0" fontId="9" fillId="0" borderId="121" xfId="0" applyFont="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3" fontId="11" fillId="11" borderId="117" xfId="0" applyNumberFormat="1" applyFont="1" applyFill="1" applyBorder="1" applyAlignment="1" applyProtection="1">
      <alignment horizontal="center" vertical="center" wrapText="1"/>
    </xf>
    <xf numFmtId="0" fontId="50" fillId="8" borderId="0" xfId="5" applyFont="1" applyFill="1" applyBorder="1" applyAlignment="1" applyProtection="1">
      <alignment horizontal="left" vertical="center"/>
    </xf>
    <xf numFmtId="0" fontId="31" fillId="8" borderId="0" xfId="0" applyFont="1" applyFill="1" applyBorder="1" applyProtection="1"/>
    <xf numFmtId="0" fontId="31" fillId="8" borderId="0" xfId="0" applyFont="1" applyFill="1" applyBorder="1" applyAlignment="1" applyProtection="1">
      <alignment horizontal="right"/>
    </xf>
    <xf numFmtId="3" fontId="0" fillId="8" borderId="0" xfId="0" applyNumberFormat="1" applyFill="1" applyBorder="1" applyProtection="1"/>
    <xf numFmtId="0" fontId="31" fillId="8" borderId="0" xfId="0" applyFont="1" applyFill="1" applyAlignment="1" applyProtection="1">
      <alignment horizontal="right"/>
    </xf>
    <xf numFmtId="0" fontId="51" fillId="0" borderId="0" xfId="3" applyFont="1" applyProtection="1"/>
    <xf numFmtId="0" fontId="51" fillId="8" borderId="0" xfId="3" applyFont="1" applyFill="1" applyProtection="1"/>
    <xf numFmtId="0" fontId="51" fillId="0" borderId="0" xfId="3" applyFont="1" applyAlignment="1" applyProtection="1">
      <alignment horizontal="left" vertical="top"/>
    </xf>
    <xf numFmtId="0" fontId="1" fillId="4" borderId="0" xfId="3" applyFill="1" applyBorder="1" applyProtection="1"/>
    <xf numFmtId="0" fontId="1" fillId="8" borderId="0" xfId="3" applyFill="1" applyBorder="1" applyProtection="1"/>
    <xf numFmtId="0" fontId="51" fillId="8" borderId="0" xfId="3" applyFont="1" applyFill="1" applyAlignment="1" applyProtection="1">
      <alignment horizontal="left" vertical="top"/>
    </xf>
    <xf numFmtId="0" fontId="1" fillId="8" borderId="0" xfId="3" applyFont="1" applyFill="1" applyBorder="1" applyProtection="1"/>
    <xf numFmtId="0" fontId="51" fillId="8" borderId="0" xfId="7" applyFont="1" applyFill="1" applyAlignment="1" applyProtection="1">
      <alignment horizontal="left" vertical="top" wrapText="1"/>
    </xf>
    <xf numFmtId="0" fontId="51" fillId="8" borderId="0" xfId="3" applyFont="1" applyFill="1" applyAlignment="1" applyProtection="1">
      <alignment horizontal="left" vertical="top" wrapText="1"/>
    </xf>
    <xf numFmtId="0" fontId="52" fillId="8" borderId="0" xfId="7" applyFont="1" applyFill="1" applyAlignment="1" applyProtection="1">
      <alignment horizontal="left" vertical="top"/>
    </xf>
    <xf numFmtId="0" fontId="34" fillId="8" borderId="0" xfId="3" applyFont="1" applyFill="1" applyProtection="1"/>
    <xf numFmtId="0" fontId="34" fillId="8" borderId="0" xfId="7" applyFont="1" applyFill="1" applyAlignment="1" applyProtection="1">
      <alignment horizontal="left" vertical="top" wrapText="1"/>
    </xf>
    <xf numFmtId="0" fontId="34" fillId="8" borderId="0" xfId="3" applyFont="1" applyFill="1" applyAlignment="1" applyProtection="1">
      <alignment horizontal="left" vertical="top" wrapText="1"/>
    </xf>
    <xf numFmtId="0" fontId="48" fillId="8" borderId="0" xfId="7" applyFont="1" applyFill="1" applyAlignment="1" applyProtection="1">
      <alignment horizontal="left" vertical="top"/>
    </xf>
    <xf numFmtId="0" fontId="34" fillId="8" borderId="0" xfId="7" applyFont="1" applyFill="1" applyProtection="1"/>
    <xf numFmtId="0" fontId="2" fillId="8" borderId="0" xfId="3" applyFont="1" applyFill="1" applyBorder="1" applyProtection="1"/>
    <xf numFmtId="0" fontId="34" fillId="8" borderId="0" xfId="7" applyFont="1" applyFill="1" applyBorder="1" applyProtection="1"/>
    <xf numFmtId="0" fontId="53" fillId="8" borderId="0" xfId="7" applyFont="1" applyFill="1" applyBorder="1" applyProtection="1"/>
    <xf numFmtId="0" fontId="34" fillId="8" borderId="0" xfId="7" applyFont="1" applyFill="1" applyBorder="1" applyAlignment="1" applyProtection="1">
      <alignment horizontal="left" vertical="top" wrapText="1"/>
    </xf>
    <xf numFmtId="0" fontId="34" fillId="8" borderId="0" xfId="7" applyFont="1" applyFill="1" applyBorder="1" applyAlignment="1" applyProtection="1">
      <alignment vertical="center"/>
    </xf>
    <xf numFmtId="0" fontId="34" fillId="8" borderId="0" xfId="7" applyFont="1" applyFill="1" applyBorder="1" applyAlignment="1" applyProtection="1">
      <alignment vertical="center" wrapText="1"/>
    </xf>
    <xf numFmtId="0" fontId="53" fillId="8" borderId="0" xfId="7" applyFont="1" applyFill="1" applyBorder="1" applyAlignment="1" applyProtection="1">
      <alignment vertical="center" wrapText="1"/>
    </xf>
    <xf numFmtId="0" fontId="34" fillId="8" borderId="0" xfId="7" applyFont="1" applyFill="1" applyBorder="1" applyAlignment="1" applyProtection="1">
      <alignment horizontal="left" vertical="center" wrapText="1"/>
    </xf>
    <xf numFmtId="0" fontId="54" fillId="8" borderId="0" xfId="7" applyFont="1" applyFill="1" applyBorder="1" applyAlignment="1" applyProtection="1">
      <alignment horizontal="left" vertical="center" wrapText="1"/>
    </xf>
    <xf numFmtId="0" fontId="54" fillId="8" borderId="0" xfId="7" applyFont="1" applyFill="1" applyBorder="1" applyAlignment="1" applyProtection="1">
      <alignment horizontal="left" vertical="center"/>
    </xf>
    <xf numFmtId="0" fontId="34" fillId="13" borderId="0" xfId="7" applyFont="1" applyFill="1" applyBorder="1" applyAlignment="1" applyProtection="1">
      <alignment vertical="center"/>
    </xf>
    <xf numFmtId="0" fontId="53" fillId="8" borderId="0" xfId="5" applyFont="1" applyFill="1" applyProtection="1"/>
    <xf numFmtId="0" fontId="34" fillId="8" borderId="0" xfId="0" applyFont="1" applyFill="1" applyAlignment="1" applyProtection="1">
      <alignment horizontal="left" vertical="center"/>
    </xf>
    <xf numFmtId="0" fontId="1" fillId="8" borderId="0" xfId="5" applyFont="1" applyFill="1" applyBorder="1" applyAlignment="1" applyProtection="1">
      <alignment horizontal="left" vertical="center"/>
    </xf>
    <xf numFmtId="0" fontId="4" fillId="8" borderId="0" xfId="5" applyFont="1" applyFill="1" applyBorder="1" applyAlignment="1" applyProtection="1">
      <alignment horizontal="left" vertical="center"/>
    </xf>
    <xf numFmtId="0" fontId="1" fillId="8" borderId="0" xfId="5" applyFont="1" applyFill="1" applyBorder="1" applyAlignment="1" applyProtection="1">
      <alignment horizontal="left" vertical="center"/>
      <protection locked="0"/>
    </xf>
    <xf numFmtId="0" fontId="51" fillId="0" borderId="0" xfId="3" applyFont="1" applyAlignment="1" applyProtection="1">
      <alignment horizontal="left" vertical="top"/>
      <protection locked="0"/>
    </xf>
    <xf numFmtId="0" fontId="51" fillId="8" borderId="0" xfId="3" applyFont="1" applyFill="1" applyAlignment="1" applyProtection="1">
      <alignment horizontal="left" vertical="top"/>
      <protection locked="0"/>
    </xf>
    <xf numFmtId="0" fontId="1" fillId="8" borderId="0" xfId="3" applyFill="1" applyBorder="1" applyAlignment="1" applyProtection="1">
      <alignment horizontal="left" vertical="top"/>
      <protection locked="0"/>
    </xf>
    <xf numFmtId="0" fontId="1" fillId="8" borderId="0" xfId="3" applyFill="1" applyBorder="1" applyAlignment="1" applyProtection="1">
      <alignment horizontal="left" vertical="top"/>
    </xf>
    <xf numFmtId="0" fontId="1" fillId="8" borderId="0" xfId="3" applyNumberFormat="1" applyFill="1" applyBorder="1" applyAlignment="1" applyProtection="1">
      <alignment horizontal="left" vertical="top"/>
    </xf>
    <xf numFmtId="0" fontId="4" fillId="8" borderId="0" xfId="3" applyNumberFormat="1" applyFont="1" applyFill="1" applyBorder="1" applyAlignment="1" applyProtection="1">
      <alignment horizontal="left" vertical="top"/>
    </xf>
    <xf numFmtId="0" fontId="4" fillId="8" borderId="0" xfId="3" applyFont="1" applyFill="1" applyBorder="1" applyProtection="1"/>
    <xf numFmtId="0" fontId="51" fillId="8" borderId="0" xfId="3" applyFont="1" applyFill="1" applyBorder="1" applyProtection="1"/>
    <xf numFmtId="0" fontId="47" fillId="8" borderId="0" xfId="7" applyFont="1" applyFill="1" applyBorder="1" applyAlignment="1" applyProtection="1">
      <alignment vertical="center" wrapText="1"/>
    </xf>
    <xf numFmtId="0" fontId="47" fillId="8" borderId="0" xfId="7" applyFont="1" applyFill="1" applyBorder="1" applyAlignment="1" applyProtection="1">
      <alignment vertical="top" wrapText="1"/>
    </xf>
    <xf numFmtId="0" fontId="28" fillId="8" borderId="0" xfId="7" applyFont="1" applyFill="1" applyBorder="1" applyProtection="1"/>
    <xf numFmtId="0" fontId="55" fillId="8" borderId="0" xfId="7" applyFont="1" applyFill="1" applyBorder="1" applyProtection="1"/>
    <xf numFmtId="0" fontId="56" fillId="8" borderId="0" xfId="0" applyFont="1" applyFill="1" applyAlignment="1" applyProtection="1">
      <alignment horizontal="left" vertical="top"/>
    </xf>
    <xf numFmtId="0" fontId="53" fillId="8" borderId="0" xfId="5" applyFont="1" applyFill="1" applyBorder="1" applyProtection="1"/>
    <xf numFmtId="0" fontId="39" fillId="8" borderId="0" xfId="5" applyFont="1" applyFill="1" applyBorder="1" applyAlignment="1" applyProtection="1">
      <alignment horizontal="left" vertical="center"/>
    </xf>
    <xf numFmtId="0" fontId="57" fillId="3" borderId="0" xfId="0" applyFont="1" applyFill="1" applyAlignment="1" applyProtection="1">
      <alignment horizontal="left" vertical="center"/>
    </xf>
    <xf numFmtId="0" fontId="58" fillId="8" borderId="0" xfId="3" applyFont="1" applyFill="1" applyAlignment="1" applyProtection="1">
      <alignment horizontal="left" vertical="center"/>
    </xf>
    <xf numFmtId="0" fontId="59" fillId="13" borderId="0" xfId="7" applyFont="1" applyFill="1" applyBorder="1" applyAlignment="1" applyProtection="1">
      <alignment horizontal="left" vertical="center"/>
    </xf>
    <xf numFmtId="0" fontId="1" fillId="13" borderId="89" xfId="7" applyFont="1" applyFill="1" applyBorder="1" applyAlignment="1" applyProtection="1">
      <alignment horizontal="left" vertical="top" wrapText="1"/>
      <protection locked="0"/>
    </xf>
    <xf numFmtId="0" fontId="48" fillId="8" borderId="0" xfId="7" applyFont="1" applyFill="1" applyBorder="1" applyAlignment="1" applyProtection="1">
      <alignment horizontal="left" vertical="center" wrapText="1"/>
    </xf>
    <xf numFmtId="0" fontId="51" fillId="8" borderId="0" xfId="3" applyFont="1" applyFill="1" applyAlignment="1" applyProtection="1">
      <alignment horizontal="left" vertical="center"/>
    </xf>
    <xf numFmtId="0" fontId="51" fillId="8" borderId="0" xfId="3" applyFont="1" applyFill="1" applyBorder="1" applyAlignment="1" applyProtection="1">
      <alignment horizontal="left" vertical="center"/>
    </xf>
    <xf numFmtId="0" fontId="54" fillId="8" borderId="0" xfId="3" applyFont="1" applyFill="1" applyBorder="1" applyAlignment="1" applyProtection="1">
      <alignment horizontal="left" vertical="center"/>
    </xf>
    <xf numFmtId="0" fontId="1" fillId="8" borderId="0" xfId="3" applyFill="1" applyBorder="1" applyAlignment="1" applyProtection="1">
      <alignment horizontal="left" vertical="center"/>
    </xf>
    <xf numFmtId="0" fontId="51" fillId="0" borderId="0" xfId="3" applyFont="1" applyAlignment="1" applyProtection="1">
      <alignment horizontal="left" vertical="center"/>
    </xf>
    <xf numFmtId="0" fontId="59" fillId="13" borderId="0" xfId="3" applyFont="1" applyFill="1" applyBorder="1" applyAlignment="1" applyProtection="1">
      <alignment horizontal="left" vertical="center"/>
    </xf>
    <xf numFmtId="0" fontId="1" fillId="13" borderId="33" xfId="7" applyFont="1" applyFill="1" applyBorder="1" applyAlignment="1" applyProtection="1">
      <alignment horizontal="left" vertical="top" wrapText="1"/>
      <protection locked="0"/>
    </xf>
    <xf numFmtId="0" fontId="51" fillId="0" borderId="0" xfId="3" applyFont="1" applyProtection="1">
      <protection locked="0"/>
    </xf>
    <xf numFmtId="0" fontId="51" fillId="8" borderId="0" xfId="3" applyFont="1" applyFill="1" applyBorder="1" applyProtection="1">
      <protection locked="0"/>
    </xf>
    <xf numFmtId="0" fontId="1" fillId="8" borderId="0" xfId="3" applyFill="1" applyBorder="1" applyProtection="1">
      <protection locked="0"/>
    </xf>
    <xf numFmtId="0" fontId="51" fillId="8" borderId="0" xfId="3" applyFont="1" applyFill="1" applyBorder="1" applyAlignment="1" applyProtection="1">
      <alignment horizontal="left" vertical="top"/>
    </xf>
    <xf numFmtId="0" fontId="51" fillId="13" borderId="0" xfId="3" applyFont="1" applyFill="1" applyProtection="1"/>
    <xf numFmtId="0" fontId="61" fillId="0" borderId="0" xfId="3" applyFont="1" applyProtection="1"/>
    <xf numFmtId="0" fontId="61" fillId="8" borderId="0" xfId="3" applyFont="1" applyFill="1" applyProtection="1"/>
    <xf numFmtId="0" fontId="61" fillId="8" borderId="0" xfId="7" applyFont="1" applyFill="1" applyAlignment="1" applyProtection="1">
      <alignment wrapText="1"/>
    </xf>
    <xf numFmtId="0" fontId="61" fillId="8" borderId="0" xfId="3" applyFont="1" applyFill="1" applyAlignment="1" applyProtection="1">
      <alignment wrapText="1"/>
    </xf>
    <xf numFmtId="0" fontId="62" fillId="8" borderId="0" xfId="7" applyFont="1" applyFill="1" applyProtection="1"/>
    <xf numFmtId="0" fontId="1" fillId="8" borderId="0" xfId="7" applyFont="1" applyFill="1" applyAlignment="1" applyProtection="1">
      <alignment wrapText="1"/>
    </xf>
    <xf numFmtId="0" fontId="1" fillId="8" borderId="0" xfId="3" applyFont="1" applyFill="1" applyAlignment="1" applyProtection="1">
      <alignment wrapText="1"/>
    </xf>
    <xf numFmtId="0" fontId="4" fillId="8" borderId="0" xfId="7" applyFont="1" applyFill="1" applyProtection="1"/>
    <xf numFmtId="0" fontId="1" fillId="8" borderId="0" xfId="7" applyFont="1" applyFill="1" applyBorder="1" applyAlignment="1" applyProtection="1">
      <alignment wrapText="1"/>
    </xf>
    <xf numFmtId="0" fontId="1" fillId="8" borderId="0" xfId="7" applyFont="1" applyFill="1" applyBorder="1" applyAlignment="1" applyProtection="1">
      <alignment vertical="center" wrapText="1"/>
    </xf>
    <xf numFmtId="0" fontId="1" fillId="8" borderId="0" xfId="0" applyFont="1" applyFill="1" applyAlignment="1" applyProtection="1">
      <alignment horizontal="left" vertical="center"/>
    </xf>
    <xf numFmtId="0" fontId="2" fillId="8" borderId="0" xfId="0" applyFont="1" applyFill="1" applyProtection="1"/>
    <xf numFmtId="0" fontId="1" fillId="8" borderId="0" xfId="7" applyFont="1" applyFill="1" applyBorder="1" applyProtection="1"/>
    <xf numFmtId="0" fontId="10" fillId="8" borderId="0" xfId="7" applyFont="1" applyFill="1" applyBorder="1" applyProtection="1"/>
    <xf numFmtId="0" fontId="25" fillId="8" borderId="0" xfId="0" applyFont="1" applyFill="1" applyAlignment="1" applyProtection="1">
      <alignment horizontal="left" vertical="center"/>
    </xf>
    <xf numFmtId="0" fontId="25" fillId="3" borderId="0" xfId="0" applyFont="1" applyFill="1" applyAlignment="1" applyProtection="1">
      <alignment horizontal="left" vertical="center"/>
    </xf>
    <xf numFmtId="0" fontId="4" fillId="8" borderId="0" xfId="7" applyFont="1" applyFill="1" applyBorder="1" applyAlignment="1" applyProtection="1">
      <alignment vertical="center" wrapText="1"/>
    </xf>
    <xf numFmtId="0" fontId="1" fillId="8" borderId="0" xfId="7" applyFont="1" applyFill="1" applyBorder="1" applyAlignment="1" applyProtection="1">
      <alignment horizontal="left" vertical="center" wrapText="1"/>
    </xf>
    <xf numFmtId="0" fontId="1" fillId="13" borderId="8" xfId="7" applyFont="1" applyFill="1" applyBorder="1" applyAlignment="1" applyProtection="1">
      <alignment horizontal="center" vertical="center" wrapText="1"/>
      <protection locked="0"/>
    </xf>
    <xf numFmtId="0" fontId="1" fillId="13" borderId="147" xfId="7" applyFont="1" applyFill="1" applyBorder="1" applyAlignment="1" applyProtection="1">
      <alignment horizontal="center" vertical="center" wrapText="1"/>
      <protection locked="0"/>
    </xf>
    <xf numFmtId="0" fontId="1" fillId="13" borderId="146" xfId="7" applyFont="1" applyFill="1" applyBorder="1" applyAlignment="1" applyProtection="1">
      <alignment horizontal="center" vertical="center" wrapText="1"/>
      <protection locked="0"/>
    </xf>
    <xf numFmtId="0" fontId="1" fillId="13" borderId="10" xfId="7" applyFont="1" applyFill="1" applyBorder="1" applyAlignment="1" applyProtection="1">
      <alignment horizontal="center" vertical="center" wrapText="1"/>
      <protection locked="0"/>
    </xf>
    <xf numFmtId="0" fontId="54" fillId="8" borderId="0" xfId="0" applyFont="1" applyFill="1" applyAlignment="1" applyProtection="1">
      <alignment horizontal="left" vertical="center"/>
    </xf>
    <xf numFmtId="0" fontId="54" fillId="8" borderId="0" xfId="7" applyFont="1" applyFill="1" applyBorder="1" applyAlignment="1" applyProtection="1">
      <alignment horizontal="left" vertical="top"/>
    </xf>
    <xf numFmtId="0" fontId="32" fillId="8" borderId="0" xfId="0" applyFont="1" applyFill="1" applyProtection="1"/>
    <xf numFmtId="0" fontId="36" fillId="8" borderId="0" xfId="5" applyFont="1" applyFill="1" applyBorder="1" applyAlignment="1" applyProtection="1">
      <alignment horizontal="left" vertical="center"/>
    </xf>
    <xf numFmtId="0" fontId="36" fillId="8" borderId="0" xfId="0" applyFont="1" applyFill="1" applyAlignment="1" applyProtection="1">
      <alignment horizontal="left" vertical="center"/>
    </xf>
    <xf numFmtId="0" fontId="34" fillId="8" borderId="0" xfId="0" applyFont="1" applyFill="1" applyBorder="1" applyAlignment="1" applyProtection="1">
      <alignment horizontal="left" vertical="center"/>
    </xf>
    <xf numFmtId="0" fontId="0" fillId="0" borderId="0" xfId="0" applyAlignment="1" applyProtection="1">
      <alignment horizontal="left" vertical="center"/>
    </xf>
    <xf numFmtId="0" fontId="54" fillId="8" borderId="0" xfId="3" applyFont="1" applyFill="1" applyAlignment="1" applyProtection="1">
      <alignment horizontal="left" vertical="center"/>
    </xf>
    <xf numFmtId="0" fontId="54" fillId="8" borderId="0" xfId="5" applyFont="1" applyFill="1" applyAlignment="1" applyProtection="1">
      <alignment vertical="center"/>
    </xf>
    <xf numFmtId="0" fontId="63" fillId="8" borderId="0" xfId="3" applyFont="1" applyFill="1" applyProtection="1"/>
    <xf numFmtId="0" fontId="54" fillId="8" borderId="0" xfId="5" applyFont="1" applyFill="1" applyAlignment="1" applyProtection="1">
      <alignment horizontal="left" vertical="center"/>
    </xf>
    <xf numFmtId="0" fontId="59" fillId="8" borderId="0" xfId="7" applyFont="1" applyFill="1" applyBorder="1" applyAlignment="1" applyProtection="1">
      <alignment horizontal="left" vertical="center"/>
    </xf>
    <xf numFmtId="0" fontId="59" fillId="13" borderId="0" xfId="3" applyFont="1" applyFill="1" applyAlignment="1" applyProtection="1">
      <alignment horizontal="left" vertical="center"/>
    </xf>
    <xf numFmtId="0" fontId="1" fillId="8" borderId="0" xfId="3" applyFont="1" applyFill="1" applyProtection="1"/>
    <xf numFmtId="0" fontId="59" fillId="8" borderId="0" xfId="7" applyFont="1" applyFill="1" applyBorder="1" applyAlignment="1" applyProtection="1">
      <alignment vertical="center"/>
    </xf>
    <xf numFmtId="0" fontId="34" fillId="8" borderId="0" xfId="3" applyFont="1" applyFill="1" applyBorder="1" applyProtection="1"/>
    <xf numFmtId="0" fontId="34" fillId="8" borderId="0" xfId="3" applyFont="1" applyFill="1" applyAlignment="1" applyProtection="1">
      <alignment horizontal="left" vertical="top"/>
    </xf>
    <xf numFmtId="0" fontId="53" fillId="8" borderId="0" xfId="3" applyFont="1" applyFill="1" applyProtection="1"/>
    <xf numFmtId="0" fontId="1" fillId="4" borderId="0" xfId="3" applyFont="1" applyFill="1" applyBorder="1" applyProtection="1"/>
    <xf numFmtId="0" fontId="34" fillId="0" borderId="0" xfId="3" applyFont="1" applyProtection="1"/>
    <xf numFmtId="0" fontId="34" fillId="0" borderId="0" xfId="3" applyFont="1" applyAlignment="1" applyProtection="1">
      <alignment horizontal="left" vertical="top"/>
    </xf>
    <xf numFmtId="0" fontId="53" fillId="0" borderId="0" xfId="3" applyFont="1" applyProtection="1"/>
    <xf numFmtId="0" fontId="1" fillId="0" borderId="0" xfId="3" applyFont="1" applyProtection="1"/>
    <xf numFmtId="0" fontId="54" fillId="8" borderId="0" xfId="3" applyFont="1" applyFill="1" applyAlignment="1" applyProtection="1"/>
    <xf numFmtId="0" fontId="54" fillId="8" borderId="0" xfId="7" applyFont="1" applyFill="1" applyBorder="1" applyAlignment="1" applyProtection="1">
      <alignment vertical="center"/>
    </xf>
    <xf numFmtId="0" fontId="54" fillId="8" borderId="0" xfId="5" applyFont="1" applyFill="1" applyAlignment="1" applyProtection="1"/>
    <xf numFmtId="0" fontId="64" fillId="8" borderId="0" xfId="7" applyFont="1" applyFill="1" applyBorder="1" applyAlignment="1" applyProtection="1">
      <alignment horizontal="left" vertical="center"/>
    </xf>
    <xf numFmtId="0" fontId="64" fillId="8" borderId="0" xfId="7" applyFont="1" applyFill="1" applyBorder="1" applyAlignment="1" applyProtection="1">
      <alignment vertical="center"/>
    </xf>
    <xf numFmtId="0" fontId="54" fillId="8" borderId="0" xfId="3" applyFont="1" applyFill="1" applyBorder="1" applyAlignment="1" applyProtection="1"/>
    <xf numFmtId="0" fontId="65" fillId="8" borderId="0" xfId="7" applyFont="1" applyFill="1" applyBorder="1" applyAlignment="1" applyProtection="1">
      <alignment vertical="center"/>
    </xf>
    <xf numFmtId="0" fontId="54" fillId="8" borderId="0" xfId="7" applyFont="1" applyFill="1" applyBorder="1" applyAlignment="1" applyProtection="1"/>
    <xf numFmtId="0" fontId="65" fillId="8" borderId="0" xfId="7" applyFont="1" applyFill="1" applyBorder="1" applyAlignment="1" applyProtection="1"/>
    <xf numFmtId="0" fontId="54" fillId="8" borderId="0" xfId="7" applyFont="1" applyFill="1" applyAlignment="1" applyProtection="1"/>
    <xf numFmtId="0" fontId="54" fillId="8" borderId="0" xfId="7" applyFont="1" applyFill="1" applyAlignment="1" applyProtection="1">
      <alignment horizontal="left" vertical="top"/>
    </xf>
    <xf numFmtId="0" fontId="65" fillId="8" borderId="0" xfId="7" applyFont="1" applyFill="1" applyAlignment="1" applyProtection="1"/>
    <xf numFmtId="0" fontId="54" fillId="8" borderId="0" xfId="3" applyFont="1" applyFill="1" applyAlignment="1" applyProtection="1">
      <alignment horizontal="left" vertical="top"/>
    </xf>
    <xf numFmtId="0" fontId="65" fillId="8" borderId="0" xfId="3" applyFont="1" applyFill="1" applyAlignment="1" applyProtection="1"/>
    <xf numFmtId="0" fontId="59" fillId="8" borderId="0" xfId="7" applyFont="1" applyFill="1" applyAlignment="1" applyProtection="1">
      <alignment horizontal="left" vertical="top"/>
    </xf>
    <xf numFmtId="0" fontId="64" fillId="8" borderId="0" xfId="7" applyFont="1" applyFill="1" applyAlignment="1" applyProtection="1"/>
    <xf numFmtId="0" fontId="59" fillId="13" borderId="0" xfId="7" applyFont="1" applyFill="1" applyBorder="1" applyAlignment="1" applyProtection="1">
      <alignment vertical="center"/>
    </xf>
    <xf numFmtId="0" fontId="59" fillId="13" borderId="0" xfId="3" applyFont="1" applyFill="1" applyAlignment="1" applyProtection="1">
      <alignment vertical="center"/>
    </xf>
    <xf numFmtId="0" fontId="54" fillId="8" borderId="0" xfId="0" applyFont="1" applyFill="1" applyAlignment="1" applyProtection="1">
      <alignment vertical="center"/>
    </xf>
    <xf numFmtId="0" fontId="1" fillId="0" borderId="0" xfId="6" applyAlignment="1" applyProtection="1">
      <alignment horizontal="right"/>
    </xf>
    <xf numFmtId="0" fontId="34" fillId="0" borderId="0" xfId="0" applyFont="1" applyFill="1" applyBorder="1" applyAlignment="1" applyProtection="1">
      <alignment horizontal="center" vertical="center" wrapText="1"/>
    </xf>
    <xf numFmtId="0" fontId="34" fillId="0" borderId="68" xfId="0" applyFont="1" applyFill="1" applyBorder="1" applyAlignment="1" applyProtection="1">
      <alignment horizontal="center" vertical="center" wrapText="1"/>
    </xf>
    <xf numFmtId="3" fontId="1" fillId="5" borderId="70" xfId="0" applyNumberFormat="1" applyFont="1" applyFill="1" applyBorder="1" applyAlignment="1" applyProtection="1">
      <alignment horizontal="right" vertical="center"/>
    </xf>
    <xf numFmtId="3" fontId="34" fillId="0" borderId="0"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horizontal="left" vertical="top" wrapText="1"/>
    </xf>
    <xf numFmtId="3" fontId="34" fillId="0" borderId="21" xfId="0" applyNumberFormat="1" applyFont="1" applyFill="1" applyBorder="1" applyAlignment="1" applyProtection="1">
      <alignment horizontal="right" vertical="center"/>
    </xf>
    <xf numFmtId="3" fontId="34" fillId="0" borderId="22" xfId="0" applyNumberFormat="1" applyFont="1" applyFill="1" applyBorder="1" applyAlignment="1" applyProtection="1">
      <alignment horizontal="right" vertical="center"/>
    </xf>
    <xf numFmtId="3" fontId="34" fillId="0" borderId="58" xfId="0" applyNumberFormat="1" applyFont="1" applyFill="1" applyBorder="1" applyAlignment="1" applyProtection="1">
      <alignment horizontal="right" vertical="center"/>
    </xf>
    <xf numFmtId="3" fontId="34" fillId="7" borderId="79" xfId="0" applyNumberFormat="1" applyFont="1" applyFill="1" applyBorder="1" applyAlignment="1" applyProtection="1">
      <alignment horizontal="right" vertical="center"/>
    </xf>
    <xf numFmtId="3" fontId="34" fillId="7" borderId="81" xfId="0" applyNumberFormat="1" applyFont="1" applyFill="1" applyBorder="1" applyAlignment="1" applyProtection="1">
      <alignment horizontal="right" vertical="center"/>
    </xf>
    <xf numFmtId="3" fontId="34" fillId="7" borderId="148" xfId="0" applyNumberFormat="1" applyFont="1" applyFill="1" applyBorder="1" applyAlignment="1" applyProtection="1">
      <alignment horizontal="right" vertical="center"/>
    </xf>
    <xf numFmtId="3" fontId="34" fillId="7" borderId="80" xfId="0" applyNumberFormat="1" applyFont="1" applyFill="1" applyBorder="1" applyAlignment="1" applyProtection="1">
      <alignment horizontal="right" vertical="center"/>
    </xf>
    <xf numFmtId="3" fontId="34" fillId="7" borderId="70" xfId="0" applyNumberFormat="1" applyFont="1" applyFill="1" applyBorder="1" applyAlignment="1" applyProtection="1">
      <alignment horizontal="right" vertical="center"/>
    </xf>
    <xf numFmtId="3" fontId="34" fillId="7" borderId="30" xfId="0" applyNumberFormat="1" applyFont="1" applyFill="1" applyBorder="1" applyAlignment="1" applyProtection="1">
      <alignment horizontal="right" vertical="center"/>
    </xf>
    <xf numFmtId="3" fontId="34" fillId="7" borderId="72" xfId="0" applyNumberFormat="1" applyFont="1" applyFill="1" applyBorder="1" applyAlignment="1" applyProtection="1">
      <alignment horizontal="right" vertical="center"/>
    </xf>
    <xf numFmtId="3" fontId="34" fillId="7" borderId="34" xfId="0" applyNumberFormat="1" applyFont="1" applyFill="1" applyBorder="1" applyAlignment="1" applyProtection="1">
      <alignment horizontal="right" vertical="center"/>
    </xf>
    <xf numFmtId="3" fontId="34" fillId="0" borderId="55" xfId="0" applyNumberFormat="1" applyFont="1" applyFill="1" applyBorder="1" applyAlignment="1" applyProtection="1">
      <alignment horizontal="right" vertical="center"/>
      <protection locked="0"/>
    </xf>
    <xf numFmtId="3" fontId="34" fillId="7" borderId="140" xfId="0" applyNumberFormat="1" applyFont="1" applyFill="1" applyBorder="1" applyAlignment="1" applyProtection="1">
      <alignment horizontal="right" vertical="center"/>
    </xf>
    <xf numFmtId="3" fontId="34" fillId="7" borderId="48" xfId="0" applyNumberFormat="1" applyFont="1" applyFill="1" applyBorder="1" applyAlignment="1" applyProtection="1">
      <alignment horizontal="right" vertical="center"/>
    </xf>
    <xf numFmtId="3" fontId="34" fillId="0" borderId="96" xfId="0" applyNumberFormat="1" applyFont="1" applyFill="1" applyBorder="1" applyAlignment="1" applyProtection="1">
      <alignment horizontal="right" vertical="center"/>
    </xf>
    <xf numFmtId="3" fontId="34" fillId="0" borderId="50" xfId="0" applyNumberFormat="1" applyFont="1" applyFill="1" applyBorder="1" applyAlignment="1" applyProtection="1">
      <alignment horizontal="right" vertical="center"/>
    </xf>
    <xf numFmtId="3" fontId="34" fillId="0" borderId="97" xfId="0" applyNumberFormat="1" applyFont="1" applyFill="1" applyBorder="1" applyAlignment="1" applyProtection="1">
      <alignment horizontal="right" vertical="center"/>
    </xf>
    <xf numFmtId="3" fontId="34" fillId="0" borderId="100" xfId="0" applyNumberFormat="1" applyFont="1" applyFill="1" applyBorder="1" applyAlignment="1" applyProtection="1">
      <alignment horizontal="right" vertical="top" wrapText="1"/>
    </xf>
    <xf numFmtId="3" fontId="34" fillId="0" borderId="101" xfId="0" applyNumberFormat="1" applyFont="1" applyFill="1" applyBorder="1" applyAlignment="1" applyProtection="1">
      <alignment horizontal="right" vertical="top" wrapText="1"/>
    </xf>
    <xf numFmtId="0" fontId="34" fillId="0" borderId="0" xfId="0" applyNumberFormat="1" applyFont="1" applyFill="1" applyBorder="1" applyAlignment="1" applyProtection="1">
      <alignment horizontal="left" vertical="top" wrapText="1"/>
    </xf>
    <xf numFmtId="3" fontId="34" fillId="0" borderId="8" xfId="0" applyNumberFormat="1" applyFont="1" applyFill="1" applyBorder="1" applyAlignment="1" applyProtection="1">
      <alignment horizontal="right" vertical="center"/>
    </xf>
    <xf numFmtId="3" fontId="34" fillId="0" borderId="6" xfId="0" applyNumberFormat="1" applyFont="1" applyFill="1" applyBorder="1" applyAlignment="1" applyProtection="1">
      <alignment horizontal="right" vertical="center"/>
    </xf>
    <xf numFmtId="3" fontId="34" fillId="0" borderId="100" xfId="0" applyNumberFormat="1" applyFont="1" applyFill="1" applyBorder="1" applyAlignment="1" applyProtection="1">
      <alignment horizontal="right" vertical="center"/>
    </xf>
    <xf numFmtId="3" fontId="34" fillId="0" borderId="152" xfId="0" applyNumberFormat="1" applyFont="1" applyFill="1" applyBorder="1" applyAlignment="1" applyProtection="1">
      <alignment horizontal="right" vertical="center"/>
    </xf>
    <xf numFmtId="3" fontId="34" fillId="0" borderId="101" xfId="0" applyNumberFormat="1" applyFont="1" applyFill="1" applyBorder="1" applyAlignment="1" applyProtection="1">
      <alignment horizontal="right" vertical="center"/>
    </xf>
    <xf numFmtId="3" fontId="34" fillId="0" borderId="87" xfId="0" applyNumberFormat="1" applyFont="1" applyFill="1" applyBorder="1" applyAlignment="1" applyProtection="1">
      <alignment vertical="center"/>
    </xf>
    <xf numFmtId="3" fontId="34" fillId="0" borderId="117" xfId="0" applyNumberFormat="1" applyFont="1" applyFill="1" applyBorder="1" applyAlignment="1" applyProtection="1">
      <alignment vertical="center"/>
    </xf>
    <xf numFmtId="0" fontId="34" fillId="0" borderId="49" xfId="0" applyFont="1" applyFill="1" applyBorder="1" applyAlignment="1" applyProtection="1">
      <alignment horizontal="left" vertical="top" wrapText="1"/>
      <protection locked="0"/>
    </xf>
    <xf numFmtId="0" fontId="34" fillId="0" borderId="47" xfId="0" applyFont="1" applyFill="1" applyBorder="1" applyAlignment="1" applyProtection="1">
      <alignment horizontal="left" vertical="top" wrapText="1"/>
      <protection locked="0"/>
    </xf>
    <xf numFmtId="0" fontId="34" fillId="0" borderId="153" xfId="0" applyFont="1" applyFill="1" applyBorder="1" applyAlignment="1" applyProtection="1">
      <alignment horizontal="left" vertical="top" wrapText="1"/>
      <protection locked="0"/>
    </xf>
    <xf numFmtId="0" fontId="34" fillId="0" borderId="154" xfId="0" applyFont="1" applyFill="1" applyBorder="1" applyAlignment="1" applyProtection="1">
      <alignment horizontal="left" vertical="top" wrapText="1"/>
      <protection locked="0"/>
    </xf>
    <xf numFmtId="0" fontId="34" fillId="7" borderId="49" xfId="0" applyFont="1" applyFill="1" applyBorder="1" applyAlignment="1" applyProtection="1">
      <alignment horizontal="left" vertical="top" wrapText="1"/>
      <protection locked="0"/>
    </xf>
    <xf numFmtId="0" fontId="34" fillId="7" borderId="47" xfId="0" applyFont="1" applyFill="1" applyBorder="1" applyAlignment="1" applyProtection="1">
      <alignment horizontal="left" vertical="top" wrapText="1"/>
      <protection locked="0"/>
    </xf>
    <xf numFmtId="0" fontId="34" fillId="0" borderId="50" xfId="0" applyFont="1" applyFill="1" applyBorder="1" applyAlignment="1" applyProtection="1">
      <alignment horizontal="left" vertical="top" wrapText="1"/>
      <protection locked="0"/>
    </xf>
    <xf numFmtId="0" fontId="34" fillId="0" borderId="22" xfId="0" applyFont="1" applyFill="1" applyBorder="1" applyAlignment="1" applyProtection="1">
      <alignment horizontal="left" vertical="top" wrapText="1"/>
      <protection locked="0"/>
    </xf>
    <xf numFmtId="0" fontId="34" fillId="0" borderId="12" xfId="0" applyFont="1" applyFill="1" applyBorder="1" applyAlignment="1" applyProtection="1">
      <alignment horizontal="left" vertical="top" wrapText="1"/>
      <protection locked="0"/>
    </xf>
    <xf numFmtId="0" fontId="34" fillId="0" borderId="9" xfId="0" applyFont="1" applyFill="1" applyBorder="1" applyAlignment="1" applyProtection="1">
      <alignment horizontal="left" vertical="top" wrapText="1"/>
      <protection locked="0"/>
    </xf>
    <xf numFmtId="0" fontId="34" fillId="7" borderId="50" xfId="0" applyFont="1" applyFill="1" applyBorder="1" applyAlignment="1" applyProtection="1">
      <alignment horizontal="left" vertical="top" wrapText="1"/>
      <protection locked="0"/>
    </xf>
    <xf numFmtId="0" fontId="34" fillId="7" borderId="22" xfId="0" applyFont="1" applyFill="1" applyBorder="1" applyAlignment="1" applyProtection="1">
      <alignment horizontal="left" vertical="top" wrapText="1"/>
      <protection locked="0"/>
    </xf>
    <xf numFmtId="0" fontId="34" fillId="0" borderId="51" xfId="0" applyFont="1" applyFill="1" applyBorder="1" applyAlignment="1" applyProtection="1">
      <alignment horizontal="left" vertical="top" wrapText="1"/>
      <protection locked="0"/>
    </xf>
    <xf numFmtId="0" fontId="34" fillId="0" borderId="48" xfId="0" applyFont="1" applyFill="1" applyBorder="1" applyAlignment="1" applyProtection="1">
      <alignment horizontal="left" vertical="top" wrapText="1"/>
      <protection locked="0"/>
    </xf>
    <xf numFmtId="0" fontId="34" fillId="0" borderId="140" xfId="0" applyFont="1" applyFill="1" applyBorder="1" applyAlignment="1" applyProtection="1">
      <alignment horizontal="left" vertical="top" wrapText="1"/>
      <protection locked="0"/>
    </xf>
    <xf numFmtId="0" fontId="34" fillId="0" borderId="155" xfId="0" applyFont="1" applyFill="1" applyBorder="1" applyAlignment="1" applyProtection="1">
      <alignment horizontal="left" vertical="top" wrapText="1"/>
      <protection locked="0"/>
    </xf>
    <xf numFmtId="0" fontId="34" fillId="7" borderId="51" xfId="0" applyFont="1" applyFill="1" applyBorder="1" applyAlignment="1" applyProtection="1">
      <alignment horizontal="left" vertical="top" wrapText="1"/>
      <protection locked="0"/>
    </xf>
    <xf numFmtId="0" fontId="34" fillId="7" borderId="48" xfId="0" applyFont="1" applyFill="1" applyBorder="1" applyAlignment="1" applyProtection="1">
      <alignment horizontal="left" vertical="top" wrapText="1"/>
      <protection locked="0"/>
    </xf>
    <xf numFmtId="0" fontId="34" fillId="0" borderId="156" xfId="0" applyFont="1" applyFill="1" applyBorder="1" applyAlignment="1" applyProtection="1">
      <alignment horizontal="left" vertical="top" wrapText="1"/>
      <protection locked="0"/>
    </xf>
    <xf numFmtId="0" fontId="34" fillId="0" borderId="94" xfId="0" applyFont="1" applyFill="1" applyBorder="1" applyAlignment="1" applyProtection="1">
      <alignment horizontal="left" vertical="top" wrapText="1"/>
      <protection locked="0"/>
    </xf>
    <xf numFmtId="0" fontId="34" fillId="0" borderId="138" xfId="0" applyFont="1" applyFill="1" applyBorder="1" applyAlignment="1" applyProtection="1">
      <alignment horizontal="left" vertical="top" wrapText="1"/>
      <protection locked="0"/>
    </xf>
    <xf numFmtId="0" fontId="34" fillId="0" borderId="86" xfId="0" applyFont="1" applyFill="1" applyBorder="1" applyAlignment="1" applyProtection="1">
      <alignment vertical="top" wrapText="1"/>
      <protection locked="0"/>
    </xf>
    <xf numFmtId="0" fontId="34" fillId="0" borderId="91" xfId="0" applyFont="1" applyFill="1" applyBorder="1" applyAlignment="1" applyProtection="1">
      <alignment vertical="top" wrapText="1"/>
      <protection locked="0"/>
    </xf>
    <xf numFmtId="0" fontId="34" fillId="0" borderId="124" xfId="0" applyFont="1" applyFill="1" applyBorder="1" applyAlignment="1" applyProtection="1">
      <alignment vertical="top" wrapText="1"/>
      <protection locked="0"/>
    </xf>
    <xf numFmtId="0" fontId="34" fillId="0" borderId="87" xfId="0" applyFont="1" applyFill="1" applyBorder="1" applyAlignment="1" applyProtection="1">
      <alignment vertical="top" wrapText="1"/>
      <protection locked="0"/>
    </xf>
    <xf numFmtId="0" fontId="34" fillId="0" borderId="33" xfId="0" applyFont="1" applyFill="1" applyBorder="1" applyAlignment="1" applyProtection="1">
      <alignment vertical="top" wrapText="1"/>
      <protection locked="0"/>
    </xf>
    <xf numFmtId="0" fontId="34" fillId="0" borderId="32" xfId="0" applyFont="1" applyFill="1" applyBorder="1" applyAlignment="1" applyProtection="1">
      <alignment vertical="top" wrapText="1"/>
      <protection locked="0"/>
    </xf>
    <xf numFmtId="0" fontId="34" fillId="0" borderId="88" xfId="0" applyFont="1" applyFill="1" applyBorder="1" applyAlignment="1" applyProtection="1">
      <alignment vertical="top" wrapText="1"/>
      <protection locked="0"/>
    </xf>
    <xf numFmtId="0" fontId="34" fillId="0" borderId="115" xfId="0" applyFont="1" applyFill="1" applyBorder="1" applyAlignment="1" applyProtection="1">
      <alignment vertical="top" wrapText="1"/>
      <protection locked="0"/>
    </xf>
    <xf numFmtId="0" fontId="34" fillId="0" borderId="79" xfId="0" applyFont="1" applyFill="1" applyBorder="1" applyAlignment="1" applyProtection="1">
      <alignment vertical="top" wrapText="1"/>
      <protection locked="0"/>
    </xf>
    <xf numFmtId="0" fontId="48" fillId="0" borderId="114" xfId="0" applyFont="1" applyFill="1" applyBorder="1" applyAlignment="1" applyProtection="1">
      <alignment horizontal="center" vertical="center" wrapText="1"/>
      <protection locked="0"/>
    </xf>
    <xf numFmtId="0" fontId="48" fillId="0" borderId="157" xfId="0" applyFont="1" applyFill="1" applyBorder="1" applyAlignment="1" applyProtection="1">
      <alignment horizontal="center" vertical="center" wrapText="1"/>
      <protection locked="0"/>
    </xf>
    <xf numFmtId="0" fontId="48" fillId="0" borderId="158"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xf>
    <xf numFmtId="0" fontId="1" fillId="0" borderId="0" xfId="0" applyFont="1" applyAlignment="1" applyProtection="1">
      <alignment horizontal="center"/>
    </xf>
    <xf numFmtId="0" fontId="9" fillId="0" borderId="0" xfId="0" applyFont="1" applyAlignment="1" applyProtection="1">
      <alignment horizontal="center"/>
    </xf>
    <xf numFmtId="0" fontId="24" fillId="15" borderId="54" xfId="0" applyFont="1" applyFill="1" applyBorder="1" applyAlignment="1" applyProtection="1">
      <alignment horizontal="center" vertical="center" wrapText="1"/>
    </xf>
    <xf numFmtId="3" fontId="24" fillId="15" borderId="81" xfId="0" applyNumberFormat="1" applyFont="1" applyFill="1" applyBorder="1" applyAlignment="1" applyProtection="1">
      <alignment horizontal="center" vertical="center" wrapText="1"/>
    </xf>
    <xf numFmtId="3" fontId="24" fillId="15" borderId="80" xfId="0" applyNumberFormat="1" applyFont="1" applyFill="1" applyBorder="1" applyAlignment="1" applyProtection="1">
      <alignment horizontal="center" vertical="center"/>
    </xf>
    <xf numFmtId="3" fontId="24" fillId="15" borderId="80" xfId="0" applyNumberFormat="1" applyFont="1" applyFill="1" applyBorder="1" applyAlignment="1" applyProtection="1">
      <alignment horizontal="center" vertical="center" wrapText="1"/>
    </xf>
    <xf numFmtId="3" fontId="24" fillId="15" borderId="146" xfId="0" applyNumberFormat="1" applyFont="1" applyFill="1" applyBorder="1" applyAlignment="1" applyProtection="1">
      <alignment horizontal="center" vertical="center"/>
    </xf>
    <xf numFmtId="3" fontId="24" fillId="15" borderId="82" xfId="0" applyNumberFormat="1" applyFont="1" applyFill="1" applyBorder="1" applyAlignment="1" applyProtection="1">
      <alignment horizontal="center" vertical="center"/>
    </xf>
    <xf numFmtId="3" fontId="24" fillId="15" borderId="55" xfId="0" applyNumberFormat="1" applyFont="1" applyFill="1" applyBorder="1" applyAlignment="1" applyProtection="1">
      <alignment horizontal="center" vertical="center" wrapText="1"/>
    </xf>
    <xf numFmtId="3" fontId="24" fillId="11" borderId="54" xfId="0" applyNumberFormat="1" applyFont="1" applyFill="1" applyBorder="1" applyAlignment="1" applyProtection="1">
      <alignment horizontal="center" vertical="center"/>
    </xf>
    <xf numFmtId="3" fontId="24" fillId="15" borderId="55" xfId="0" applyNumberFormat="1" applyFont="1" applyFill="1" applyBorder="1" applyAlignment="1" applyProtection="1">
      <alignment horizontal="center" vertical="center"/>
    </xf>
    <xf numFmtId="3" fontId="24" fillId="15" borderId="85" xfId="0" applyNumberFormat="1" applyFont="1" applyFill="1" applyBorder="1" applyAlignment="1" applyProtection="1">
      <alignment horizontal="center" vertical="center"/>
    </xf>
    <xf numFmtId="3" fontId="24" fillId="15" borderId="89" xfId="0" applyNumberFormat="1" applyFont="1" applyFill="1" applyBorder="1" applyAlignment="1" applyProtection="1">
      <alignment horizontal="center" vertical="center"/>
    </xf>
    <xf numFmtId="3" fontId="24" fillId="15" borderId="89" xfId="0" applyNumberFormat="1" applyFont="1" applyFill="1" applyBorder="1" applyAlignment="1" applyProtection="1">
      <alignment horizontal="center" vertical="center" wrapText="1"/>
    </xf>
    <xf numFmtId="3" fontId="24" fillId="15" borderId="81" xfId="0" applyNumberFormat="1" applyFont="1" applyFill="1" applyBorder="1" applyAlignment="1" applyProtection="1">
      <alignment horizontal="center" vertical="center"/>
    </xf>
    <xf numFmtId="3" fontId="23" fillId="15" borderId="80" xfId="0" applyNumberFormat="1" applyFont="1" applyFill="1" applyBorder="1" applyAlignment="1" applyProtection="1">
      <alignment horizontal="center" vertical="center"/>
      <protection locked="0"/>
    </xf>
    <xf numFmtId="3" fontId="23" fillId="15" borderId="89" xfId="0" applyNumberFormat="1" applyFont="1" applyFill="1" applyBorder="1" applyAlignment="1" applyProtection="1">
      <alignment horizontal="center" vertical="center"/>
      <protection locked="0"/>
    </xf>
    <xf numFmtId="3" fontId="23" fillId="0" borderId="68" xfId="0" applyNumberFormat="1" applyFont="1" applyFill="1" applyBorder="1" applyAlignment="1" applyProtection="1">
      <alignment horizontal="center" vertical="center"/>
    </xf>
    <xf numFmtId="3" fontId="24" fillId="0" borderId="68" xfId="0" applyNumberFormat="1" applyFont="1" applyFill="1" applyBorder="1" applyAlignment="1" applyProtection="1">
      <alignment horizontal="center" vertical="center"/>
    </xf>
    <xf numFmtId="3" fontId="34" fillId="0" borderId="68" xfId="0" applyNumberFormat="1" applyFont="1" applyFill="1" applyBorder="1" applyAlignment="1" applyProtection="1">
      <alignment horizontal="right" vertical="center"/>
    </xf>
    <xf numFmtId="0" fontId="24" fillId="11" borderId="110" xfId="0" applyFont="1" applyFill="1" applyBorder="1" applyAlignment="1" applyProtection="1">
      <alignment horizontal="center" vertical="center" wrapText="1"/>
    </xf>
    <xf numFmtId="3" fontId="24" fillId="11" borderId="148" xfId="0" applyNumberFormat="1" applyFont="1" applyFill="1" applyBorder="1" applyAlignment="1" applyProtection="1">
      <alignment horizontal="center" vertical="center" wrapText="1"/>
    </xf>
    <xf numFmtId="3" fontId="24" fillId="11" borderId="79" xfId="0" applyNumberFormat="1" applyFont="1" applyFill="1" applyBorder="1" applyAlignment="1" applyProtection="1">
      <alignment horizontal="center" vertical="center"/>
    </xf>
    <xf numFmtId="3" fontId="24" fillId="11" borderId="79" xfId="0" applyNumberFormat="1" applyFont="1" applyFill="1" applyBorder="1" applyAlignment="1" applyProtection="1">
      <alignment horizontal="center" vertical="center" wrapText="1"/>
    </xf>
    <xf numFmtId="3" fontId="24" fillId="11" borderId="147" xfId="0" applyNumberFormat="1" applyFont="1" applyFill="1" applyBorder="1" applyAlignment="1" applyProtection="1">
      <alignment horizontal="center" vertical="center"/>
    </xf>
    <xf numFmtId="3" fontId="24" fillId="11" borderId="138" xfId="0" applyNumberFormat="1" applyFont="1" applyFill="1" applyBorder="1" applyAlignment="1" applyProtection="1">
      <alignment horizontal="center" vertical="center"/>
    </xf>
    <xf numFmtId="3" fontId="24" fillId="11" borderId="140" xfId="0" applyNumberFormat="1" applyFont="1" applyFill="1" applyBorder="1" applyAlignment="1" applyProtection="1">
      <alignment horizontal="center" vertical="center" wrapText="1"/>
    </xf>
    <xf numFmtId="3" fontId="24" fillId="11" borderId="110" xfId="0" applyNumberFormat="1" applyFont="1" applyFill="1" applyBorder="1" applyAlignment="1" applyProtection="1">
      <alignment horizontal="center" vertical="center"/>
    </xf>
    <xf numFmtId="3" fontId="24" fillId="11" borderId="140" xfId="0" applyNumberFormat="1" applyFont="1" applyFill="1" applyBorder="1" applyAlignment="1" applyProtection="1">
      <alignment horizontal="center" vertical="center"/>
    </xf>
    <xf numFmtId="3" fontId="24" fillId="11" borderId="84" xfId="0" applyNumberFormat="1" applyFont="1" applyFill="1" applyBorder="1" applyAlignment="1" applyProtection="1">
      <alignment horizontal="center" vertical="center"/>
    </xf>
    <xf numFmtId="3" fontId="24" fillId="11" borderId="115" xfId="0" applyNumberFormat="1" applyFont="1" applyFill="1" applyBorder="1" applyAlignment="1" applyProtection="1">
      <alignment horizontal="center" vertical="center"/>
    </xf>
    <xf numFmtId="3" fontId="24" fillId="11" borderId="115" xfId="0" applyNumberFormat="1" applyFont="1" applyFill="1" applyBorder="1" applyAlignment="1" applyProtection="1">
      <alignment horizontal="center" vertical="center" wrapText="1"/>
    </xf>
    <xf numFmtId="3" fontId="24" fillId="11" borderId="148" xfId="0" applyNumberFormat="1" applyFont="1" applyFill="1" applyBorder="1" applyAlignment="1" applyProtection="1">
      <alignment horizontal="center" vertical="center"/>
    </xf>
    <xf numFmtId="0" fontId="51" fillId="8" borderId="68" xfId="3" applyFont="1" applyFill="1" applyBorder="1" applyAlignment="1" applyProtection="1">
      <alignment horizontal="left" vertical="top"/>
    </xf>
    <xf numFmtId="0" fontId="1" fillId="0" borderId="159" xfId="7" applyFont="1" applyBorder="1" applyAlignment="1" applyProtection="1">
      <alignment horizontal="left" vertical="top" wrapText="1"/>
    </xf>
    <xf numFmtId="0" fontId="4" fillId="0" borderId="159" xfId="7" applyFont="1" applyBorder="1" applyAlignment="1" applyProtection="1">
      <alignment horizontal="left" vertical="top" wrapText="1"/>
    </xf>
    <xf numFmtId="0" fontId="4" fillId="0" borderId="160" xfId="7" applyFont="1" applyBorder="1" applyAlignment="1" applyProtection="1">
      <alignment horizontal="left" vertical="top" wrapText="1"/>
    </xf>
    <xf numFmtId="0" fontId="48" fillId="0" borderId="60" xfId="7" applyFont="1" applyBorder="1" applyAlignment="1" applyProtection="1">
      <alignment horizontal="left" vertical="top" wrapText="1"/>
    </xf>
    <xf numFmtId="0" fontId="1" fillId="13" borderId="57" xfId="7" applyFont="1" applyFill="1" applyBorder="1" applyAlignment="1" applyProtection="1">
      <alignment horizontal="center" vertical="center" wrapText="1"/>
      <protection locked="0"/>
    </xf>
    <xf numFmtId="0" fontId="9" fillId="8" borderId="68" xfId="7" applyFont="1" applyFill="1" applyBorder="1" applyAlignment="1" applyProtection="1">
      <alignment vertical="top" wrapText="1"/>
    </xf>
    <xf numFmtId="0" fontId="9" fillId="8" borderId="0" xfId="7" applyFont="1" applyFill="1" applyBorder="1" applyAlignment="1" applyProtection="1">
      <alignment vertical="top" wrapText="1"/>
    </xf>
    <xf numFmtId="0" fontId="34" fillId="0" borderId="55" xfId="0" applyFont="1" applyBorder="1" applyAlignment="1" applyProtection="1">
      <alignment horizontal="center" vertical="center" wrapText="1"/>
    </xf>
    <xf numFmtId="0" fontId="34" fillId="0" borderId="12" xfId="0" applyFont="1" applyBorder="1" applyAlignment="1" applyProtection="1">
      <alignment horizontal="center" vertical="center" wrapText="1"/>
    </xf>
    <xf numFmtId="0" fontId="34" fillId="0" borderId="98"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59" fillId="13" borderId="0" xfId="0" applyFont="1" applyFill="1" applyAlignment="1" applyProtection="1">
      <alignment horizontal="left" vertical="center"/>
    </xf>
    <xf numFmtId="0" fontId="34" fillId="13" borderId="146" xfId="0" applyFont="1" applyFill="1" applyBorder="1" applyAlignment="1" applyProtection="1">
      <alignment horizontal="center" vertical="center" wrapText="1"/>
      <protection locked="0"/>
    </xf>
    <xf numFmtId="0" fontId="34" fillId="13" borderId="8" xfId="0" applyFont="1" applyFill="1" applyBorder="1" applyAlignment="1" applyProtection="1">
      <alignment horizontal="center" vertical="center" wrapText="1"/>
      <protection locked="0"/>
    </xf>
    <xf numFmtId="0" fontId="34" fillId="13" borderId="57" xfId="0" applyFont="1" applyFill="1" applyBorder="1" applyAlignment="1" applyProtection="1">
      <alignment horizontal="center" vertical="center" wrapText="1"/>
      <protection locked="0"/>
    </xf>
    <xf numFmtId="0" fontId="34" fillId="13" borderId="10" xfId="0" applyFont="1" applyFill="1" applyBorder="1" applyAlignment="1" applyProtection="1">
      <alignment horizontal="center" vertical="center" wrapText="1"/>
      <protection locked="0"/>
    </xf>
    <xf numFmtId="0" fontId="47" fillId="8" borderId="68" xfId="7" applyFont="1" applyFill="1" applyBorder="1" applyAlignment="1" applyProtection="1">
      <alignment vertical="top" wrapText="1"/>
    </xf>
    <xf numFmtId="0" fontId="34" fillId="0" borderId="140" xfId="0" applyFont="1" applyBorder="1" applyAlignment="1" applyProtection="1">
      <alignment horizontal="center" vertical="center" wrapText="1"/>
    </xf>
    <xf numFmtId="3" fontId="34" fillId="0" borderId="161" xfId="0" applyNumberFormat="1" applyFont="1" applyFill="1" applyBorder="1" applyAlignment="1" applyProtection="1">
      <alignment horizontal="right" vertical="center"/>
      <protection locked="0"/>
    </xf>
    <xf numFmtId="0" fontId="34" fillId="0" borderId="120" xfId="0" applyFont="1" applyBorder="1" applyAlignment="1" applyProtection="1">
      <alignment horizontal="center" vertical="center"/>
    </xf>
    <xf numFmtId="3" fontId="1" fillId="0" borderId="76" xfId="0" applyNumberFormat="1" applyFont="1" applyFill="1" applyBorder="1" applyAlignment="1" applyProtection="1">
      <alignment horizontal="right" vertical="center"/>
      <protection locked="0"/>
    </xf>
    <xf numFmtId="3" fontId="1" fillId="0" borderId="10" xfId="0" applyNumberFormat="1" applyFont="1" applyFill="1" applyBorder="1" applyAlignment="1" applyProtection="1">
      <alignment horizontal="right" vertical="center"/>
      <protection locked="0"/>
    </xf>
    <xf numFmtId="3" fontId="1" fillId="0" borderId="162" xfId="0" applyNumberFormat="1" applyFont="1" applyFill="1" applyBorder="1" applyAlignment="1" applyProtection="1">
      <alignment horizontal="right" vertical="center"/>
      <protection locked="0"/>
    </xf>
    <xf numFmtId="3" fontId="1" fillId="0" borderId="144" xfId="0" applyNumberFormat="1" applyFont="1" applyFill="1" applyBorder="1" applyAlignment="1" applyProtection="1">
      <alignment horizontal="right" vertical="center"/>
      <protection locked="0"/>
    </xf>
    <xf numFmtId="3" fontId="1" fillId="0" borderId="13" xfId="0" applyNumberFormat="1" applyFont="1" applyFill="1" applyBorder="1" applyAlignment="1" applyProtection="1">
      <alignment horizontal="right" vertical="center"/>
      <protection locked="0"/>
    </xf>
    <xf numFmtId="3" fontId="1" fillId="0" borderId="120" xfId="0" applyNumberFormat="1" applyFont="1" applyFill="1" applyBorder="1" applyAlignment="1" applyProtection="1">
      <alignment horizontal="right" vertical="center"/>
      <protection locked="0"/>
    </xf>
    <xf numFmtId="3" fontId="1" fillId="0" borderId="137" xfId="0" applyNumberFormat="1" applyFont="1" applyFill="1" applyBorder="1" applyAlignment="1" applyProtection="1">
      <alignment horizontal="right" vertical="center"/>
      <protection locked="0"/>
    </xf>
    <xf numFmtId="3" fontId="1" fillId="0" borderId="122" xfId="0" applyNumberFormat="1" applyFont="1" applyFill="1" applyBorder="1" applyAlignment="1" applyProtection="1">
      <alignment horizontal="right" vertical="center"/>
      <protection locked="0"/>
    </xf>
    <xf numFmtId="3" fontId="34" fillId="0" borderId="151" xfId="0" applyNumberFormat="1" applyFont="1" applyFill="1" applyBorder="1" applyAlignment="1" applyProtection="1">
      <alignment horizontal="right" vertical="center"/>
      <protection locked="0"/>
    </xf>
    <xf numFmtId="3" fontId="34" fillId="0" borderId="3" xfId="0" applyNumberFormat="1" applyFont="1" applyFill="1" applyBorder="1" applyAlignment="1" applyProtection="1">
      <alignment horizontal="right" vertical="center"/>
      <protection locked="0"/>
    </xf>
    <xf numFmtId="0" fontId="47" fillId="0" borderId="120" xfId="0" applyFont="1" applyFill="1" applyBorder="1" applyAlignment="1" applyProtection="1">
      <alignment horizontal="left" vertical="center"/>
    </xf>
    <xf numFmtId="0" fontId="0" fillId="0" borderId="164" xfId="0" applyBorder="1" applyProtection="1"/>
    <xf numFmtId="0" fontId="0" fillId="0" borderId="165" xfId="0" applyBorder="1" applyProtection="1"/>
    <xf numFmtId="0" fontId="32" fillId="0" borderId="166" xfId="0" applyFont="1" applyBorder="1" applyProtection="1"/>
    <xf numFmtId="0" fontId="32" fillId="0" borderId="167" xfId="0" applyFont="1" applyBorder="1" applyProtection="1"/>
    <xf numFmtId="0" fontId="0" fillId="0" borderId="166" xfId="0" applyBorder="1" applyProtection="1"/>
    <xf numFmtId="0" fontId="0" fillId="0" borderId="167" xfId="0" applyBorder="1" applyProtection="1"/>
    <xf numFmtId="0" fontId="34" fillId="0" borderId="6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11" fillId="11" borderId="208"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3" fontId="34" fillId="0" borderId="26" xfId="0" applyNumberFormat="1" applyFont="1" applyFill="1" applyBorder="1" applyAlignment="1" applyProtection="1">
      <alignment horizontal="right" vertical="center"/>
      <protection locked="0"/>
    </xf>
    <xf numFmtId="0" fontId="34" fillId="0" borderId="170" xfId="0" applyFont="1" applyFill="1" applyBorder="1" applyAlignment="1" applyProtection="1">
      <alignment horizontal="center" vertical="center"/>
    </xf>
    <xf numFmtId="3" fontId="34" fillId="0" borderId="120" xfId="0" applyNumberFormat="1" applyFont="1" applyFill="1" applyBorder="1" applyAlignment="1" applyProtection="1">
      <alignment horizontal="right" vertical="center"/>
      <protection locked="0"/>
    </xf>
    <xf numFmtId="3" fontId="34" fillId="0" borderId="137"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vertical="center"/>
    </xf>
    <xf numFmtId="0" fontId="32" fillId="0" borderId="0" xfId="0" applyFont="1" applyFill="1" applyBorder="1" applyProtection="1"/>
    <xf numFmtId="3" fontId="36" fillId="0" borderId="0" xfId="0" applyNumberFormat="1" applyFont="1" applyFill="1" applyBorder="1" applyAlignment="1" applyProtection="1">
      <alignment horizontal="right" vertical="center" wrapText="1"/>
    </xf>
    <xf numFmtId="3" fontId="1" fillId="0" borderId="80" xfId="0" applyNumberFormat="1" applyFont="1" applyFill="1" applyBorder="1" applyAlignment="1" applyProtection="1">
      <alignment horizontal="right" vertical="center"/>
      <protection locked="0"/>
    </xf>
    <xf numFmtId="3" fontId="1" fillId="0" borderId="89" xfId="0" applyNumberFormat="1" applyFont="1" applyFill="1" applyBorder="1" applyAlignment="1" applyProtection="1">
      <alignment horizontal="right" vertical="center"/>
      <protection locked="0"/>
    </xf>
    <xf numFmtId="0" fontId="34" fillId="0" borderId="54" xfId="0" applyFont="1" applyBorder="1" applyAlignment="1" applyProtection="1">
      <alignment horizontal="center" vertical="center"/>
    </xf>
    <xf numFmtId="3" fontId="1" fillId="5" borderId="81" xfId="0" applyNumberFormat="1" applyFont="1" applyFill="1" applyBorder="1" applyAlignment="1" applyProtection="1">
      <alignment horizontal="right" vertical="center"/>
    </xf>
    <xf numFmtId="3" fontId="1" fillId="9" borderId="80" xfId="0" applyNumberFormat="1" applyFont="1" applyFill="1" applyBorder="1" applyAlignment="1" applyProtection="1">
      <alignment horizontal="right" vertical="center"/>
    </xf>
    <xf numFmtId="3" fontId="1" fillId="0" borderId="146" xfId="0" applyNumberFormat="1" applyFont="1" applyFill="1" applyBorder="1" applyAlignment="1" applyProtection="1">
      <alignment horizontal="right" vertical="center"/>
      <protection locked="0"/>
    </xf>
    <xf numFmtId="3" fontId="1" fillId="0" borderId="176" xfId="0" applyNumberFormat="1" applyFont="1" applyFill="1" applyBorder="1" applyAlignment="1" applyProtection="1">
      <alignment horizontal="right" vertical="center"/>
      <protection locked="0"/>
    </xf>
    <xf numFmtId="3" fontId="1" fillId="0" borderId="82" xfId="0" applyNumberFormat="1" applyFont="1" applyFill="1" applyBorder="1" applyAlignment="1" applyProtection="1">
      <alignment horizontal="right" vertical="center"/>
      <protection locked="0"/>
    </xf>
    <xf numFmtId="3" fontId="1" fillId="0" borderId="55" xfId="0" applyNumberFormat="1" applyFont="1" applyFill="1" applyBorder="1" applyAlignment="1" applyProtection="1">
      <alignment horizontal="right" vertical="center"/>
      <protection locked="0"/>
    </xf>
    <xf numFmtId="3" fontId="1" fillId="0" borderId="54" xfId="0" applyNumberFormat="1" applyFont="1" applyFill="1" applyBorder="1" applyAlignment="1" applyProtection="1">
      <alignment horizontal="right" vertical="center"/>
      <protection locked="0"/>
    </xf>
    <xf numFmtId="3" fontId="1" fillId="0" borderId="85" xfId="0" applyNumberFormat="1" applyFont="1" applyFill="1" applyBorder="1" applyAlignment="1" applyProtection="1">
      <alignment horizontal="right" vertical="center"/>
      <protection locked="0"/>
    </xf>
    <xf numFmtId="3" fontId="34" fillId="0" borderId="89" xfId="0" applyNumberFormat="1" applyFont="1" applyFill="1" applyBorder="1" applyAlignment="1" applyProtection="1">
      <alignment horizontal="right" vertical="center"/>
      <protection locked="0"/>
    </xf>
    <xf numFmtId="0" fontId="34" fillId="0" borderId="27" xfId="0" applyNumberFormat="1" applyFont="1" applyFill="1" applyBorder="1" applyAlignment="1" applyProtection="1">
      <alignment horizontal="right" vertical="center"/>
      <protection locked="0"/>
    </xf>
    <xf numFmtId="0" fontId="34" fillId="0" borderId="21" xfId="0" applyNumberFormat="1" applyFont="1" applyFill="1" applyBorder="1" applyAlignment="1" applyProtection="1">
      <alignment horizontal="right" vertical="center"/>
      <protection locked="0"/>
    </xf>
    <xf numFmtId="0" fontId="34" fillId="0" borderId="22" xfId="0" applyNumberFormat="1" applyFont="1" applyFill="1" applyBorder="1" applyAlignment="1" applyProtection="1">
      <alignment horizontal="right" vertical="center"/>
      <protection locked="0"/>
    </xf>
    <xf numFmtId="0" fontId="34" fillId="0" borderId="58" xfId="0" applyNumberFormat="1" applyFont="1" applyFill="1" applyBorder="1" applyAlignment="1" applyProtection="1">
      <alignment horizontal="right" vertical="center"/>
      <protection locked="0"/>
    </xf>
    <xf numFmtId="0" fontId="34" fillId="0" borderId="70" xfId="0" applyNumberFormat="1" applyFont="1" applyFill="1" applyBorder="1" applyAlignment="1" applyProtection="1">
      <alignment horizontal="right" vertical="center"/>
      <protection locked="0"/>
    </xf>
    <xf numFmtId="0" fontId="34" fillId="0" borderId="30" xfId="0" applyNumberFormat="1" applyFont="1" applyFill="1" applyBorder="1" applyAlignment="1" applyProtection="1">
      <alignment horizontal="right" vertical="center"/>
      <protection locked="0"/>
    </xf>
    <xf numFmtId="0" fontId="34" fillId="0" borderId="71" xfId="0" applyNumberFormat="1" applyFont="1" applyFill="1" applyBorder="1" applyAlignment="1" applyProtection="1">
      <alignment horizontal="right" vertical="center"/>
      <protection locked="0"/>
    </xf>
    <xf numFmtId="0" fontId="34" fillId="0" borderId="32" xfId="0" applyNumberFormat="1" applyFont="1" applyFill="1" applyBorder="1" applyAlignment="1" applyProtection="1">
      <alignment horizontal="right" vertical="center"/>
      <protection locked="0"/>
    </xf>
    <xf numFmtId="0" fontId="34" fillId="0" borderId="72" xfId="0" applyNumberFormat="1" applyFont="1" applyFill="1" applyBorder="1" applyAlignment="1" applyProtection="1">
      <alignment horizontal="right" vertical="center"/>
      <protection locked="0"/>
    </xf>
    <xf numFmtId="0" fontId="34" fillId="0" borderId="34" xfId="0"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center" wrapText="1"/>
    </xf>
    <xf numFmtId="0" fontId="2" fillId="0" borderId="0" xfId="0" quotePrefix="1" applyFont="1" applyBorder="1" applyAlignment="1" applyProtection="1">
      <alignment horizontal="left" vertical="center"/>
    </xf>
    <xf numFmtId="3" fontId="34" fillId="0" borderId="51" xfId="0" applyNumberFormat="1" applyFont="1" applyFill="1" applyBorder="1" applyAlignment="1" applyProtection="1">
      <alignment horizontal="right" vertical="center"/>
      <protection locked="0"/>
    </xf>
    <xf numFmtId="3" fontId="34" fillId="0" borderId="84" xfId="0" applyNumberFormat="1" applyFont="1" applyFill="1" applyBorder="1" applyAlignment="1" applyProtection="1">
      <alignment horizontal="right" vertical="center"/>
      <protection locked="0"/>
    </xf>
    <xf numFmtId="3" fontId="34" fillId="0" borderId="138" xfId="0" applyNumberFormat="1" applyFont="1" applyFill="1" applyBorder="1" applyAlignment="1" applyProtection="1">
      <alignment horizontal="right" vertical="center"/>
      <protection locked="0"/>
    </xf>
    <xf numFmtId="3" fontId="24" fillId="11" borderId="28" xfId="0" applyNumberFormat="1" applyFont="1" applyFill="1" applyBorder="1" applyAlignment="1" applyProtection="1">
      <alignment horizontal="center" vertical="center"/>
    </xf>
    <xf numFmtId="0" fontId="24" fillId="15" borderId="25" xfId="0" applyFont="1" applyFill="1" applyBorder="1" applyAlignment="1" applyProtection="1">
      <alignment horizontal="center" vertical="center" wrapText="1"/>
    </xf>
    <xf numFmtId="3" fontId="24" fillId="15" borderId="182" xfId="0" applyNumberFormat="1" applyFont="1" applyFill="1" applyBorder="1" applyAlignment="1" applyProtection="1">
      <alignment horizontal="center" vertical="center" wrapText="1"/>
    </xf>
    <xf numFmtId="3" fontId="24" fillId="15" borderId="160" xfId="0" applyNumberFormat="1" applyFont="1" applyFill="1" applyBorder="1" applyAlignment="1" applyProtection="1">
      <alignment horizontal="center" vertical="center"/>
    </xf>
    <xf numFmtId="3" fontId="24" fillId="15" borderId="160" xfId="0" applyNumberFormat="1" applyFont="1" applyFill="1" applyBorder="1" applyAlignment="1" applyProtection="1">
      <alignment horizontal="center" vertical="center" wrapText="1"/>
    </xf>
    <xf numFmtId="3" fontId="24" fillId="15" borderId="198" xfId="0" applyNumberFormat="1" applyFont="1" applyFill="1" applyBorder="1" applyAlignment="1" applyProtection="1">
      <alignment horizontal="center" vertical="center"/>
    </xf>
    <xf numFmtId="3" fontId="24" fillId="15" borderId="201" xfId="0" applyNumberFormat="1" applyFont="1" applyFill="1" applyBorder="1" applyAlignment="1" applyProtection="1">
      <alignment horizontal="center" vertical="center"/>
    </xf>
    <xf numFmtId="3" fontId="24" fillId="15" borderId="197" xfId="0" applyNumberFormat="1" applyFont="1" applyFill="1" applyBorder="1" applyAlignment="1" applyProtection="1">
      <alignment horizontal="center" vertical="center" wrapText="1"/>
    </xf>
    <xf numFmtId="3" fontId="24" fillId="11" borderId="25" xfId="0" applyNumberFormat="1" applyFont="1" applyFill="1" applyBorder="1" applyAlignment="1" applyProtection="1">
      <alignment horizontal="center" vertical="center"/>
    </xf>
    <xf numFmtId="3" fontId="24" fillId="15" borderId="197" xfId="0" applyNumberFormat="1" applyFont="1" applyFill="1" applyBorder="1" applyAlignment="1" applyProtection="1">
      <alignment horizontal="center" vertical="center"/>
    </xf>
    <xf numFmtId="3" fontId="24" fillId="15" borderId="202" xfId="0" applyNumberFormat="1" applyFont="1" applyFill="1" applyBorder="1" applyAlignment="1" applyProtection="1">
      <alignment horizontal="center" vertical="center"/>
    </xf>
    <xf numFmtId="3" fontId="24" fillId="15" borderId="159" xfId="0" applyNumberFormat="1" applyFont="1" applyFill="1" applyBorder="1" applyAlignment="1" applyProtection="1">
      <alignment horizontal="center" vertical="center"/>
    </xf>
    <xf numFmtId="3" fontId="24" fillId="15" borderId="159" xfId="0" applyNumberFormat="1" applyFont="1" applyFill="1" applyBorder="1" applyAlignment="1" applyProtection="1">
      <alignment horizontal="center" vertical="center" wrapText="1"/>
    </xf>
    <xf numFmtId="3" fontId="24" fillId="15" borderId="182" xfId="0" applyNumberFormat="1" applyFont="1" applyFill="1" applyBorder="1" applyAlignment="1" applyProtection="1">
      <alignment horizontal="center" vertical="center"/>
    </xf>
    <xf numFmtId="3" fontId="23" fillId="15" borderId="160" xfId="0" applyNumberFormat="1" applyFont="1" applyFill="1" applyBorder="1" applyAlignment="1" applyProtection="1">
      <alignment horizontal="center" vertical="center"/>
      <protection locked="0"/>
    </xf>
    <xf numFmtId="3" fontId="23" fillId="15" borderId="159" xfId="0" applyNumberFormat="1" applyFont="1" applyFill="1" applyBorder="1" applyAlignment="1" applyProtection="1">
      <alignment horizontal="center" vertical="center"/>
      <protection locked="0"/>
    </xf>
    <xf numFmtId="0" fontId="24" fillId="11" borderId="28" xfId="0" applyFont="1" applyFill="1" applyBorder="1" applyAlignment="1" applyProtection="1">
      <alignment horizontal="center" vertical="center" wrapText="1"/>
    </xf>
    <xf numFmtId="3" fontId="24" fillId="11" borderId="203" xfId="0" applyNumberFormat="1" applyFont="1" applyFill="1" applyBorder="1" applyAlignment="1" applyProtection="1">
      <alignment horizontal="center" vertical="center" wrapText="1"/>
    </xf>
    <xf numFmtId="3" fontId="24" fillId="11" borderId="118" xfId="0" applyNumberFormat="1" applyFont="1" applyFill="1" applyBorder="1" applyAlignment="1" applyProtection="1">
      <alignment horizontal="center" vertical="center"/>
    </xf>
    <xf numFmtId="3" fontId="24" fillId="11" borderId="118" xfId="0" applyNumberFormat="1" applyFont="1" applyFill="1" applyBorder="1" applyAlignment="1" applyProtection="1">
      <alignment horizontal="center" vertical="center" wrapText="1"/>
    </xf>
    <xf numFmtId="3" fontId="24" fillId="11" borderId="152" xfId="0" applyNumberFormat="1" applyFont="1" applyFill="1" applyBorder="1" applyAlignment="1" applyProtection="1">
      <alignment horizontal="center" vertical="center"/>
    </xf>
    <xf numFmtId="3" fontId="24" fillId="11" borderId="112" xfId="0" applyNumberFormat="1" applyFont="1" applyFill="1" applyBorder="1" applyAlignment="1" applyProtection="1">
      <alignment horizontal="center" vertical="center"/>
    </xf>
    <xf numFmtId="3" fontId="24" fillId="11" borderId="102" xfId="0" applyNumberFormat="1" applyFont="1" applyFill="1" applyBorder="1" applyAlignment="1" applyProtection="1">
      <alignment horizontal="center" vertical="center" wrapText="1"/>
    </xf>
    <xf numFmtId="3" fontId="24" fillId="11" borderId="102" xfId="0" applyNumberFormat="1" applyFont="1" applyFill="1" applyBorder="1" applyAlignment="1" applyProtection="1">
      <alignment horizontal="center" vertical="center"/>
    </xf>
    <xf numFmtId="3" fontId="24" fillId="11" borderId="111" xfId="0" applyNumberFormat="1" applyFont="1" applyFill="1" applyBorder="1" applyAlignment="1" applyProtection="1">
      <alignment horizontal="center" vertical="center"/>
    </xf>
    <xf numFmtId="3" fontId="24" fillId="11" borderId="18" xfId="0" applyNumberFormat="1" applyFont="1" applyFill="1" applyBorder="1" applyAlignment="1" applyProtection="1">
      <alignment horizontal="center" vertical="center"/>
    </xf>
    <xf numFmtId="3" fontId="24" fillId="11" borderId="18" xfId="0" applyNumberFormat="1" applyFont="1" applyFill="1" applyBorder="1" applyAlignment="1" applyProtection="1">
      <alignment horizontal="center" vertical="center" wrapText="1"/>
    </xf>
    <xf numFmtId="3" fontId="24" fillId="11" borderId="203" xfId="0" applyNumberFormat="1" applyFont="1" applyFill="1" applyBorder="1" applyAlignment="1" applyProtection="1">
      <alignment horizontal="center" vertical="center"/>
    </xf>
    <xf numFmtId="0" fontId="0" fillId="0" borderId="121" xfId="0" applyBorder="1" applyAlignment="1">
      <alignment horizontal="right"/>
    </xf>
    <xf numFmtId="0" fontId="0" fillId="0" borderId="0" xfId="0" applyAlignment="1">
      <alignment vertical="center"/>
    </xf>
    <xf numFmtId="0" fontId="34" fillId="0" borderId="142" xfId="0" applyFont="1" applyBorder="1" applyAlignment="1" applyProtection="1">
      <alignment horizontal="center" vertical="center"/>
    </xf>
    <xf numFmtId="0" fontId="34" fillId="0" borderId="135" xfId="0" applyFont="1" applyBorder="1" applyAlignment="1" applyProtection="1">
      <alignment horizontal="center" vertical="center"/>
    </xf>
    <xf numFmtId="0" fontId="34" fillId="0" borderId="196" xfId="0" applyFont="1" applyFill="1" applyBorder="1" applyAlignment="1" applyProtection="1">
      <alignment horizontal="center" vertical="center"/>
    </xf>
    <xf numFmtId="0" fontId="34" fillId="0" borderId="143" xfId="0" applyFont="1" applyBorder="1" applyAlignment="1" applyProtection="1">
      <alignment horizontal="center" vertical="center"/>
    </xf>
    <xf numFmtId="0" fontId="0" fillId="0" borderId="61" xfId="0" applyBorder="1" applyAlignment="1">
      <alignment vertical="center"/>
    </xf>
    <xf numFmtId="0" fontId="0" fillId="0" borderId="61" xfId="0" applyBorder="1"/>
    <xf numFmtId="0" fontId="60" fillId="18" borderId="29" xfId="0" applyFont="1" applyFill="1" applyBorder="1" applyAlignment="1">
      <alignment horizontal="right" vertical="center"/>
    </xf>
    <xf numFmtId="0" fontId="31" fillId="18" borderId="61" xfId="0" applyFont="1" applyFill="1" applyBorder="1" applyAlignment="1">
      <alignment horizontal="right" vertical="center" wrapText="1"/>
    </xf>
    <xf numFmtId="0" fontId="34" fillId="18" borderId="135" xfId="0" applyFont="1" applyFill="1" applyBorder="1" applyAlignment="1" applyProtection="1">
      <alignment horizontal="right" vertical="center"/>
    </xf>
    <xf numFmtId="0" fontId="34" fillId="18" borderId="196" xfId="0" applyFont="1" applyFill="1" applyBorder="1" applyAlignment="1" applyProtection="1">
      <alignment horizontal="right" vertical="center"/>
    </xf>
    <xf numFmtId="0" fontId="34" fillId="18" borderId="143" xfId="0" applyFont="1" applyFill="1" applyBorder="1" applyAlignment="1" applyProtection="1">
      <alignment horizontal="right" vertical="center"/>
    </xf>
    <xf numFmtId="0" fontId="60" fillId="19" borderId="18" xfId="0" applyFont="1" applyFill="1" applyBorder="1" applyAlignment="1">
      <alignment horizontal="right" vertical="center"/>
    </xf>
    <xf numFmtId="0" fontId="31" fillId="19" borderId="163" xfId="0" applyFont="1" applyFill="1" applyBorder="1" applyAlignment="1">
      <alignment horizontal="right" vertical="center" wrapText="1"/>
    </xf>
    <xf numFmtId="0" fontId="34" fillId="19" borderId="33" xfId="0" applyFont="1" applyFill="1" applyBorder="1" applyAlignment="1" applyProtection="1">
      <alignment horizontal="right" vertical="center"/>
    </xf>
    <xf numFmtId="0" fontId="34" fillId="19" borderId="35" xfId="0" applyFont="1" applyFill="1" applyBorder="1" applyAlignment="1" applyProtection="1">
      <alignment horizontal="right" vertical="center"/>
    </xf>
    <xf numFmtId="0" fontId="34" fillId="19" borderId="122" xfId="0" applyFont="1" applyFill="1" applyBorder="1" applyAlignment="1" applyProtection="1">
      <alignment horizontal="right" vertical="center"/>
    </xf>
    <xf numFmtId="0" fontId="34" fillId="20" borderId="89" xfId="0" applyFont="1" applyFill="1" applyBorder="1" applyAlignment="1" applyProtection="1">
      <alignment horizontal="right" vertical="center"/>
    </xf>
    <xf numFmtId="0" fontId="34" fillId="20" borderId="33" xfId="0" applyFont="1" applyFill="1" applyBorder="1" applyAlignment="1" applyProtection="1">
      <alignment horizontal="right" vertical="center"/>
    </xf>
    <xf numFmtId="0" fontId="34" fillId="20" borderId="35" xfId="0" applyFont="1" applyFill="1" applyBorder="1" applyAlignment="1" applyProtection="1">
      <alignment horizontal="right" vertical="center"/>
    </xf>
    <xf numFmtId="0" fontId="34" fillId="20" borderId="122" xfId="0" applyFont="1" applyFill="1" applyBorder="1" applyAlignment="1" applyProtection="1">
      <alignment horizontal="right" vertical="center"/>
    </xf>
    <xf numFmtId="3" fontId="34" fillId="19" borderId="89" xfId="0" applyNumberFormat="1" applyFont="1" applyFill="1" applyBorder="1" applyAlignment="1" applyProtection="1">
      <alignment horizontal="right" vertical="center"/>
    </xf>
    <xf numFmtId="0" fontId="60" fillId="18" borderId="18" xfId="0" applyFont="1" applyFill="1" applyBorder="1" applyAlignment="1">
      <alignment horizontal="right" vertical="center"/>
    </xf>
    <xf numFmtId="0" fontId="31" fillId="18" borderId="163" xfId="0" applyFont="1" applyFill="1" applyBorder="1" applyAlignment="1">
      <alignment horizontal="right" vertical="center" wrapText="1"/>
    </xf>
    <xf numFmtId="3" fontId="34" fillId="18" borderId="89" xfId="0" applyNumberFormat="1" applyFont="1" applyFill="1" applyBorder="1" applyAlignment="1" applyProtection="1">
      <alignment horizontal="right" vertical="center"/>
    </xf>
    <xf numFmtId="0" fontId="34" fillId="18" borderId="33" xfId="0" applyFont="1" applyFill="1" applyBorder="1" applyAlignment="1" applyProtection="1">
      <alignment horizontal="right" vertical="center"/>
    </xf>
    <xf numFmtId="0" fontId="34" fillId="18" borderId="35" xfId="0" applyFont="1" applyFill="1" applyBorder="1" applyAlignment="1" applyProtection="1">
      <alignment horizontal="right" vertical="center"/>
    </xf>
    <xf numFmtId="0" fontId="34" fillId="18" borderId="122" xfId="0" applyFont="1" applyFill="1" applyBorder="1" applyAlignment="1" applyProtection="1">
      <alignment horizontal="right" vertical="center"/>
    </xf>
    <xf numFmtId="0" fontId="60" fillId="0" borderId="0" xfId="0" applyFont="1"/>
    <xf numFmtId="0" fontId="60" fillId="0" borderId="0" xfId="0" applyFont="1" applyAlignment="1">
      <alignment horizontal="left"/>
    </xf>
    <xf numFmtId="3" fontId="34" fillId="0" borderId="149" xfId="0" applyNumberFormat="1" applyFont="1" applyFill="1" applyBorder="1" applyAlignment="1" applyProtection="1">
      <alignment horizontal="right" vertical="center"/>
      <protection locked="0"/>
    </xf>
    <xf numFmtId="3" fontId="34" fillId="0" borderId="172" xfId="0" applyNumberFormat="1" applyFont="1" applyFill="1" applyBorder="1" applyAlignment="1" applyProtection="1">
      <alignment horizontal="right" vertical="center"/>
      <protection locked="0"/>
    </xf>
    <xf numFmtId="3" fontId="34" fillId="0" borderId="204" xfId="0" applyNumberFormat="1" applyFont="1" applyFill="1" applyBorder="1" applyAlignment="1" applyProtection="1">
      <alignment horizontal="right" vertical="center"/>
      <protection locked="0"/>
    </xf>
    <xf numFmtId="3" fontId="34" fillId="0" borderId="205" xfId="0" applyNumberFormat="1" applyFont="1" applyFill="1" applyBorder="1" applyAlignment="1" applyProtection="1">
      <alignment vertical="center"/>
      <protection locked="0"/>
    </xf>
    <xf numFmtId="3" fontId="34" fillId="0" borderId="180" xfId="0" applyNumberFormat="1" applyFont="1" applyFill="1" applyBorder="1" applyAlignment="1" applyProtection="1">
      <alignment vertical="center"/>
      <protection locked="0"/>
    </xf>
    <xf numFmtId="3" fontId="34" fillId="0" borderId="187" xfId="0" applyNumberFormat="1" applyFont="1" applyFill="1" applyBorder="1" applyAlignment="1" applyProtection="1">
      <alignment vertical="center"/>
      <protection locked="0"/>
    </xf>
    <xf numFmtId="3" fontId="34" fillId="0" borderId="185" xfId="0" applyNumberFormat="1" applyFont="1" applyFill="1" applyBorder="1" applyAlignment="1" applyProtection="1">
      <alignment vertical="center"/>
    </xf>
    <xf numFmtId="3" fontId="36" fillId="0" borderId="0" xfId="0" applyNumberFormat="1" applyFont="1" applyFill="1" applyBorder="1" applyAlignment="1" applyProtection="1">
      <alignment horizontal="left" vertical="center" wrapText="1"/>
      <protection locked="0"/>
    </xf>
    <xf numFmtId="0" fontId="36" fillId="0" borderId="0" xfId="0" applyNumberFormat="1" applyFont="1" applyFill="1" applyBorder="1" applyAlignment="1" applyProtection="1">
      <alignment horizontal="left" vertical="top" wrapText="1"/>
    </xf>
    <xf numFmtId="0" fontId="0" fillId="0" borderId="0" xfId="0" applyAlignment="1">
      <alignment horizontal="center"/>
    </xf>
    <xf numFmtId="0" fontId="0" fillId="0" borderId="165" xfId="0" applyBorder="1" applyAlignment="1">
      <alignment horizontal="center"/>
    </xf>
    <xf numFmtId="4" fontId="0" fillId="9" borderId="33" xfId="0" applyNumberFormat="1" applyFill="1" applyBorder="1" applyAlignment="1" applyProtection="1">
      <alignment horizontal="center" vertical="center"/>
    </xf>
    <xf numFmtId="0" fontId="4" fillId="7" borderId="91" xfId="0" applyFont="1" applyFill="1" applyBorder="1" applyAlignment="1" applyProtection="1">
      <alignment horizontal="center" vertical="center"/>
    </xf>
    <xf numFmtId="4" fontId="0" fillId="9" borderId="115" xfId="0" applyNumberFormat="1" applyFill="1" applyBorder="1" applyAlignment="1" applyProtection="1">
      <alignment horizontal="center" vertical="center"/>
    </xf>
    <xf numFmtId="0" fontId="4" fillId="7" borderId="89" xfId="0" applyFont="1" applyFill="1" applyBorder="1" applyAlignment="1" applyProtection="1">
      <alignment horizontal="center" vertical="center"/>
    </xf>
    <xf numFmtId="4" fontId="0" fillId="9" borderId="35" xfId="0" applyNumberFormat="1" applyFill="1" applyBorder="1" applyAlignment="1" applyProtection="1">
      <alignment horizontal="center" vertical="center"/>
    </xf>
    <xf numFmtId="4" fontId="0" fillId="9" borderId="122" xfId="0" applyNumberFormat="1" applyFill="1" applyBorder="1" applyAlignment="1" applyProtection="1">
      <alignment horizontal="center" vertical="center"/>
    </xf>
    <xf numFmtId="4" fontId="0" fillId="9" borderId="31" xfId="0" applyNumberFormat="1" applyFill="1" applyBorder="1" applyAlignment="1" applyProtection="1">
      <alignment horizontal="center" vertical="center"/>
    </xf>
    <xf numFmtId="0" fontId="9" fillId="16" borderId="169" xfId="0" applyFont="1" applyFill="1" applyBorder="1" applyAlignment="1" applyProtection="1">
      <alignment horizontal="center" vertical="center" wrapText="1"/>
    </xf>
    <xf numFmtId="49" fontId="1" fillId="4" borderId="73" xfId="0" applyNumberFormat="1" applyFont="1" applyFill="1" applyBorder="1" applyAlignment="1" applyProtection="1">
      <alignment horizontal="left" vertical="top" wrapText="1"/>
      <protection locked="0"/>
    </xf>
    <xf numFmtId="49" fontId="1" fillId="4" borderId="36" xfId="0" applyNumberFormat="1" applyFont="1" applyFill="1" applyBorder="1" applyAlignment="1" applyProtection="1">
      <alignment horizontal="left" vertical="top" wrapText="1"/>
      <protection locked="0"/>
    </xf>
    <xf numFmtId="49" fontId="1" fillId="4" borderId="16" xfId="0" applyNumberFormat="1" applyFont="1" applyFill="1" applyBorder="1" applyAlignment="1" applyProtection="1">
      <alignment horizontal="left" vertical="top" wrapText="1"/>
      <protection locked="0"/>
    </xf>
    <xf numFmtId="49" fontId="1" fillId="4" borderId="132" xfId="0" applyNumberFormat="1" applyFont="1" applyFill="1" applyBorder="1" applyAlignment="1" applyProtection="1">
      <alignment horizontal="left" vertical="top" wrapText="1"/>
      <protection locked="0"/>
    </xf>
    <xf numFmtId="49" fontId="1" fillId="4" borderId="15" xfId="0" applyNumberFormat="1" applyFont="1" applyFill="1" applyBorder="1" applyAlignment="1" applyProtection="1">
      <alignment horizontal="left" vertical="top" wrapText="1"/>
      <protection locked="0"/>
    </xf>
    <xf numFmtId="49" fontId="1" fillId="4" borderId="65" xfId="0" applyNumberFormat="1" applyFont="1" applyFill="1" applyBorder="1" applyAlignment="1" applyProtection="1">
      <alignment horizontal="left" vertical="top" wrapText="1"/>
      <protection locked="0"/>
    </xf>
    <xf numFmtId="49" fontId="1" fillId="4" borderId="37" xfId="0" applyNumberFormat="1" applyFont="1" applyFill="1" applyBorder="1" applyAlignment="1" applyProtection="1">
      <alignment horizontal="left" vertical="top" wrapText="1"/>
      <protection locked="0"/>
    </xf>
    <xf numFmtId="49" fontId="34" fillId="4" borderId="0" xfId="0" applyNumberFormat="1" applyFont="1" applyFill="1" applyBorder="1" applyAlignment="1" applyProtection="1">
      <alignment horizontal="left" vertical="top" wrapText="1"/>
    </xf>
    <xf numFmtId="49" fontId="34" fillId="4" borderId="73" xfId="0" applyNumberFormat="1" applyFont="1" applyFill="1" applyBorder="1" applyAlignment="1" applyProtection="1">
      <alignment horizontal="left" vertical="top" wrapText="1"/>
      <protection locked="0"/>
    </xf>
    <xf numFmtId="49" fontId="34" fillId="4" borderId="36" xfId="0" applyNumberFormat="1" applyFont="1" applyFill="1" applyBorder="1" applyAlignment="1" applyProtection="1">
      <alignment horizontal="left" vertical="top" wrapText="1"/>
      <protection locked="0"/>
    </xf>
    <xf numFmtId="49" fontId="34" fillId="4" borderId="37" xfId="0" applyNumberFormat="1" applyFont="1" applyFill="1" applyBorder="1" applyAlignment="1" applyProtection="1">
      <alignment horizontal="left" vertical="top" wrapText="1"/>
      <protection locked="0"/>
    </xf>
    <xf numFmtId="49" fontId="1" fillId="4" borderId="74" xfId="0" applyNumberFormat="1" applyFont="1" applyFill="1" applyBorder="1" applyAlignment="1" applyProtection="1">
      <alignment horizontal="left" vertical="top" wrapText="1"/>
      <protection locked="0"/>
    </xf>
    <xf numFmtId="49" fontId="1" fillId="4" borderId="38" xfId="0" applyNumberFormat="1" applyFont="1" applyFill="1" applyBorder="1" applyAlignment="1" applyProtection="1">
      <alignment horizontal="left" vertical="top" wrapText="1"/>
      <protection locked="0"/>
    </xf>
    <xf numFmtId="49" fontId="1" fillId="4" borderId="133" xfId="0" applyNumberFormat="1" applyFont="1" applyFill="1" applyBorder="1" applyAlignment="1" applyProtection="1">
      <alignment horizontal="left" vertical="top" wrapText="1"/>
      <protection locked="0"/>
    </xf>
    <xf numFmtId="49" fontId="1" fillId="4" borderId="134" xfId="0" applyNumberFormat="1" applyFont="1" applyFill="1" applyBorder="1" applyAlignment="1" applyProtection="1">
      <alignment horizontal="left" vertical="top" wrapText="1"/>
      <protection locked="0"/>
    </xf>
    <xf numFmtId="49" fontId="1" fillId="4" borderId="105" xfId="0" applyNumberFormat="1" applyFont="1" applyFill="1" applyBorder="1" applyAlignment="1" applyProtection="1">
      <alignment horizontal="left" vertical="top" wrapText="1"/>
      <protection locked="0"/>
    </xf>
    <xf numFmtId="49" fontId="1" fillId="4" borderId="67" xfId="0" applyNumberFormat="1" applyFont="1" applyFill="1" applyBorder="1" applyAlignment="1" applyProtection="1">
      <alignment horizontal="left" vertical="top" wrapText="1"/>
      <protection locked="0"/>
    </xf>
    <xf numFmtId="49" fontId="1" fillId="4" borderId="39" xfId="0" applyNumberFormat="1" applyFont="1" applyFill="1" applyBorder="1" applyAlignment="1" applyProtection="1">
      <alignment horizontal="left" vertical="top" wrapText="1"/>
      <protection locked="0"/>
    </xf>
    <xf numFmtId="49" fontId="34" fillId="4" borderId="74" xfId="0" applyNumberFormat="1" applyFont="1" applyFill="1" applyBorder="1" applyAlignment="1" applyProtection="1">
      <alignment horizontal="left" vertical="top" wrapText="1"/>
      <protection locked="0"/>
    </xf>
    <xf numFmtId="49" fontId="34" fillId="4" borderId="38" xfId="0" applyNumberFormat="1" applyFont="1" applyFill="1" applyBorder="1" applyAlignment="1" applyProtection="1">
      <alignment horizontal="left" vertical="top" wrapText="1"/>
      <protection locked="0"/>
    </xf>
    <xf numFmtId="49" fontId="34" fillId="4" borderId="39" xfId="0" applyNumberFormat="1" applyFont="1" applyFill="1" applyBorder="1" applyAlignment="1" applyProtection="1">
      <alignment horizontal="left" vertical="top" wrapText="1"/>
      <protection locked="0"/>
    </xf>
    <xf numFmtId="0" fontId="67" fillId="0" borderId="0" xfId="0" applyFont="1"/>
    <xf numFmtId="0" fontId="0" fillId="0" borderId="0" xfId="0" applyAlignment="1">
      <alignment horizontal="center" vertical="center"/>
    </xf>
    <xf numFmtId="0" fontId="9" fillId="16" borderId="177" xfId="0" applyFont="1" applyFill="1" applyBorder="1" applyAlignment="1" applyProtection="1">
      <alignment horizontal="center" vertical="center" wrapText="1"/>
    </xf>
    <xf numFmtId="49" fontId="34" fillId="0" borderId="0" xfId="4" applyNumberFormat="1" applyFont="1" applyFill="1" applyBorder="1" applyAlignment="1" applyProtection="1">
      <alignment horizontal="left" vertical="center"/>
    </xf>
    <xf numFmtId="49" fontId="1" fillId="0" borderId="0" xfId="4" applyNumberFormat="1" applyFont="1" applyFill="1" applyBorder="1" applyAlignment="1" applyProtection="1">
      <alignment horizontal="left" vertical="center"/>
    </xf>
    <xf numFmtId="0" fontId="39" fillId="0" borderId="0" xfId="0" applyFont="1" applyFill="1" applyBorder="1" applyAlignment="1" applyProtection="1">
      <alignment horizontal="left" wrapText="1"/>
    </xf>
    <xf numFmtId="0" fontId="34" fillId="0" borderId="0" xfId="0" applyFont="1" applyFill="1" applyBorder="1" applyAlignment="1" applyProtection="1">
      <alignment horizontal="center" vertical="center" wrapText="1"/>
    </xf>
    <xf numFmtId="0" fontId="10" fillId="0" borderId="0" xfId="0" applyFont="1" applyProtection="1"/>
    <xf numFmtId="0" fontId="34" fillId="0" borderId="28" xfId="0" applyFont="1" applyFill="1" applyBorder="1" applyAlignment="1" applyProtection="1">
      <alignment horizontal="center" vertical="center" wrapText="1"/>
    </xf>
    <xf numFmtId="0" fontId="10" fillId="4" borderId="0" xfId="0" applyFont="1" applyFill="1" applyProtection="1"/>
    <xf numFmtId="0" fontId="6" fillId="4" borderId="0" xfId="1" applyFont="1" applyFill="1" applyAlignment="1" applyProtection="1">
      <alignment horizontal="left"/>
    </xf>
    <xf numFmtId="0" fontId="6" fillId="4" borderId="0" xfId="1" applyFont="1" applyFill="1" applyAlignment="1" applyProtection="1"/>
    <xf numFmtId="0" fontId="8" fillId="4" borderId="0" xfId="0" applyFont="1" applyFill="1" applyAlignment="1" applyProtection="1"/>
    <xf numFmtId="0" fontId="0" fillId="4" borderId="0" xfId="0" applyFill="1" applyBorder="1" applyProtection="1"/>
    <xf numFmtId="0" fontId="39" fillId="4" borderId="0" xfId="0" applyFont="1" applyFill="1" applyBorder="1" applyAlignment="1" applyProtection="1">
      <alignment horizontal="left" wrapText="1"/>
    </xf>
    <xf numFmtId="0" fontId="39" fillId="4" borderId="0" xfId="0" applyFont="1" applyFill="1" applyBorder="1" applyProtection="1"/>
    <xf numFmtId="0" fontId="0" fillId="21" borderId="0" xfId="0" applyFill="1" applyProtection="1"/>
    <xf numFmtId="0" fontId="0" fillId="21" borderId="0" xfId="0" applyFill="1" applyBorder="1" applyProtection="1"/>
    <xf numFmtId="0" fontId="9" fillId="21" borderId="2" xfId="0" applyFont="1" applyFill="1" applyBorder="1" applyAlignment="1" applyProtection="1">
      <alignment horizontal="center" vertical="center" wrapText="1"/>
    </xf>
    <xf numFmtId="0" fontId="9" fillId="21" borderId="1" xfId="0" applyFont="1" applyFill="1" applyBorder="1" applyAlignment="1" applyProtection="1">
      <alignment horizontal="center" vertical="center"/>
    </xf>
    <xf numFmtId="0" fontId="9" fillId="21" borderId="2" xfId="0" applyFont="1" applyFill="1" applyBorder="1" applyAlignment="1" applyProtection="1">
      <alignment horizontal="center" vertical="center"/>
    </xf>
    <xf numFmtId="0" fontId="9" fillId="21" borderId="0" xfId="0" applyFont="1" applyFill="1" applyBorder="1" applyAlignment="1" applyProtection="1">
      <alignment horizontal="center" vertical="center"/>
    </xf>
    <xf numFmtId="0" fontId="9" fillId="21" borderId="121" xfId="0" applyFont="1" applyFill="1" applyBorder="1" applyAlignment="1" applyProtection="1">
      <alignment horizontal="center" vertical="center" wrapText="1"/>
    </xf>
    <xf numFmtId="0" fontId="9" fillId="21" borderId="121" xfId="0" applyFont="1" applyFill="1" applyBorder="1" applyAlignment="1" applyProtection="1">
      <alignment horizontal="center" vertical="center"/>
    </xf>
    <xf numFmtId="0" fontId="34" fillId="21" borderId="28" xfId="0" applyFont="1" applyFill="1" applyBorder="1" applyAlignment="1" applyProtection="1">
      <alignment vertical="center" wrapText="1"/>
    </xf>
    <xf numFmtId="0" fontId="34" fillId="21" borderId="25" xfId="0" applyFont="1" applyFill="1" applyBorder="1" applyAlignment="1" applyProtection="1">
      <alignment horizontal="center" vertical="center" wrapText="1"/>
    </xf>
    <xf numFmtId="0" fontId="34" fillId="21" borderId="28" xfId="0" applyFont="1" applyFill="1" applyBorder="1" applyAlignment="1" applyProtection="1">
      <alignment horizontal="center" vertical="center" wrapText="1"/>
    </xf>
    <xf numFmtId="0" fontId="34" fillId="21" borderId="28" xfId="0" applyFont="1" applyFill="1" applyBorder="1" applyAlignment="1" applyProtection="1">
      <alignment horizontal="center" vertical="center"/>
    </xf>
    <xf numFmtId="0" fontId="34" fillId="21" borderId="29" xfId="0" applyFont="1" applyFill="1" applyBorder="1" applyAlignment="1" applyProtection="1">
      <alignment vertical="center" wrapText="1"/>
    </xf>
    <xf numFmtId="0" fontId="34" fillId="21" borderId="0" xfId="0" applyFont="1" applyFill="1" applyBorder="1" applyAlignment="1" applyProtection="1">
      <alignment vertical="center" wrapText="1"/>
    </xf>
    <xf numFmtId="0" fontId="34" fillId="21" borderId="29" xfId="0" applyFont="1" applyFill="1" applyBorder="1" applyAlignment="1" applyProtection="1">
      <alignment horizontal="center" vertical="center" wrapText="1"/>
    </xf>
    <xf numFmtId="0" fontId="34" fillId="21" borderId="0" xfId="0" applyFont="1" applyFill="1" applyBorder="1" applyAlignment="1" applyProtection="1">
      <alignment horizontal="center" vertical="center" wrapText="1"/>
    </xf>
    <xf numFmtId="0" fontId="36" fillId="21" borderId="28" xfId="0" applyFont="1" applyFill="1" applyBorder="1" applyAlignment="1" applyProtection="1">
      <alignment horizontal="center" vertical="center"/>
    </xf>
    <xf numFmtId="0" fontId="0" fillId="21" borderId="25" xfId="0" applyFill="1" applyBorder="1" applyProtection="1"/>
    <xf numFmtId="0" fontId="0" fillId="21" borderId="60" xfId="0" applyFill="1" applyBorder="1" applyProtection="1"/>
    <xf numFmtId="0" fontId="34" fillId="21" borderId="25" xfId="0" applyFont="1" applyFill="1" applyBorder="1" applyAlignment="1" applyProtection="1">
      <alignment vertical="center" wrapText="1"/>
    </xf>
    <xf numFmtId="0" fontId="34" fillId="21" borderId="25" xfId="0" quotePrefix="1" applyFont="1" applyFill="1" applyBorder="1" applyAlignment="1" applyProtection="1">
      <alignment vertical="center" wrapText="1"/>
    </xf>
    <xf numFmtId="0" fontId="34" fillId="21" borderId="60" xfId="0" applyFont="1" applyFill="1" applyBorder="1" applyAlignment="1" applyProtection="1">
      <alignment vertical="center" wrapText="1"/>
    </xf>
    <xf numFmtId="0" fontId="34" fillId="21" borderId="0" xfId="0" quotePrefix="1" applyFont="1" applyFill="1" applyBorder="1" applyAlignment="1" applyProtection="1">
      <alignment vertical="center" wrapText="1"/>
    </xf>
    <xf numFmtId="0" fontId="34" fillId="21" borderId="61" xfId="0" quotePrefix="1" applyFont="1" applyFill="1" applyBorder="1" applyAlignment="1" applyProtection="1">
      <alignment vertical="center" wrapText="1"/>
    </xf>
    <xf numFmtId="0" fontId="5" fillId="21" borderId="25" xfId="0" quotePrefix="1" applyFont="1" applyFill="1" applyBorder="1" applyAlignment="1" applyProtection="1">
      <alignment vertical="center" wrapText="1"/>
    </xf>
    <xf numFmtId="0" fontId="34" fillId="21" borderId="27" xfId="0" quotePrefix="1" applyFont="1" applyFill="1" applyBorder="1" applyAlignment="1" applyProtection="1">
      <alignment vertical="center" wrapText="1"/>
    </xf>
    <xf numFmtId="0" fontId="34" fillId="21" borderId="62" xfId="0" quotePrefix="1" applyFont="1" applyFill="1" applyBorder="1" applyAlignment="1" applyProtection="1">
      <alignment vertical="center" wrapText="1"/>
    </xf>
    <xf numFmtId="0" fontId="34" fillId="21" borderId="27" xfId="0" quotePrefix="1" applyFont="1" applyFill="1" applyBorder="1" applyAlignment="1" applyProtection="1">
      <alignment horizontal="center" vertical="center" wrapText="1"/>
    </xf>
    <xf numFmtId="0" fontId="5" fillId="21" borderId="62" xfId="0" quotePrefix="1" applyFont="1" applyFill="1" applyBorder="1" applyAlignment="1" applyProtection="1">
      <alignment horizontal="center" vertical="center" wrapText="1"/>
    </xf>
    <xf numFmtId="0" fontId="5" fillId="21" borderId="57" xfId="0" quotePrefix="1" applyFont="1" applyFill="1" applyBorder="1" applyAlignment="1" applyProtection="1">
      <alignment horizontal="center" vertical="center" wrapText="1"/>
    </xf>
    <xf numFmtId="0" fontId="34" fillId="21" borderId="57" xfId="0" quotePrefix="1" applyFont="1" applyFill="1" applyBorder="1" applyAlignment="1" applyProtection="1">
      <alignment horizontal="center" vertical="center" wrapText="1"/>
    </xf>
    <xf numFmtId="0" fontId="34" fillId="21" borderId="58" xfId="0" quotePrefix="1" applyFont="1" applyFill="1" applyBorder="1" applyAlignment="1" applyProtection="1">
      <alignment horizontal="center" vertical="center" wrapText="1"/>
    </xf>
    <xf numFmtId="0" fontId="34" fillId="21" borderId="59" xfId="0" quotePrefix="1" applyFont="1" applyFill="1" applyBorder="1" applyAlignment="1" applyProtection="1">
      <alignment horizontal="center" vertical="center" wrapText="1"/>
    </xf>
    <xf numFmtId="0" fontId="34" fillId="21" borderId="68" xfId="0" applyFont="1" applyFill="1" applyBorder="1" applyAlignment="1" applyProtection="1">
      <alignment horizontal="center" vertical="center" wrapText="1"/>
    </xf>
    <xf numFmtId="0" fontId="24" fillId="21" borderId="54" xfId="0" applyFont="1" applyFill="1" applyBorder="1" applyAlignment="1" applyProtection="1">
      <alignment horizontal="center" vertical="center" wrapText="1"/>
    </xf>
    <xf numFmtId="3" fontId="24" fillId="21" borderId="81" xfId="0" applyNumberFormat="1" applyFont="1" applyFill="1" applyBorder="1" applyAlignment="1" applyProtection="1">
      <alignment horizontal="center" vertical="center" wrapText="1"/>
    </xf>
    <xf numFmtId="3" fontId="24" fillId="21" borderId="80" xfId="0" applyNumberFormat="1" applyFont="1" applyFill="1" applyBorder="1" applyAlignment="1" applyProtection="1">
      <alignment horizontal="center" vertical="center"/>
    </xf>
    <xf numFmtId="3" fontId="24" fillId="21" borderId="80" xfId="0" applyNumberFormat="1" applyFont="1" applyFill="1" applyBorder="1" applyAlignment="1" applyProtection="1">
      <alignment horizontal="center" vertical="center" wrapText="1"/>
    </xf>
    <xf numFmtId="3" fontId="24" fillId="21" borderId="146" xfId="0" applyNumberFormat="1" applyFont="1" applyFill="1" applyBorder="1" applyAlignment="1" applyProtection="1">
      <alignment horizontal="center" vertical="center"/>
    </xf>
    <xf numFmtId="3" fontId="24" fillId="21" borderId="82" xfId="0" applyNumberFormat="1" applyFont="1" applyFill="1" applyBorder="1" applyAlignment="1" applyProtection="1">
      <alignment horizontal="center" vertical="center"/>
    </xf>
    <xf numFmtId="3" fontId="24" fillId="21" borderId="55" xfId="0" applyNumberFormat="1" applyFont="1" applyFill="1" applyBorder="1" applyAlignment="1" applyProtection="1">
      <alignment horizontal="center" vertical="center" wrapText="1"/>
    </xf>
    <xf numFmtId="3" fontId="24" fillId="21" borderId="54" xfId="0" applyNumberFormat="1" applyFont="1" applyFill="1" applyBorder="1" applyAlignment="1" applyProtection="1">
      <alignment horizontal="center" vertical="center"/>
    </xf>
    <xf numFmtId="3" fontId="24" fillId="21" borderId="55" xfId="0" applyNumberFormat="1" applyFont="1" applyFill="1" applyBorder="1" applyAlignment="1" applyProtection="1">
      <alignment horizontal="center" vertical="center"/>
    </xf>
    <xf numFmtId="3" fontId="24" fillId="21" borderId="85" xfId="0" applyNumberFormat="1" applyFont="1" applyFill="1" applyBorder="1" applyAlignment="1" applyProtection="1">
      <alignment horizontal="center" vertical="center"/>
    </xf>
    <xf numFmtId="3" fontId="24" fillId="21" borderId="89" xfId="0" applyNumberFormat="1" applyFont="1" applyFill="1" applyBorder="1" applyAlignment="1" applyProtection="1">
      <alignment horizontal="center" vertical="center"/>
    </xf>
    <xf numFmtId="3" fontId="24" fillId="21" borderId="89" xfId="0" applyNumberFormat="1" applyFont="1" applyFill="1" applyBorder="1" applyAlignment="1" applyProtection="1">
      <alignment horizontal="center" vertical="center" wrapText="1"/>
    </xf>
    <xf numFmtId="3" fontId="24" fillId="21" borderId="81" xfId="0" applyNumberFormat="1" applyFont="1" applyFill="1" applyBorder="1" applyAlignment="1" applyProtection="1">
      <alignment horizontal="center" vertical="center"/>
    </xf>
    <xf numFmtId="3" fontId="24" fillId="21" borderId="68" xfId="0" applyNumberFormat="1" applyFont="1" applyFill="1" applyBorder="1" applyAlignment="1" applyProtection="1">
      <alignment horizontal="center" vertical="center" wrapText="1"/>
    </xf>
    <xf numFmtId="3" fontId="23" fillId="21" borderId="80" xfId="0" applyNumberFormat="1" applyFont="1" applyFill="1" applyBorder="1" applyAlignment="1" applyProtection="1">
      <alignment horizontal="center" vertical="center"/>
      <protection locked="0"/>
    </xf>
    <xf numFmtId="3" fontId="23" fillId="21" borderId="89" xfId="0" applyNumberFormat="1" applyFont="1" applyFill="1" applyBorder="1" applyAlignment="1" applyProtection="1">
      <alignment horizontal="center" vertical="center"/>
      <protection locked="0"/>
    </xf>
    <xf numFmtId="0" fontId="24" fillId="21" borderId="110" xfId="0" applyFont="1" applyFill="1" applyBorder="1" applyAlignment="1" applyProtection="1">
      <alignment horizontal="center" vertical="center" wrapText="1"/>
    </xf>
    <xf numFmtId="3" fontId="24" fillId="21" borderId="148" xfId="0" applyNumberFormat="1" applyFont="1" applyFill="1" applyBorder="1" applyAlignment="1" applyProtection="1">
      <alignment horizontal="center" vertical="center" wrapText="1"/>
    </xf>
    <xf numFmtId="3" fontId="24" fillId="21" borderId="79" xfId="0" applyNumberFormat="1" applyFont="1" applyFill="1" applyBorder="1" applyAlignment="1" applyProtection="1">
      <alignment horizontal="center" vertical="center"/>
    </xf>
    <xf numFmtId="3" fontId="24" fillId="21" borderId="79" xfId="0" applyNumberFormat="1" applyFont="1" applyFill="1" applyBorder="1" applyAlignment="1" applyProtection="1">
      <alignment horizontal="center" vertical="center" wrapText="1"/>
    </xf>
    <xf numFmtId="3" fontId="24" fillId="21" borderId="147" xfId="0" applyNumberFormat="1" applyFont="1" applyFill="1" applyBorder="1" applyAlignment="1" applyProtection="1">
      <alignment horizontal="center" vertical="center"/>
    </xf>
    <xf numFmtId="3" fontId="24" fillId="21" borderId="138" xfId="0" applyNumberFormat="1" applyFont="1" applyFill="1" applyBorder="1" applyAlignment="1" applyProtection="1">
      <alignment horizontal="center" vertical="center"/>
    </xf>
    <xf numFmtId="3" fontId="24" fillId="21" borderId="140" xfId="0" applyNumberFormat="1" applyFont="1" applyFill="1" applyBorder="1" applyAlignment="1" applyProtection="1">
      <alignment horizontal="center" vertical="center" wrapText="1"/>
    </xf>
    <xf numFmtId="3" fontId="24" fillId="21" borderId="110" xfId="0" applyNumberFormat="1" applyFont="1" applyFill="1" applyBorder="1" applyAlignment="1" applyProtection="1">
      <alignment horizontal="center" vertical="center"/>
    </xf>
    <xf numFmtId="3" fontId="24" fillId="21" borderId="140" xfId="0" applyNumberFormat="1" applyFont="1" applyFill="1" applyBorder="1" applyAlignment="1" applyProtection="1">
      <alignment horizontal="center" vertical="center"/>
    </xf>
    <xf numFmtId="3" fontId="24" fillId="21" borderId="84" xfId="0" applyNumberFormat="1" applyFont="1" applyFill="1" applyBorder="1" applyAlignment="1" applyProtection="1">
      <alignment horizontal="center" vertical="center"/>
    </xf>
    <xf numFmtId="3" fontId="24" fillId="21" borderId="115" xfId="0" applyNumberFormat="1" applyFont="1" applyFill="1" applyBorder="1" applyAlignment="1" applyProtection="1">
      <alignment horizontal="center" vertical="center"/>
    </xf>
    <xf numFmtId="3" fontId="24" fillId="21" borderId="115" xfId="0" applyNumberFormat="1" applyFont="1" applyFill="1" applyBorder="1" applyAlignment="1" applyProtection="1">
      <alignment horizontal="center" vertical="center" wrapText="1"/>
    </xf>
    <xf numFmtId="3" fontId="24" fillId="21" borderId="148" xfId="0" applyNumberFormat="1" applyFont="1" applyFill="1" applyBorder="1" applyAlignment="1" applyProtection="1">
      <alignment horizontal="center" vertical="center"/>
    </xf>
    <xf numFmtId="0" fontId="34" fillId="21" borderId="54" xfId="0" applyFont="1" applyFill="1" applyBorder="1" applyAlignment="1" applyProtection="1">
      <alignment horizontal="center" vertical="center"/>
    </xf>
    <xf numFmtId="3" fontId="1" fillId="21" borderId="81" xfId="0" applyNumberFormat="1" applyFont="1" applyFill="1" applyBorder="1" applyAlignment="1" applyProtection="1">
      <alignment horizontal="right" vertical="center"/>
    </xf>
    <xf numFmtId="3" fontId="1" fillId="21" borderId="80" xfId="0" applyNumberFormat="1" applyFont="1" applyFill="1" applyBorder="1" applyAlignment="1" applyProtection="1">
      <alignment horizontal="right" vertical="center"/>
    </xf>
    <xf numFmtId="0" fontId="34" fillId="21" borderId="3" xfId="0" applyFont="1" applyFill="1" applyBorder="1" applyAlignment="1" applyProtection="1">
      <alignment horizontal="center" vertical="center"/>
    </xf>
    <xf numFmtId="3" fontId="1" fillId="21" borderId="70" xfId="0" applyNumberFormat="1" applyFont="1" applyFill="1" applyBorder="1" applyAlignment="1" applyProtection="1">
      <alignment horizontal="right" vertical="center"/>
    </xf>
    <xf numFmtId="3" fontId="1" fillId="21" borderId="30" xfId="0" applyNumberFormat="1" applyFont="1" applyFill="1" applyBorder="1" applyAlignment="1" applyProtection="1">
      <alignment horizontal="right" vertical="center"/>
    </xf>
    <xf numFmtId="0" fontId="34" fillId="21" borderId="26" xfId="0" applyFont="1" applyFill="1" applyBorder="1" applyAlignment="1" applyProtection="1">
      <alignment horizontal="center" vertical="center"/>
    </xf>
    <xf numFmtId="3" fontId="1" fillId="21" borderId="32" xfId="0" applyNumberFormat="1" applyFont="1" applyFill="1" applyBorder="1" applyAlignment="1" applyProtection="1">
      <alignment horizontal="right" vertical="center"/>
    </xf>
    <xf numFmtId="3" fontId="1" fillId="21" borderId="76" xfId="0" applyNumberFormat="1" applyFont="1" applyFill="1" applyBorder="1" applyAlignment="1" applyProtection="1">
      <alignment horizontal="right" vertical="center"/>
    </xf>
    <xf numFmtId="0" fontId="0" fillId="22" borderId="0" xfId="0" applyFill="1" applyProtection="1"/>
    <xf numFmtId="0" fontId="0" fillId="22" borderId="0" xfId="0" applyFill="1" applyBorder="1" applyProtection="1"/>
    <xf numFmtId="0" fontId="9" fillId="22" borderId="2" xfId="0" applyFont="1" applyFill="1" applyBorder="1" applyAlignment="1" applyProtection="1">
      <alignment horizontal="center" vertical="center" wrapText="1"/>
    </xf>
    <xf numFmtId="0" fontId="9" fillId="22" borderId="1" xfId="0" applyFont="1" applyFill="1" applyBorder="1" applyAlignment="1" applyProtection="1">
      <alignment horizontal="center" vertical="center"/>
    </xf>
    <xf numFmtId="0" fontId="9" fillId="22" borderId="2" xfId="0" applyFont="1" applyFill="1" applyBorder="1" applyAlignment="1" applyProtection="1">
      <alignment horizontal="center" vertical="center"/>
    </xf>
    <xf numFmtId="0" fontId="9" fillId="22" borderId="0" xfId="0" applyFont="1" applyFill="1" applyBorder="1" applyAlignment="1" applyProtection="1">
      <alignment horizontal="center" vertical="center"/>
    </xf>
    <xf numFmtId="0" fontId="9" fillId="22" borderId="121" xfId="0" applyFont="1" applyFill="1" applyBorder="1" applyAlignment="1" applyProtection="1">
      <alignment horizontal="center" vertical="center" wrapText="1"/>
    </xf>
    <xf numFmtId="0" fontId="9" fillId="22" borderId="121" xfId="0" applyFont="1" applyFill="1" applyBorder="1" applyAlignment="1" applyProtection="1">
      <alignment horizontal="center" vertical="center"/>
    </xf>
    <xf numFmtId="0" fontId="34" fillId="22" borderId="28" xfId="0" applyFont="1" applyFill="1" applyBorder="1" applyAlignment="1" applyProtection="1">
      <alignment vertical="center" wrapText="1"/>
    </xf>
    <xf numFmtId="0" fontId="34" fillId="22" borderId="25" xfId="0" applyFont="1" applyFill="1" applyBorder="1" applyAlignment="1" applyProtection="1">
      <alignment horizontal="center" vertical="center" wrapText="1"/>
    </xf>
    <xf numFmtId="0" fontId="34" fillId="22" borderId="28" xfId="0" applyFont="1" applyFill="1" applyBorder="1" applyAlignment="1" applyProtection="1">
      <alignment horizontal="center" vertical="center" wrapText="1"/>
    </xf>
    <xf numFmtId="0" fontId="34" fillId="22" borderId="28" xfId="0" applyFont="1" applyFill="1" applyBorder="1" applyAlignment="1" applyProtection="1">
      <alignment horizontal="center" vertical="center"/>
    </xf>
    <xf numFmtId="0" fontId="34" fillId="22" borderId="29" xfId="0" applyFont="1" applyFill="1" applyBorder="1" applyAlignment="1" applyProtection="1">
      <alignment vertical="center" wrapText="1"/>
    </xf>
    <xf numFmtId="0" fontId="34" fillId="22" borderId="0" xfId="0" applyFont="1" applyFill="1" applyBorder="1" applyAlignment="1" applyProtection="1">
      <alignment vertical="center" wrapText="1"/>
    </xf>
    <xf numFmtId="0" fontId="34" fillId="22" borderId="29" xfId="0" applyFont="1" applyFill="1" applyBorder="1" applyAlignment="1" applyProtection="1">
      <alignment horizontal="center" vertical="center" wrapText="1"/>
    </xf>
    <xf numFmtId="0" fontId="34" fillId="22" borderId="0" xfId="0" applyFont="1" applyFill="1" applyBorder="1" applyAlignment="1" applyProtection="1">
      <alignment horizontal="center" vertical="center" wrapText="1"/>
    </xf>
    <xf numFmtId="0" fontId="36" fillId="22" borderId="28" xfId="0" applyFont="1" applyFill="1" applyBorder="1" applyAlignment="1" applyProtection="1">
      <alignment horizontal="center" vertical="center"/>
    </xf>
    <xf numFmtId="0" fontId="0" fillId="22" borderId="25" xfId="0" applyFill="1" applyBorder="1" applyProtection="1"/>
    <xf numFmtId="0" fontId="0" fillId="22" borderId="60" xfId="0" applyFill="1" applyBorder="1" applyProtection="1"/>
    <xf numFmtId="0" fontId="34" fillId="22" borderId="25" xfId="0" applyFont="1" applyFill="1" applyBorder="1" applyAlignment="1" applyProtection="1">
      <alignment vertical="center" wrapText="1"/>
    </xf>
    <xf numFmtId="0" fontId="34" fillId="22" borderId="25" xfId="0" quotePrefix="1" applyFont="1" applyFill="1" applyBorder="1" applyAlignment="1" applyProtection="1">
      <alignment vertical="center" wrapText="1"/>
    </xf>
    <xf numFmtId="0" fontId="34" fillId="22" borderId="60" xfId="0" applyFont="1" applyFill="1" applyBorder="1" applyAlignment="1" applyProtection="1">
      <alignment vertical="center" wrapText="1"/>
    </xf>
    <xf numFmtId="0" fontId="34" fillId="22" borderId="0" xfId="0" quotePrefix="1" applyFont="1" applyFill="1" applyBorder="1" applyAlignment="1" applyProtection="1">
      <alignment vertical="center" wrapText="1"/>
    </xf>
    <xf numFmtId="0" fontId="34" fillId="22" borderId="61" xfId="0" quotePrefix="1" applyFont="1" applyFill="1" applyBorder="1" applyAlignment="1" applyProtection="1">
      <alignment vertical="center" wrapText="1"/>
    </xf>
    <xf numFmtId="0" fontId="5" fillId="22" borderId="25" xfId="0" quotePrefix="1" applyFont="1" applyFill="1" applyBorder="1" applyAlignment="1" applyProtection="1">
      <alignment vertical="center" wrapText="1"/>
    </xf>
    <xf numFmtId="0" fontId="34" fillId="22" borderId="27" xfId="0" quotePrefix="1" applyFont="1" applyFill="1" applyBorder="1" applyAlignment="1" applyProtection="1">
      <alignment vertical="center" wrapText="1"/>
    </xf>
    <xf numFmtId="0" fontId="34" fillId="22" borderId="62" xfId="0" quotePrefix="1" applyFont="1" applyFill="1" applyBorder="1" applyAlignment="1" applyProtection="1">
      <alignment vertical="center" wrapText="1"/>
    </xf>
    <xf numFmtId="0" fontId="34" fillId="22" borderId="27" xfId="0" quotePrefix="1" applyFont="1" applyFill="1" applyBorder="1" applyAlignment="1" applyProtection="1">
      <alignment horizontal="center" vertical="center" wrapText="1"/>
    </xf>
    <xf numFmtId="0" fontId="5" fillId="22" borderId="62" xfId="0" quotePrefix="1" applyFont="1" applyFill="1" applyBorder="1" applyAlignment="1" applyProtection="1">
      <alignment horizontal="center" vertical="center" wrapText="1"/>
    </xf>
    <xf numFmtId="0" fontId="5" fillId="22" borderId="57" xfId="0" quotePrefix="1" applyFont="1" applyFill="1" applyBorder="1" applyAlignment="1" applyProtection="1">
      <alignment horizontal="center" vertical="center" wrapText="1"/>
    </xf>
    <xf numFmtId="0" fontId="34" fillId="22" borderId="57" xfId="0" quotePrefix="1" applyFont="1" applyFill="1" applyBorder="1" applyAlignment="1" applyProtection="1">
      <alignment horizontal="center" vertical="center" wrapText="1"/>
    </xf>
    <xf numFmtId="0" fontId="34" fillId="22" borderId="58" xfId="0" quotePrefix="1" applyFont="1" applyFill="1" applyBorder="1" applyAlignment="1" applyProtection="1">
      <alignment horizontal="center" vertical="center" wrapText="1"/>
    </xf>
    <xf numFmtId="0" fontId="34" fillId="22" borderId="59" xfId="0" quotePrefix="1" applyFont="1" applyFill="1" applyBorder="1" applyAlignment="1" applyProtection="1">
      <alignment horizontal="center" vertical="center" wrapText="1"/>
    </xf>
    <xf numFmtId="0" fontId="34" fillId="22" borderId="68" xfId="0" applyFont="1" applyFill="1" applyBorder="1" applyAlignment="1" applyProtection="1">
      <alignment horizontal="center" vertical="center" wrapText="1"/>
    </xf>
    <xf numFmtId="0" fontId="24" fillId="22" borderId="54" xfId="0" applyFont="1" applyFill="1" applyBorder="1" applyAlignment="1" applyProtection="1">
      <alignment horizontal="center" vertical="center" wrapText="1"/>
    </xf>
    <xf numFmtId="3" fontId="24" fillId="22" borderId="81" xfId="0" applyNumberFormat="1" applyFont="1" applyFill="1" applyBorder="1" applyAlignment="1" applyProtection="1">
      <alignment horizontal="center" vertical="center" wrapText="1"/>
    </xf>
    <xf numFmtId="3" fontId="24" fillId="22" borderId="80" xfId="0" applyNumberFormat="1" applyFont="1" applyFill="1" applyBorder="1" applyAlignment="1" applyProtection="1">
      <alignment horizontal="center" vertical="center"/>
    </xf>
    <xf numFmtId="3" fontId="24" fillId="22" borderId="80" xfId="0" applyNumberFormat="1" applyFont="1" applyFill="1" applyBorder="1" applyAlignment="1" applyProtection="1">
      <alignment horizontal="center" vertical="center" wrapText="1"/>
    </xf>
    <xf numFmtId="3" fontId="24" fillId="22" borderId="146" xfId="0" applyNumberFormat="1" applyFont="1" applyFill="1" applyBorder="1" applyAlignment="1" applyProtection="1">
      <alignment horizontal="center" vertical="center"/>
    </xf>
    <xf numFmtId="3" fontId="24" fillId="22" borderId="82" xfId="0" applyNumberFormat="1" applyFont="1" applyFill="1" applyBorder="1" applyAlignment="1" applyProtection="1">
      <alignment horizontal="center" vertical="center"/>
    </xf>
    <xf numFmtId="3" fontId="24" fillId="22" borderId="55" xfId="0" applyNumberFormat="1" applyFont="1" applyFill="1" applyBorder="1" applyAlignment="1" applyProtection="1">
      <alignment horizontal="center" vertical="center" wrapText="1"/>
    </xf>
    <xf numFmtId="3" fontId="24" fillId="22" borderId="54" xfId="0" applyNumberFormat="1" applyFont="1" applyFill="1" applyBorder="1" applyAlignment="1" applyProtection="1">
      <alignment horizontal="center" vertical="center"/>
    </xf>
    <xf numFmtId="3" fontId="24" fillId="22" borderId="55" xfId="0" applyNumberFormat="1" applyFont="1" applyFill="1" applyBorder="1" applyAlignment="1" applyProtection="1">
      <alignment horizontal="center" vertical="center"/>
    </xf>
    <xf numFmtId="3" fontId="24" fillId="22" borderId="85" xfId="0" applyNumberFormat="1" applyFont="1" applyFill="1" applyBorder="1" applyAlignment="1" applyProtection="1">
      <alignment horizontal="center" vertical="center"/>
    </xf>
    <xf numFmtId="3" fontId="24" fillId="22" borderId="89" xfId="0" applyNumberFormat="1" applyFont="1" applyFill="1" applyBorder="1" applyAlignment="1" applyProtection="1">
      <alignment horizontal="center" vertical="center"/>
    </xf>
    <xf numFmtId="3" fontId="24" fillId="22" borderId="89" xfId="0" applyNumberFormat="1" applyFont="1" applyFill="1" applyBorder="1" applyAlignment="1" applyProtection="1">
      <alignment horizontal="center" vertical="center" wrapText="1"/>
    </xf>
    <xf numFmtId="3" fontId="24" fillId="22" borderId="81" xfId="0" applyNumberFormat="1" applyFont="1" applyFill="1" applyBorder="1" applyAlignment="1" applyProtection="1">
      <alignment horizontal="center" vertical="center"/>
    </xf>
    <xf numFmtId="3" fontId="24" fillId="22" borderId="68" xfId="0" applyNumberFormat="1" applyFont="1" applyFill="1" applyBorder="1" applyAlignment="1" applyProtection="1">
      <alignment horizontal="center" vertical="center" wrapText="1"/>
    </xf>
    <xf numFmtId="3" fontId="23" fillId="22" borderId="80" xfId="0" applyNumberFormat="1" applyFont="1" applyFill="1" applyBorder="1" applyAlignment="1" applyProtection="1">
      <alignment horizontal="center" vertical="center"/>
      <protection locked="0"/>
    </xf>
    <xf numFmtId="3" fontId="23" fillId="22" borderId="89" xfId="0" applyNumberFormat="1" applyFont="1" applyFill="1" applyBorder="1" applyAlignment="1" applyProtection="1">
      <alignment horizontal="center" vertical="center"/>
      <protection locked="0"/>
    </xf>
    <xf numFmtId="0" fontId="24" fillId="22" borderId="110" xfId="0" applyFont="1" applyFill="1" applyBorder="1" applyAlignment="1" applyProtection="1">
      <alignment horizontal="center" vertical="center" wrapText="1"/>
    </xf>
    <xf numFmtId="3" fontId="24" fillId="22" borderId="148" xfId="0" applyNumberFormat="1" applyFont="1" applyFill="1" applyBorder="1" applyAlignment="1" applyProtection="1">
      <alignment horizontal="center" vertical="center" wrapText="1"/>
    </xf>
    <xf numFmtId="3" fontId="24" fillId="22" borderId="79" xfId="0" applyNumberFormat="1" applyFont="1" applyFill="1" applyBorder="1" applyAlignment="1" applyProtection="1">
      <alignment horizontal="center" vertical="center"/>
    </xf>
    <xf numFmtId="3" fontId="24" fillId="22" borderId="79" xfId="0" applyNumberFormat="1" applyFont="1" applyFill="1" applyBorder="1" applyAlignment="1" applyProtection="1">
      <alignment horizontal="center" vertical="center" wrapText="1"/>
    </xf>
    <xf numFmtId="3" fontId="24" fillId="22" borderId="147" xfId="0" applyNumberFormat="1" applyFont="1" applyFill="1" applyBorder="1" applyAlignment="1" applyProtection="1">
      <alignment horizontal="center" vertical="center"/>
    </xf>
    <xf numFmtId="3" fontId="24" fillId="22" borderId="138" xfId="0" applyNumberFormat="1" applyFont="1" applyFill="1" applyBorder="1" applyAlignment="1" applyProtection="1">
      <alignment horizontal="center" vertical="center"/>
    </xf>
    <xf numFmtId="3" fontId="24" fillId="22" borderId="140" xfId="0" applyNumberFormat="1" applyFont="1" applyFill="1" applyBorder="1" applyAlignment="1" applyProtection="1">
      <alignment horizontal="center" vertical="center" wrapText="1"/>
    </xf>
    <xf numFmtId="3" fontId="24" fillId="22" borderId="110" xfId="0" applyNumberFormat="1" applyFont="1" applyFill="1" applyBorder="1" applyAlignment="1" applyProtection="1">
      <alignment horizontal="center" vertical="center"/>
    </xf>
    <xf numFmtId="3" fontId="24" fillId="22" borderId="140" xfId="0" applyNumberFormat="1" applyFont="1" applyFill="1" applyBorder="1" applyAlignment="1" applyProtection="1">
      <alignment horizontal="center" vertical="center"/>
    </xf>
    <xf numFmtId="3" fontId="24" fillId="22" borderId="84" xfId="0" applyNumberFormat="1" applyFont="1" applyFill="1" applyBorder="1" applyAlignment="1" applyProtection="1">
      <alignment horizontal="center" vertical="center"/>
    </xf>
    <xf numFmtId="3" fontId="24" fillId="22" borderId="115" xfId="0" applyNumberFormat="1" applyFont="1" applyFill="1" applyBorder="1" applyAlignment="1" applyProtection="1">
      <alignment horizontal="center" vertical="center"/>
    </xf>
    <xf numFmtId="3" fontId="24" fillId="22" borderId="115" xfId="0" applyNumberFormat="1" applyFont="1" applyFill="1" applyBorder="1" applyAlignment="1" applyProtection="1">
      <alignment horizontal="center" vertical="center" wrapText="1"/>
    </xf>
    <xf numFmtId="3" fontId="24" fillId="22" borderId="148" xfId="0" applyNumberFormat="1" applyFont="1" applyFill="1" applyBorder="1" applyAlignment="1" applyProtection="1">
      <alignment horizontal="center" vertical="center"/>
    </xf>
    <xf numFmtId="0" fontId="34" fillId="22" borderId="54" xfId="0" applyFont="1" applyFill="1" applyBorder="1" applyAlignment="1" applyProtection="1">
      <alignment horizontal="center" vertical="center"/>
    </xf>
    <xf numFmtId="3" fontId="1" fillId="22" borderId="81" xfId="0" applyNumberFormat="1" applyFont="1" applyFill="1" applyBorder="1" applyAlignment="1" applyProtection="1">
      <alignment horizontal="right" vertical="center"/>
    </xf>
    <xf numFmtId="3" fontId="1" fillId="22" borderId="80" xfId="0" applyNumberFormat="1" applyFont="1" applyFill="1" applyBorder="1" applyAlignment="1" applyProtection="1">
      <alignment horizontal="right" vertical="center"/>
    </xf>
    <xf numFmtId="0" fontId="34" fillId="22" borderId="3" xfId="0" applyFont="1" applyFill="1" applyBorder="1" applyAlignment="1" applyProtection="1">
      <alignment horizontal="center" vertical="center"/>
    </xf>
    <xf numFmtId="3" fontId="1" fillId="22" borderId="70" xfId="0" applyNumberFormat="1" applyFont="1" applyFill="1" applyBorder="1" applyAlignment="1" applyProtection="1">
      <alignment horizontal="right" vertical="center"/>
    </xf>
    <xf numFmtId="3" fontId="1" fillId="22" borderId="30" xfId="0" applyNumberFormat="1" applyFont="1" applyFill="1" applyBorder="1" applyAlignment="1" applyProtection="1">
      <alignment horizontal="right" vertical="center"/>
    </xf>
    <xf numFmtId="0" fontId="34" fillId="22" borderId="26" xfId="0" applyFont="1" applyFill="1" applyBorder="1" applyAlignment="1" applyProtection="1">
      <alignment horizontal="center" vertical="center"/>
    </xf>
    <xf numFmtId="3" fontId="1" fillId="22" borderId="32" xfId="0" applyNumberFormat="1" applyFont="1" applyFill="1" applyBorder="1" applyAlignment="1" applyProtection="1">
      <alignment horizontal="right" vertical="center"/>
    </xf>
    <xf numFmtId="3" fontId="1" fillId="22" borderId="76" xfId="0" applyNumberFormat="1" applyFont="1" applyFill="1" applyBorder="1" applyAlignment="1" applyProtection="1">
      <alignment horizontal="right" vertical="center"/>
    </xf>
    <xf numFmtId="0" fontId="50" fillId="21" borderId="0" xfId="0" applyFont="1" applyFill="1" applyProtection="1"/>
    <xf numFmtId="0" fontId="9" fillId="21" borderId="28" xfId="0" applyFont="1" applyFill="1" applyBorder="1" applyAlignment="1" applyProtection="1">
      <alignment horizontal="center" vertical="center" wrapText="1"/>
    </xf>
    <xf numFmtId="0" fontId="9" fillId="21" borderId="28" xfId="0" applyFont="1" applyFill="1" applyBorder="1" applyAlignment="1" applyProtection="1">
      <alignment horizontal="center" vertical="center"/>
    </xf>
    <xf numFmtId="0" fontId="34" fillId="21" borderId="27" xfId="0" applyFont="1" applyFill="1" applyBorder="1" applyAlignment="1" applyProtection="1">
      <alignment horizontal="center" vertical="center"/>
    </xf>
    <xf numFmtId="3" fontId="34" fillId="21" borderId="96" xfId="0" applyNumberFormat="1" applyFont="1" applyFill="1" applyBorder="1" applyAlignment="1" applyProtection="1">
      <alignment horizontal="right" vertical="center"/>
    </xf>
    <xf numFmtId="3" fontId="34" fillId="21" borderId="21" xfId="0" applyNumberFormat="1" applyFont="1" applyFill="1" applyBorder="1" applyAlignment="1" applyProtection="1">
      <alignment horizontal="right" vertical="center"/>
    </xf>
    <xf numFmtId="3" fontId="34" fillId="21" borderId="50" xfId="0" applyNumberFormat="1" applyFont="1" applyFill="1" applyBorder="1" applyAlignment="1" applyProtection="1">
      <alignment horizontal="right" vertical="center"/>
    </xf>
    <xf numFmtId="3" fontId="34" fillId="21" borderId="22" xfId="0" applyNumberFormat="1" applyFont="1" applyFill="1" applyBorder="1" applyAlignment="1" applyProtection="1">
      <alignment horizontal="right" vertical="center"/>
    </xf>
    <xf numFmtId="0" fontId="13" fillId="21" borderId="25" xfId="0" applyFont="1" applyFill="1" applyBorder="1" applyAlignment="1" applyProtection="1">
      <alignment horizontal="left" vertical="center" wrapText="1"/>
    </xf>
    <xf numFmtId="3" fontId="34" fillId="21" borderId="25" xfId="0" applyNumberFormat="1" applyFont="1" applyFill="1" applyBorder="1" applyAlignment="1" applyProtection="1">
      <alignment horizontal="right" vertical="top" wrapText="1"/>
      <protection locked="0"/>
    </xf>
    <xf numFmtId="3" fontId="34" fillId="21" borderId="25" xfId="0" applyNumberFormat="1" applyFont="1" applyFill="1" applyBorder="1" applyAlignment="1" applyProtection="1">
      <alignment horizontal="right" vertical="top" wrapText="1"/>
    </xf>
    <xf numFmtId="0" fontId="5" fillId="21" borderId="0" xfId="0" applyFont="1" applyFill="1" applyBorder="1" applyAlignment="1" applyProtection="1">
      <alignment horizontal="left" vertical="center" wrapText="1"/>
    </xf>
    <xf numFmtId="0" fontId="34" fillId="21" borderId="0" xfId="0" applyNumberFormat="1" applyFont="1" applyFill="1" applyBorder="1" applyAlignment="1" applyProtection="1">
      <alignment horizontal="left" vertical="top" wrapText="1"/>
      <protection locked="0"/>
    </xf>
    <xf numFmtId="0" fontId="34" fillId="21" borderId="0" xfId="0" applyNumberFormat="1" applyFont="1" applyFill="1" applyBorder="1" applyAlignment="1" applyProtection="1">
      <alignment horizontal="left" vertical="top" wrapText="1"/>
    </xf>
    <xf numFmtId="0" fontId="34" fillId="21" borderId="61" xfId="0" applyFont="1" applyFill="1" applyBorder="1" applyAlignment="1" applyProtection="1">
      <alignment vertical="center" wrapText="1"/>
    </xf>
    <xf numFmtId="0" fontId="5" fillId="21" borderId="10" xfId="0" applyFont="1" applyFill="1" applyBorder="1" applyAlignment="1" applyProtection="1">
      <alignment horizontal="center" vertical="center" wrapText="1"/>
    </xf>
    <xf numFmtId="0" fontId="5" fillId="21" borderId="24" xfId="0" applyFont="1" applyFill="1" applyBorder="1" applyAlignment="1" applyProtection="1">
      <alignment horizontal="center" vertical="center" wrapText="1"/>
    </xf>
    <xf numFmtId="3" fontId="34" fillId="21" borderId="97" xfId="0" applyNumberFormat="1" applyFont="1" applyFill="1" applyBorder="1" applyAlignment="1" applyProtection="1">
      <alignment horizontal="right" vertical="center"/>
    </xf>
    <xf numFmtId="0" fontId="9" fillId="21" borderId="0" xfId="0" applyFont="1" applyFill="1" applyBorder="1" applyAlignment="1" applyProtection="1">
      <alignment horizontal="center" vertical="center" wrapText="1"/>
    </xf>
    <xf numFmtId="0" fontId="8" fillId="21" borderId="0" xfId="0" applyFont="1" applyFill="1" applyBorder="1" applyAlignment="1" applyProtection="1">
      <alignment vertical="center" wrapText="1"/>
    </xf>
    <xf numFmtId="0" fontId="5" fillId="21" borderId="0" xfId="0" applyFont="1" applyFill="1" applyBorder="1" applyAlignment="1" applyProtection="1">
      <alignment horizontal="center" vertical="center" wrapText="1"/>
    </xf>
    <xf numFmtId="0" fontId="8" fillId="21" borderId="53" xfId="0" applyFont="1" applyFill="1" applyBorder="1" applyAlignment="1" applyProtection="1">
      <alignment vertical="center" wrapText="1"/>
    </xf>
    <xf numFmtId="0" fontId="8" fillId="21" borderId="189" xfId="0" applyFont="1" applyFill="1" applyBorder="1" applyAlignment="1" applyProtection="1">
      <alignment vertical="center" wrapText="1"/>
    </xf>
    <xf numFmtId="0" fontId="48" fillId="21" borderId="0" xfId="0" applyFont="1" applyFill="1" applyBorder="1" applyAlignment="1" applyProtection="1">
      <alignment vertical="center" wrapText="1"/>
      <protection locked="0"/>
    </xf>
    <xf numFmtId="0" fontId="48" fillId="21" borderId="0" xfId="0" applyFont="1" applyFill="1" applyBorder="1" applyAlignment="1" applyProtection="1">
      <alignment vertical="center" wrapText="1"/>
    </xf>
    <xf numFmtId="3" fontId="34" fillId="21" borderId="25" xfId="0" applyNumberFormat="1" applyFont="1" applyFill="1" applyBorder="1" applyAlignment="1" applyProtection="1">
      <alignment horizontal="right" vertical="center"/>
    </xf>
    <xf numFmtId="0" fontId="48" fillId="21" borderId="0" xfId="0" applyFont="1" applyFill="1" applyBorder="1" applyAlignment="1" applyProtection="1">
      <alignment horizontal="center" vertical="center" wrapText="1"/>
      <protection locked="0"/>
    </xf>
    <xf numFmtId="0" fontId="48" fillId="21" borderId="0" xfId="0" applyFont="1" applyFill="1" applyBorder="1" applyAlignment="1" applyProtection="1">
      <alignment horizontal="center" vertical="center" wrapText="1"/>
    </xf>
    <xf numFmtId="0" fontId="34" fillId="21" borderId="41" xfId="0" applyFont="1" applyFill="1" applyBorder="1" applyAlignment="1" applyProtection="1">
      <alignment horizontal="center" vertical="center"/>
    </xf>
    <xf numFmtId="3" fontId="34" fillId="21" borderId="87" xfId="0" applyNumberFormat="1" applyFont="1" applyFill="1" applyBorder="1" applyAlignment="1" applyProtection="1">
      <alignment vertical="center"/>
    </xf>
    <xf numFmtId="0" fontId="34" fillId="21" borderId="42" xfId="0" applyFont="1" applyFill="1" applyBorder="1" applyAlignment="1" applyProtection="1">
      <alignment horizontal="center" vertical="center"/>
    </xf>
    <xf numFmtId="0" fontId="50" fillId="22" borderId="0" xfId="0" applyFont="1" applyFill="1" applyProtection="1"/>
    <xf numFmtId="0" fontId="9" fillId="22" borderId="28" xfId="0" applyFont="1" applyFill="1" applyBorder="1" applyAlignment="1" applyProtection="1">
      <alignment horizontal="center" vertical="center" wrapText="1"/>
    </xf>
    <xf numFmtId="0" fontId="9" fillId="22" borderId="28" xfId="0" applyFont="1" applyFill="1" applyBorder="1" applyAlignment="1" applyProtection="1">
      <alignment horizontal="center" vertical="center"/>
    </xf>
    <xf numFmtId="0" fontId="34" fillId="22" borderId="27" xfId="0" applyFont="1" applyFill="1" applyBorder="1" applyAlignment="1" applyProtection="1">
      <alignment horizontal="center" vertical="center"/>
    </xf>
    <xf numFmtId="3" fontId="34" fillId="22" borderId="96" xfId="0" applyNumberFormat="1" applyFont="1" applyFill="1" applyBorder="1" applyAlignment="1" applyProtection="1">
      <alignment horizontal="right" vertical="center"/>
    </xf>
    <xf numFmtId="3" fontId="34" fillId="22" borderId="21" xfId="0" applyNumberFormat="1" applyFont="1" applyFill="1" applyBorder="1" applyAlignment="1" applyProtection="1">
      <alignment horizontal="right" vertical="center"/>
    </xf>
    <xf numFmtId="3" fontId="34" fillId="22" borderId="50" xfId="0" applyNumberFormat="1" applyFont="1" applyFill="1" applyBorder="1" applyAlignment="1" applyProtection="1">
      <alignment horizontal="right" vertical="center"/>
    </xf>
    <xf numFmtId="3" fontId="34" fillId="22" borderId="22" xfId="0" applyNumberFormat="1" applyFont="1" applyFill="1" applyBorder="1" applyAlignment="1" applyProtection="1">
      <alignment horizontal="right" vertical="center"/>
    </xf>
    <xf numFmtId="0" fontId="13" fillId="22" borderId="25" xfId="0" applyFont="1" applyFill="1" applyBorder="1" applyAlignment="1" applyProtection="1">
      <alignment horizontal="left" vertical="center" wrapText="1"/>
    </xf>
    <xf numFmtId="3" fontId="34" fillId="22" borderId="25" xfId="0" applyNumberFormat="1" applyFont="1" applyFill="1" applyBorder="1" applyAlignment="1" applyProtection="1">
      <alignment horizontal="right" vertical="top" wrapText="1"/>
      <protection locked="0"/>
    </xf>
    <xf numFmtId="3" fontId="34" fillId="22" borderId="25" xfId="0" applyNumberFormat="1" applyFont="1" applyFill="1" applyBorder="1" applyAlignment="1" applyProtection="1">
      <alignment horizontal="right" vertical="top" wrapText="1"/>
    </xf>
    <xf numFmtId="0" fontId="5" fillId="22" borderId="0" xfId="0" applyFont="1" applyFill="1" applyBorder="1" applyAlignment="1" applyProtection="1">
      <alignment horizontal="left" vertical="center" wrapText="1"/>
    </xf>
    <xf numFmtId="0" fontId="34" fillId="22" borderId="0" xfId="0" applyNumberFormat="1" applyFont="1" applyFill="1" applyBorder="1" applyAlignment="1" applyProtection="1">
      <alignment horizontal="left" vertical="top" wrapText="1"/>
      <protection locked="0"/>
    </xf>
    <xf numFmtId="0" fontId="34" fillId="22" borderId="0" xfId="0" applyNumberFormat="1" applyFont="1" applyFill="1" applyBorder="1" applyAlignment="1" applyProtection="1">
      <alignment horizontal="left" vertical="top" wrapText="1"/>
    </xf>
    <xf numFmtId="0" fontId="34" fillId="22" borderId="61" xfId="0" applyFont="1" applyFill="1" applyBorder="1" applyAlignment="1" applyProtection="1">
      <alignment vertical="center" wrapText="1"/>
    </xf>
    <xf numFmtId="0" fontId="5" fillId="22" borderId="10" xfId="0" applyFont="1" applyFill="1" applyBorder="1" applyAlignment="1" applyProtection="1">
      <alignment horizontal="center" vertical="center" wrapText="1"/>
    </xf>
    <xf numFmtId="0" fontId="5" fillId="22" borderId="24" xfId="0" applyFont="1" applyFill="1" applyBorder="1" applyAlignment="1" applyProtection="1">
      <alignment horizontal="center" vertical="center" wrapText="1"/>
    </xf>
    <xf numFmtId="3" fontId="34" fillId="22" borderId="97" xfId="0" applyNumberFormat="1" applyFont="1" applyFill="1" applyBorder="1" applyAlignment="1" applyProtection="1">
      <alignment horizontal="right" vertical="center"/>
    </xf>
    <xf numFmtId="3" fontId="34" fillId="22" borderId="58" xfId="0" applyNumberFormat="1" applyFont="1" applyFill="1" applyBorder="1" applyAlignment="1" applyProtection="1">
      <alignment horizontal="right" vertical="center"/>
    </xf>
    <xf numFmtId="0" fontId="9" fillId="22" borderId="0" xfId="0" applyFont="1" applyFill="1" applyBorder="1" applyAlignment="1" applyProtection="1">
      <alignment horizontal="center" vertical="center" wrapText="1"/>
    </xf>
    <xf numFmtId="0" fontId="8" fillId="22" borderId="0" xfId="0" applyFont="1" applyFill="1" applyBorder="1" applyAlignment="1" applyProtection="1">
      <alignment vertical="center" wrapText="1"/>
    </xf>
    <xf numFmtId="0" fontId="5" fillId="22" borderId="0" xfId="0" applyFont="1" applyFill="1" applyBorder="1" applyAlignment="1" applyProtection="1">
      <alignment horizontal="center" vertical="center" wrapText="1"/>
    </xf>
    <xf numFmtId="0" fontId="8" fillId="22" borderId="53" xfId="0" applyFont="1" applyFill="1" applyBorder="1" applyAlignment="1" applyProtection="1">
      <alignment vertical="center" wrapText="1"/>
    </xf>
    <xf numFmtId="0" fontId="8" fillId="22" borderId="189" xfId="0" applyFont="1" applyFill="1" applyBorder="1" applyAlignment="1" applyProtection="1">
      <alignment vertical="center" wrapText="1"/>
    </xf>
    <xf numFmtId="0" fontId="48" fillId="22" borderId="0" xfId="0" applyFont="1" applyFill="1" applyBorder="1" applyAlignment="1" applyProtection="1">
      <alignment vertical="center" wrapText="1"/>
      <protection locked="0"/>
    </xf>
    <xf numFmtId="0" fontId="48" fillId="22" borderId="0" xfId="0" applyFont="1" applyFill="1" applyBorder="1" applyAlignment="1" applyProtection="1">
      <alignment vertical="center" wrapText="1"/>
    </xf>
    <xf numFmtId="3" fontId="34" fillId="22" borderId="25" xfId="0" applyNumberFormat="1" applyFont="1" applyFill="1" applyBorder="1" applyAlignment="1" applyProtection="1">
      <alignment horizontal="right" vertical="center"/>
    </xf>
    <xf numFmtId="0" fontId="48" fillId="22" borderId="0" xfId="0" applyFont="1" applyFill="1" applyBorder="1" applyAlignment="1" applyProtection="1">
      <alignment horizontal="center" vertical="center" wrapText="1"/>
      <protection locked="0"/>
    </xf>
    <xf numFmtId="0" fontId="48" fillId="22" borderId="0" xfId="0" applyFont="1" applyFill="1" applyBorder="1" applyAlignment="1" applyProtection="1">
      <alignment horizontal="center" vertical="center" wrapText="1"/>
    </xf>
    <xf numFmtId="0" fontId="34" fillId="22" borderId="41" xfId="0" applyFont="1" applyFill="1" applyBorder="1" applyAlignment="1" applyProtection="1">
      <alignment horizontal="center" vertical="center"/>
    </xf>
    <xf numFmtId="3" fontId="34" fillId="22" borderId="87" xfId="0" applyNumberFormat="1" applyFont="1" applyFill="1" applyBorder="1" applyAlignment="1" applyProtection="1">
      <alignment vertical="center"/>
    </xf>
    <xf numFmtId="0" fontId="34" fillId="22" borderId="42" xfId="0" applyFont="1" applyFill="1" applyBorder="1" applyAlignment="1" applyProtection="1">
      <alignment horizontal="center" vertical="center"/>
    </xf>
    <xf numFmtId="3" fontId="34" fillId="21" borderId="58" xfId="0" applyNumberFormat="1" applyFont="1" applyFill="1" applyBorder="1" applyAlignment="1" applyProtection="1">
      <alignment horizontal="right" vertical="center"/>
    </xf>
    <xf numFmtId="0" fontId="31" fillId="21" borderId="0" xfId="0" applyFont="1" applyFill="1" applyProtection="1"/>
    <xf numFmtId="0" fontId="31" fillId="22" borderId="0" xfId="0" applyFont="1" applyFill="1" applyProtection="1"/>
    <xf numFmtId="0" fontId="31" fillId="21" borderId="0" xfId="0" applyFont="1" applyFill="1" applyBorder="1" applyProtection="1"/>
    <xf numFmtId="0" fontId="31" fillId="22" borderId="0" xfId="0" applyFont="1" applyFill="1" applyBorder="1" applyProtection="1"/>
    <xf numFmtId="0" fontId="34" fillId="4" borderId="0" xfId="0" applyNumberFormat="1" applyFont="1" applyFill="1" applyBorder="1" applyAlignment="1" applyProtection="1">
      <alignment horizontal="left" vertical="top" wrapText="1"/>
    </xf>
    <xf numFmtId="3" fontId="34" fillId="18" borderId="31" xfId="0" applyNumberFormat="1" applyFont="1" applyFill="1" applyBorder="1" applyAlignment="1" applyProtection="1">
      <alignment horizontal="right" vertical="center"/>
    </xf>
    <xf numFmtId="3" fontId="34" fillId="19" borderId="31" xfId="0" applyNumberFormat="1" applyFont="1" applyFill="1" applyBorder="1" applyAlignment="1" applyProtection="1">
      <alignment horizontal="right" vertical="center"/>
    </xf>
    <xf numFmtId="0" fontId="34" fillId="20" borderId="31" xfId="0" applyFont="1" applyFill="1" applyBorder="1" applyAlignment="1" applyProtection="1">
      <alignment horizontal="right" vertical="center"/>
    </xf>
    <xf numFmtId="3" fontId="34" fillId="18" borderId="33" xfId="0" applyNumberFormat="1" applyFont="1" applyFill="1" applyBorder="1" applyAlignment="1" applyProtection="1">
      <alignment horizontal="right" vertical="center"/>
    </xf>
    <xf numFmtId="3" fontId="34" fillId="19" borderId="33" xfId="0" applyNumberFormat="1" applyFont="1" applyFill="1" applyBorder="1" applyAlignment="1" applyProtection="1">
      <alignment horizontal="right" vertical="center"/>
    </xf>
    <xf numFmtId="0" fontId="31" fillId="18" borderId="18" xfId="0" applyFont="1" applyFill="1" applyBorder="1" applyAlignment="1">
      <alignment horizontal="right" vertical="center" wrapText="1"/>
    </xf>
    <xf numFmtId="3" fontId="34" fillId="18" borderId="35" xfId="0" applyNumberFormat="1" applyFont="1" applyFill="1" applyBorder="1" applyAlignment="1" applyProtection="1">
      <alignment horizontal="right" vertical="center"/>
    </xf>
    <xf numFmtId="3" fontId="34" fillId="19" borderId="35" xfId="0" applyNumberFormat="1" applyFont="1" applyFill="1" applyBorder="1" applyAlignment="1" applyProtection="1">
      <alignment horizontal="right" vertical="center"/>
    </xf>
    <xf numFmtId="3" fontId="34" fillId="18" borderId="122" xfId="0" applyNumberFormat="1" applyFont="1" applyFill="1" applyBorder="1" applyAlignment="1" applyProtection="1">
      <alignment horizontal="right" vertical="center"/>
    </xf>
    <xf numFmtId="3" fontId="34" fillId="19" borderId="122" xfId="0" applyNumberFormat="1" applyFont="1" applyFill="1" applyBorder="1" applyAlignment="1" applyProtection="1">
      <alignment horizontal="right" vertical="center"/>
    </xf>
    <xf numFmtId="0" fontId="34" fillId="4" borderId="1" xfId="0" applyFont="1" applyFill="1" applyBorder="1" applyAlignment="1" applyProtection="1">
      <alignment horizontal="right" vertical="center"/>
    </xf>
    <xf numFmtId="0" fontId="34" fillId="4" borderId="1" xfId="0" applyFont="1" applyFill="1" applyBorder="1" applyAlignment="1" applyProtection="1">
      <alignment horizontal="center" vertical="center"/>
    </xf>
    <xf numFmtId="0" fontId="34" fillId="0" borderId="196" xfId="0" applyFont="1" applyBorder="1" applyAlignment="1" applyProtection="1">
      <alignment horizontal="center" vertical="center"/>
    </xf>
    <xf numFmtId="0" fontId="34" fillId="0" borderId="62" xfId="0" applyFont="1" applyBorder="1" applyAlignment="1" applyProtection="1">
      <alignment horizontal="center" vertical="center"/>
    </xf>
    <xf numFmtId="0" fontId="9" fillId="0" borderId="192" xfId="0" applyFont="1" applyBorder="1" applyAlignment="1" applyProtection="1">
      <alignment horizontal="center" vertical="center"/>
    </xf>
    <xf numFmtId="0" fontId="36" fillId="5" borderId="29" xfId="0" applyFont="1" applyFill="1" applyBorder="1" applyAlignment="1" applyProtection="1">
      <alignment horizontal="center" vertical="center"/>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4" fontId="0" fillId="0" borderId="0" xfId="0" applyNumberFormat="1" applyFill="1" applyBorder="1" applyAlignment="1" applyProtection="1">
      <alignment horizontal="center" vertical="center"/>
    </xf>
    <xf numFmtId="0" fontId="34" fillId="0" borderId="6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0" fillId="0" borderId="109" xfId="0" applyBorder="1"/>
    <xf numFmtId="0" fontId="0" fillId="0" borderId="2" xfId="0" applyBorder="1"/>
    <xf numFmtId="165" fontId="0" fillId="0" borderId="27" xfId="0" applyNumberFormat="1" applyBorder="1"/>
    <xf numFmtId="165" fontId="0" fillId="0" borderId="3" xfId="0" applyNumberFormat="1" applyBorder="1"/>
    <xf numFmtId="165" fontId="0" fillId="0" borderId="120" xfId="0" applyNumberFormat="1" applyBorder="1"/>
    <xf numFmtId="3" fontId="0" fillId="0" borderId="54" xfId="0" applyNumberFormat="1" applyBorder="1"/>
    <xf numFmtId="3" fontId="0" fillId="0" borderId="3" xfId="0" applyNumberFormat="1" applyBorder="1"/>
    <xf numFmtId="3" fontId="0" fillId="0" borderId="110" xfId="0" applyNumberFormat="1" applyBorder="1"/>
    <xf numFmtId="0" fontId="31" fillId="0" borderId="109" xfId="0" applyNumberFormat="1" applyFont="1" applyFill="1" applyBorder="1" applyAlignment="1">
      <alignment horizontal="center" vertical="center"/>
    </xf>
    <xf numFmtId="0" fontId="31" fillId="0" borderId="2" xfId="0" applyFont="1" applyBorder="1"/>
    <xf numFmtId="0" fontId="31" fillId="0" borderId="27" xfId="0" applyFont="1" applyBorder="1"/>
    <xf numFmtId="0" fontId="31" fillId="0" borderId="3" xfId="0" applyFont="1" applyBorder="1"/>
    <xf numFmtId="0" fontId="31" fillId="0" borderId="120" xfId="0" applyFont="1" applyBorder="1"/>
    <xf numFmtId="0" fontId="0" fillId="0" borderId="0" xfId="0" applyFill="1" applyAlignment="1" applyProtection="1">
      <alignment wrapText="1"/>
    </xf>
    <xf numFmtId="0" fontId="0" fillId="0" borderId="0" xfId="0" applyFill="1" applyAlignment="1" applyProtection="1"/>
    <xf numFmtId="0" fontId="0" fillId="0" borderId="0" xfId="0" applyFill="1" applyAlignment="1" applyProtection="1">
      <alignment vertical="center" textRotation="90" wrapText="1"/>
    </xf>
    <xf numFmtId="3" fontId="1" fillId="22" borderId="130" xfId="0" applyNumberFormat="1" applyFont="1" applyFill="1" applyBorder="1" applyAlignment="1" applyProtection="1">
      <alignment horizontal="right" vertical="center"/>
    </xf>
    <xf numFmtId="3" fontId="1" fillId="22" borderId="146" xfId="0" applyNumberFormat="1" applyFont="1" applyFill="1" applyBorder="1" applyAlignment="1" applyProtection="1">
      <alignment horizontal="right" vertical="center"/>
    </xf>
    <xf numFmtId="3" fontId="1" fillId="22" borderId="176" xfId="0" applyNumberFormat="1" applyFont="1" applyFill="1" applyBorder="1" applyAlignment="1" applyProtection="1">
      <alignment horizontal="right" vertical="center"/>
    </xf>
    <xf numFmtId="3" fontId="1" fillId="22" borderId="82" xfId="0" applyNumberFormat="1" applyFont="1" applyFill="1" applyBorder="1" applyAlignment="1" applyProtection="1">
      <alignment horizontal="right" vertical="center"/>
    </xf>
    <xf numFmtId="3" fontId="1" fillId="22" borderId="55" xfId="0" applyNumberFormat="1" applyFont="1" applyFill="1" applyBorder="1" applyAlignment="1" applyProtection="1">
      <alignment horizontal="right" vertical="center"/>
    </xf>
    <xf numFmtId="3" fontId="1" fillId="22" borderId="54" xfId="0" applyNumberFormat="1" applyFont="1" applyFill="1" applyBorder="1" applyAlignment="1" applyProtection="1">
      <alignment horizontal="right" vertical="center"/>
    </xf>
    <xf numFmtId="3" fontId="1" fillId="22" borderId="85" xfId="0" applyNumberFormat="1" applyFont="1" applyFill="1" applyBorder="1" applyAlignment="1" applyProtection="1">
      <alignment horizontal="right" vertical="center"/>
    </xf>
    <xf numFmtId="3" fontId="1" fillId="22" borderId="89" xfId="0" applyNumberFormat="1" applyFont="1" applyFill="1" applyBorder="1" applyAlignment="1" applyProtection="1">
      <alignment horizontal="right" vertical="center"/>
    </xf>
    <xf numFmtId="3" fontId="1" fillId="22" borderId="8" xfId="0" applyNumberFormat="1" applyFont="1" applyFill="1" applyBorder="1" applyAlignment="1" applyProtection="1">
      <alignment horizontal="right" vertical="center"/>
    </xf>
    <xf numFmtId="3" fontId="1" fillId="22" borderId="94" xfId="0" applyNumberFormat="1" applyFont="1" applyFill="1" applyBorder="1" applyAlignment="1" applyProtection="1">
      <alignment horizontal="right" vertical="center"/>
    </xf>
    <xf numFmtId="3" fontId="1" fillId="22" borderId="14" xfId="0" applyNumberFormat="1" applyFont="1" applyFill="1" applyBorder="1" applyAlignment="1" applyProtection="1">
      <alignment horizontal="right" vertical="center"/>
    </xf>
    <xf numFmtId="3" fontId="1" fillId="22" borderId="3" xfId="0" applyNumberFormat="1" applyFont="1" applyFill="1" applyBorder="1" applyAlignment="1" applyProtection="1">
      <alignment horizontal="right" vertical="center"/>
    </xf>
    <xf numFmtId="3" fontId="1" fillId="22" borderId="12" xfId="0" applyNumberFormat="1" applyFont="1" applyFill="1" applyBorder="1" applyAlignment="1" applyProtection="1">
      <alignment horizontal="right" vertical="center"/>
    </xf>
    <xf numFmtId="3" fontId="1" fillId="22" borderId="64" xfId="0" applyNumberFormat="1" applyFont="1" applyFill="1" applyBorder="1" applyAlignment="1" applyProtection="1">
      <alignment horizontal="right" vertical="center"/>
    </xf>
    <xf numFmtId="3" fontId="1" fillId="22" borderId="33" xfId="0" applyNumberFormat="1" applyFont="1" applyFill="1" applyBorder="1" applyAlignment="1" applyProtection="1">
      <alignment horizontal="right" vertical="center"/>
    </xf>
    <xf numFmtId="3" fontId="1" fillId="22" borderId="34" xfId="0" applyNumberFormat="1" applyFont="1" applyFill="1" applyBorder="1" applyAlignment="1" applyProtection="1">
      <alignment horizontal="right" vertical="center"/>
    </xf>
    <xf numFmtId="3" fontId="1" fillId="22" borderId="57" xfId="0" applyNumberFormat="1" applyFont="1" applyFill="1" applyBorder="1" applyAlignment="1" applyProtection="1">
      <alignment horizontal="right" vertical="center"/>
    </xf>
    <xf numFmtId="3" fontId="1" fillId="22" borderId="131" xfId="0" applyNumberFormat="1" applyFont="1" applyFill="1" applyBorder="1" applyAlignment="1" applyProtection="1">
      <alignment horizontal="right" vertical="center"/>
    </xf>
    <xf numFmtId="3" fontId="1" fillId="22" borderId="95" xfId="0" applyNumberFormat="1" applyFont="1" applyFill="1" applyBorder="1" applyAlignment="1" applyProtection="1">
      <alignment horizontal="right" vertical="center"/>
    </xf>
    <xf numFmtId="3" fontId="1" fillId="22" borderId="26" xfId="0" applyNumberFormat="1" applyFont="1" applyFill="1" applyBorder="1" applyAlignment="1" applyProtection="1">
      <alignment horizontal="right" vertical="center"/>
    </xf>
    <xf numFmtId="3" fontId="1" fillId="22" borderId="98" xfId="0" applyNumberFormat="1" applyFont="1" applyFill="1" applyBorder="1" applyAlignment="1" applyProtection="1">
      <alignment horizontal="right" vertical="center"/>
    </xf>
    <xf numFmtId="3" fontId="1" fillId="22" borderId="59" xfId="0" applyNumberFormat="1" applyFont="1" applyFill="1" applyBorder="1" applyAlignment="1" applyProtection="1">
      <alignment horizontal="right" vertical="center"/>
    </xf>
    <xf numFmtId="3" fontId="1" fillId="22" borderId="35" xfId="0" applyNumberFormat="1" applyFont="1" applyFill="1" applyBorder="1" applyAlignment="1" applyProtection="1">
      <alignment horizontal="right" vertical="center"/>
    </xf>
    <xf numFmtId="3" fontId="1" fillId="22" borderId="10" xfId="0" applyNumberFormat="1" applyFont="1" applyFill="1" applyBorder="1" applyAlignment="1" applyProtection="1">
      <alignment horizontal="right" vertical="center"/>
    </xf>
    <xf numFmtId="3" fontId="1" fillId="22" borderId="162" xfId="0" applyNumberFormat="1" applyFont="1" applyFill="1" applyBorder="1" applyAlignment="1" applyProtection="1">
      <alignment horizontal="right" vertical="center"/>
    </xf>
    <xf numFmtId="3" fontId="1" fillId="22" borderId="144" xfId="0" applyNumberFormat="1" applyFont="1" applyFill="1" applyBorder="1" applyAlignment="1" applyProtection="1">
      <alignment horizontal="right" vertical="center"/>
    </xf>
    <xf numFmtId="3" fontId="1" fillId="22" borderId="13" xfId="0" applyNumberFormat="1" applyFont="1" applyFill="1" applyBorder="1" applyAlignment="1" applyProtection="1">
      <alignment horizontal="right" vertical="center"/>
    </xf>
    <xf numFmtId="3" fontId="1" fillId="22" borderId="120" xfId="0" applyNumberFormat="1" applyFont="1" applyFill="1" applyBorder="1" applyAlignment="1" applyProtection="1">
      <alignment horizontal="right" vertical="center"/>
    </xf>
    <xf numFmtId="3" fontId="1" fillId="22" borderId="137" xfId="0" applyNumberFormat="1" applyFont="1" applyFill="1" applyBorder="1" applyAlignment="1" applyProtection="1">
      <alignment horizontal="right" vertical="center"/>
    </xf>
    <xf numFmtId="3" fontId="1" fillId="22" borderId="122" xfId="0" applyNumberFormat="1" applyFont="1" applyFill="1" applyBorder="1" applyAlignment="1" applyProtection="1">
      <alignment horizontal="right" vertical="center"/>
    </xf>
    <xf numFmtId="3" fontId="1" fillId="21" borderId="146" xfId="0" applyNumberFormat="1" applyFont="1" applyFill="1" applyBorder="1" applyAlignment="1" applyProtection="1">
      <alignment horizontal="right" vertical="center"/>
    </xf>
    <xf numFmtId="3" fontId="1" fillId="21" borderId="176" xfId="0" applyNumberFormat="1" applyFont="1" applyFill="1" applyBorder="1" applyAlignment="1" applyProtection="1">
      <alignment horizontal="right" vertical="center"/>
    </xf>
    <xf numFmtId="3" fontId="1" fillId="21" borderId="82" xfId="0" applyNumberFormat="1" applyFont="1" applyFill="1" applyBorder="1" applyAlignment="1" applyProtection="1">
      <alignment horizontal="right" vertical="center"/>
    </xf>
    <xf numFmtId="3" fontId="1" fillId="21" borderId="55" xfId="0" applyNumberFormat="1" applyFont="1" applyFill="1" applyBorder="1" applyAlignment="1" applyProtection="1">
      <alignment horizontal="right" vertical="center"/>
    </xf>
    <xf numFmtId="3" fontId="1" fillId="21" borderId="54" xfId="0" applyNumberFormat="1" applyFont="1" applyFill="1" applyBorder="1" applyAlignment="1" applyProtection="1">
      <alignment horizontal="right" vertical="center"/>
    </xf>
    <xf numFmtId="3" fontId="1" fillId="21" borderId="85" xfId="0" applyNumberFormat="1" applyFont="1" applyFill="1" applyBorder="1" applyAlignment="1" applyProtection="1">
      <alignment horizontal="right" vertical="center"/>
    </xf>
    <xf numFmtId="3" fontId="1" fillId="21" borderId="89" xfId="0" applyNumberFormat="1" applyFont="1" applyFill="1" applyBorder="1" applyAlignment="1" applyProtection="1">
      <alignment horizontal="right" vertical="center"/>
    </xf>
    <xf numFmtId="3" fontId="34" fillId="21" borderId="80" xfId="0" applyNumberFormat="1" applyFont="1" applyFill="1" applyBorder="1" applyAlignment="1" applyProtection="1">
      <alignment horizontal="right" vertical="center"/>
    </xf>
    <xf numFmtId="3" fontId="34" fillId="21" borderId="89" xfId="0" applyNumberFormat="1" applyFont="1" applyFill="1" applyBorder="1" applyAlignment="1" applyProtection="1">
      <alignment horizontal="right" vertical="center"/>
    </xf>
    <xf numFmtId="3" fontId="1" fillId="21" borderId="8" xfId="0" applyNumberFormat="1" applyFont="1" applyFill="1" applyBorder="1" applyAlignment="1" applyProtection="1">
      <alignment horizontal="right" vertical="center"/>
    </xf>
    <xf numFmtId="3" fontId="1" fillId="21" borderId="130" xfId="0" applyNumberFormat="1" applyFont="1" applyFill="1" applyBorder="1" applyAlignment="1" applyProtection="1">
      <alignment horizontal="right" vertical="center"/>
    </xf>
    <xf numFmtId="3" fontId="1" fillId="21" borderId="94" xfId="0" applyNumberFormat="1" applyFont="1" applyFill="1" applyBorder="1" applyAlignment="1" applyProtection="1">
      <alignment horizontal="right" vertical="center"/>
    </xf>
    <xf numFmtId="3" fontId="1" fillId="21" borderId="14" xfId="0" applyNumberFormat="1" applyFont="1" applyFill="1" applyBorder="1" applyAlignment="1" applyProtection="1">
      <alignment horizontal="right" vertical="center"/>
    </xf>
    <xf numFmtId="3" fontId="1" fillId="21" borderId="3" xfId="0" applyNumberFormat="1" applyFont="1" applyFill="1" applyBorder="1" applyAlignment="1" applyProtection="1">
      <alignment horizontal="right" vertical="center"/>
    </xf>
    <xf numFmtId="3" fontId="1" fillId="21" borderId="12" xfId="0" applyNumberFormat="1" applyFont="1" applyFill="1" applyBorder="1" applyAlignment="1" applyProtection="1">
      <alignment horizontal="right" vertical="center"/>
    </xf>
    <xf numFmtId="3" fontId="1" fillId="21" borderId="64" xfId="0" applyNumberFormat="1" applyFont="1" applyFill="1" applyBorder="1" applyAlignment="1" applyProtection="1">
      <alignment horizontal="right" vertical="center"/>
    </xf>
    <xf numFmtId="3" fontId="1" fillId="21" borderId="33" xfId="0" applyNumberFormat="1" applyFont="1" applyFill="1" applyBorder="1" applyAlignment="1" applyProtection="1">
      <alignment horizontal="right" vertical="center"/>
    </xf>
    <xf numFmtId="3" fontId="34" fillId="21" borderId="30" xfId="0" applyNumberFormat="1" applyFont="1" applyFill="1" applyBorder="1" applyAlignment="1" applyProtection="1">
      <alignment horizontal="right" vertical="center"/>
    </xf>
    <xf numFmtId="3" fontId="34" fillId="21" borderId="31" xfId="0" applyNumberFormat="1" applyFont="1" applyFill="1" applyBorder="1" applyAlignment="1" applyProtection="1">
      <alignment horizontal="right" vertical="center"/>
    </xf>
    <xf numFmtId="3" fontId="1" fillId="21" borderId="34" xfId="0" applyNumberFormat="1" applyFont="1" applyFill="1" applyBorder="1" applyAlignment="1" applyProtection="1">
      <alignment horizontal="right" vertical="center"/>
    </xf>
    <xf numFmtId="3" fontId="1" fillId="21" borderId="57" xfId="0" applyNumberFormat="1" applyFont="1" applyFill="1" applyBorder="1" applyAlignment="1" applyProtection="1">
      <alignment horizontal="right" vertical="center"/>
    </xf>
    <xf numFmtId="3" fontId="1" fillId="21" borderId="131" xfId="0" applyNumberFormat="1" applyFont="1" applyFill="1" applyBorder="1" applyAlignment="1" applyProtection="1">
      <alignment horizontal="right" vertical="center"/>
    </xf>
    <xf numFmtId="3" fontId="1" fillId="21" borderId="95" xfId="0" applyNumberFormat="1" applyFont="1" applyFill="1" applyBorder="1" applyAlignment="1" applyProtection="1">
      <alignment horizontal="right" vertical="center"/>
    </xf>
    <xf numFmtId="3" fontId="1" fillId="21" borderId="26" xfId="0" applyNumberFormat="1" applyFont="1" applyFill="1" applyBorder="1" applyAlignment="1" applyProtection="1">
      <alignment horizontal="right" vertical="center"/>
    </xf>
    <xf numFmtId="3" fontId="1" fillId="21" borderId="98" xfId="0" applyNumberFormat="1" applyFont="1" applyFill="1" applyBorder="1" applyAlignment="1" applyProtection="1">
      <alignment horizontal="right" vertical="center"/>
    </xf>
    <xf numFmtId="3" fontId="1" fillId="21" borderId="59" xfId="0" applyNumberFormat="1" applyFont="1" applyFill="1" applyBorder="1" applyAlignment="1" applyProtection="1">
      <alignment horizontal="right" vertical="center"/>
    </xf>
    <xf numFmtId="3" fontId="1" fillId="21" borderId="35" xfId="0" applyNumberFormat="1" applyFont="1" applyFill="1" applyBorder="1" applyAlignment="1" applyProtection="1">
      <alignment horizontal="right" vertical="center"/>
    </xf>
    <xf numFmtId="3" fontId="34" fillId="21" borderId="32" xfId="0" applyNumberFormat="1" applyFont="1" applyFill="1" applyBorder="1" applyAlignment="1" applyProtection="1">
      <alignment horizontal="right" vertical="center"/>
    </xf>
    <xf numFmtId="3" fontId="34" fillId="21" borderId="33" xfId="0" applyNumberFormat="1" applyFont="1" applyFill="1" applyBorder="1" applyAlignment="1" applyProtection="1">
      <alignment horizontal="right" vertical="center"/>
    </xf>
    <xf numFmtId="3" fontId="1" fillId="21" borderId="10" xfId="0" applyNumberFormat="1" applyFont="1" applyFill="1" applyBorder="1" applyAlignment="1" applyProtection="1">
      <alignment horizontal="right" vertical="center"/>
    </xf>
    <xf numFmtId="3" fontId="1" fillId="21" borderId="162" xfId="0" applyNumberFormat="1" applyFont="1" applyFill="1" applyBorder="1" applyAlignment="1" applyProtection="1">
      <alignment horizontal="right" vertical="center"/>
    </xf>
    <xf numFmtId="3" fontId="1" fillId="21" borderId="144" xfId="0" applyNumberFormat="1" applyFont="1" applyFill="1" applyBorder="1" applyAlignment="1" applyProtection="1">
      <alignment horizontal="right" vertical="center"/>
    </xf>
    <xf numFmtId="3" fontId="1" fillId="21" borderId="13" xfId="0" applyNumberFormat="1" applyFont="1" applyFill="1" applyBorder="1" applyAlignment="1" applyProtection="1">
      <alignment horizontal="right" vertical="center"/>
    </xf>
    <xf numFmtId="3" fontId="1" fillId="21" borderId="120" xfId="0" applyNumberFormat="1" applyFont="1" applyFill="1" applyBorder="1" applyAlignment="1" applyProtection="1">
      <alignment horizontal="right" vertical="center"/>
    </xf>
    <xf numFmtId="3" fontId="1" fillId="21" borderId="137" xfId="0" applyNumberFormat="1" applyFont="1" applyFill="1" applyBorder="1" applyAlignment="1" applyProtection="1">
      <alignment horizontal="right" vertical="center"/>
    </xf>
    <xf numFmtId="3" fontId="1" fillId="21" borderId="122" xfId="0" applyNumberFormat="1" applyFont="1" applyFill="1" applyBorder="1" applyAlignment="1" applyProtection="1">
      <alignment horizontal="right" vertical="center"/>
    </xf>
    <xf numFmtId="0" fontId="36" fillId="16" borderId="173" xfId="0" applyNumberFormat="1" applyFont="1" applyFill="1" applyBorder="1" applyAlignment="1" applyProtection="1">
      <alignment horizontal="left" vertical="top" wrapText="1"/>
    </xf>
    <xf numFmtId="0" fontId="36" fillId="16" borderId="166" xfId="0" applyNumberFormat="1" applyFont="1" applyFill="1" applyBorder="1" applyAlignment="1" applyProtection="1">
      <alignment horizontal="left" vertical="top" wrapText="1"/>
    </xf>
    <xf numFmtId="0" fontId="36" fillId="16" borderId="175" xfId="0" applyNumberFormat="1" applyFont="1" applyFill="1" applyBorder="1" applyAlignment="1" applyProtection="1">
      <alignment horizontal="left" vertical="top" wrapText="1"/>
    </xf>
    <xf numFmtId="0" fontId="36" fillId="16" borderId="165" xfId="0" applyNumberFormat="1" applyFont="1" applyFill="1" applyBorder="1" applyAlignment="1" applyProtection="1">
      <alignment horizontal="left" vertical="top" wrapText="1"/>
    </xf>
    <xf numFmtId="49" fontId="36" fillId="0" borderId="0" xfId="0" applyNumberFormat="1" applyFont="1" applyFill="1" applyBorder="1" applyAlignment="1" applyProtection="1">
      <alignment horizontal="left" vertical="top" wrapText="1"/>
    </xf>
    <xf numFmtId="0" fontId="68" fillId="16" borderId="165" xfId="0" applyNumberFormat="1" applyFont="1" applyFill="1" applyBorder="1" applyAlignment="1" applyProtection="1">
      <alignment horizontal="left" vertical="top" wrapText="1"/>
    </xf>
    <xf numFmtId="49" fontId="68" fillId="0" borderId="0" xfId="0" applyNumberFormat="1" applyFont="1" applyFill="1" applyBorder="1" applyAlignment="1" applyProtection="1">
      <alignment horizontal="left" vertical="top" wrapText="1"/>
    </xf>
    <xf numFmtId="0" fontId="68" fillId="16" borderId="161" xfId="0" applyNumberFormat="1" applyFont="1" applyFill="1" applyBorder="1" applyAlignment="1" applyProtection="1">
      <alignment horizontal="left" vertical="top" wrapText="1"/>
    </xf>
    <xf numFmtId="0" fontId="68" fillId="16" borderId="68" xfId="0" applyNumberFormat="1" applyFont="1" applyFill="1" applyBorder="1" applyAlignment="1" applyProtection="1">
      <alignment horizontal="left" vertical="top" wrapText="1"/>
    </xf>
    <xf numFmtId="0" fontId="68" fillId="16" borderId="163" xfId="0" applyNumberFormat="1" applyFont="1" applyFill="1" applyBorder="1" applyAlignment="1" applyProtection="1">
      <alignment horizontal="left" vertical="top" wrapText="1"/>
    </xf>
    <xf numFmtId="49" fontId="66" fillId="0" borderId="0" xfId="0" applyNumberFormat="1" applyFont="1" applyFill="1" applyBorder="1" applyAlignment="1" applyProtection="1">
      <alignment horizontal="left" vertical="top" wrapText="1"/>
    </xf>
    <xf numFmtId="3" fontId="36" fillId="16" borderId="167" xfId="0" applyNumberFormat="1" applyFont="1" applyFill="1" applyBorder="1" applyAlignment="1" applyProtection="1">
      <alignment horizontal="left" vertical="top" wrapText="1"/>
    </xf>
    <xf numFmtId="3" fontId="68" fillId="16" borderId="0" xfId="0" applyNumberFormat="1" applyFont="1" applyFill="1" applyBorder="1" applyAlignment="1" applyProtection="1">
      <alignment horizontal="left" vertical="top" wrapText="1"/>
    </xf>
    <xf numFmtId="3" fontId="68" fillId="16" borderId="151" xfId="0" applyNumberFormat="1" applyFont="1" applyFill="1" applyBorder="1" applyAlignment="1" applyProtection="1">
      <alignment horizontal="left" vertical="top" wrapText="1"/>
    </xf>
    <xf numFmtId="3" fontId="68" fillId="16" borderId="172" xfId="0" applyNumberFormat="1" applyFont="1" applyFill="1" applyBorder="1" applyAlignment="1" applyProtection="1">
      <alignment horizontal="left" vertical="top" wrapText="1"/>
    </xf>
    <xf numFmtId="3" fontId="68" fillId="16" borderId="68" xfId="0" applyNumberFormat="1" applyFont="1" applyFill="1" applyBorder="1" applyAlignment="1" applyProtection="1">
      <alignment horizontal="left" vertical="top" wrapText="1"/>
    </xf>
    <xf numFmtId="0" fontId="36" fillId="16" borderId="168" xfId="0" applyNumberFormat="1" applyFont="1" applyFill="1" applyBorder="1" applyAlignment="1" applyProtection="1">
      <alignment horizontal="left" vertical="top" wrapText="1"/>
    </xf>
    <xf numFmtId="0" fontId="68" fillId="16" borderId="1" xfId="0" applyNumberFormat="1" applyFont="1" applyFill="1" applyBorder="1" applyAlignment="1" applyProtection="1">
      <alignment horizontal="left" vertical="top" wrapText="1"/>
    </xf>
    <xf numFmtId="3" fontId="68" fillId="16" borderId="178" xfId="0" applyNumberFormat="1" applyFont="1" applyFill="1" applyBorder="1" applyAlignment="1" applyProtection="1">
      <alignment horizontal="left" vertical="top" wrapText="1"/>
    </xf>
    <xf numFmtId="0" fontId="68" fillId="16" borderId="179" xfId="0" applyNumberFormat="1" applyFont="1" applyFill="1" applyBorder="1" applyAlignment="1" applyProtection="1">
      <alignment horizontal="left" vertical="top" wrapText="1"/>
    </xf>
    <xf numFmtId="3" fontId="68" fillId="16" borderId="178" xfId="0" applyNumberFormat="1" applyFont="1" applyFill="1" applyBorder="1" applyAlignment="1" applyProtection="1">
      <alignment horizontal="left" vertical="center" wrapText="1"/>
    </xf>
    <xf numFmtId="3" fontId="68" fillId="16" borderId="158" xfId="0" applyNumberFormat="1" applyFont="1" applyFill="1" applyBorder="1" applyAlignment="1" applyProtection="1">
      <alignment horizontal="left" vertical="center" wrapText="1"/>
    </xf>
    <xf numFmtId="0" fontId="0" fillId="16" borderId="164" xfId="0" applyFill="1" applyBorder="1" applyAlignment="1" applyProtection="1">
      <alignment horizontal="left" vertical="top"/>
    </xf>
    <xf numFmtId="0" fontId="0" fillId="16" borderId="165" xfId="0" applyFill="1" applyBorder="1" applyAlignment="1" applyProtection="1">
      <alignment horizontal="left" vertical="top"/>
    </xf>
    <xf numFmtId="0" fontId="32" fillId="16" borderId="166" xfId="0" applyFont="1" applyFill="1" applyBorder="1" applyAlignment="1" applyProtection="1">
      <alignment horizontal="left" vertical="top"/>
    </xf>
    <xf numFmtId="0" fontId="32" fillId="16" borderId="167" xfId="0" applyFont="1" applyFill="1" applyBorder="1" applyAlignment="1" applyProtection="1">
      <alignment horizontal="left" vertical="top"/>
    </xf>
    <xf numFmtId="0" fontId="0" fillId="16" borderId="166" xfId="0" applyFill="1" applyBorder="1" applyAlignment="1" applyProtection="1">
      <alignment horizontal="left" vertical="top"/>
    </xf>
    <xf numFmtId="0" fontId="0" fillId="16" borderId="167" xfId="0" applyFill="1" applyBorder="1" applyAlignment="1" applyProtection="1">
      <alignment horizontal="left" vertical="top"/>
    </xf>
    <xf numFmtId="0" fontId="10" fillId="0" borderId="0" xfId="0" applyFont="1" applyAlignment="1" applyProtection="1">
      <alignment vertical="center"/>
    </xf>
    <xf numFmtId="0" fontId="6" fillId="0" borderId="0" xfId="1" applyFont="1" applyFill="1" applyAlignment="1" applyProtection="1">
      <alignment vertical="center"/>
    </xf>
    <xf numFmtId="0" fontId="8" fillId="0" borderId="0" xfId="0" applyFont="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10" fillId="0" borderId="0" xfId="0" applyFont="1" applyFill="1" applyBorder="1" applyAlignment="1" applyProtection="1">
      <alignment vertical="center"/>
    </xf>
    <xf numFmtId="0" fontId="0" fillId="0" borderId="0" xfId="0" applyAlignment="1" applyProtection="1"/>
    <xf numFmtId="3" fontId="34" fillId="0" borderId="100" xfId="0" applyNumberFormat="1" applyFont="1" applyFill="1" applyBorder="1" applyAlignment="1" applyProtection="1">
      <alignment horizontal="right" vertical="top"/>
      <protection locked="0"/>
    </xf>
    <xf numFmtId="3" fontId="34" fillId="0" borderId="101" xfId="0" applyNumberFormat="1" applyFont="1" applyFill="1" applyBorder="1" applyAlignment="1" applyProtection="1">
      <alignment horizontal="right" vertical="top"/>
      <protection locked="0"/>
    </xf>
    <xf numFmtId="3" fontId="34" fillId="0" borderId="102" xfId="0" applyNumberFormat="1" applyFont="1" applyFill="1" applyBorder="1" applyAlignment="1" applyProtection="1">
      <alignment horizontal="right" vertical="top"/>
      <protection locked="0"/>
    </xf>
    <xf numFmtId="3" fontId="34" fillId="0" borderId="103" xfId="0" applyNumberFormat="1" applyFont="1" applyFill="1" applyBorder="1" applyAlignment="1" applyProtection="1">
      <alignment horizontal="right" vertical="top"/>
      <protection locked="0"/>
    </xf>
    <xf numFmtId="3" fontId="34" fillId="0" borderId="111" xfId="0" applyNumberFormat="1" applyFont="1" applyFill="1" applyBorder="1" applyAlignment="1" applyProtection="1">
      <alignment horizontal="right" vertical="top"/>
      <protection locked="0"/>
    </xf>
    <xf numFmtId="3" fontId="34" fillId="0" borderId="112" xfId="0" applyNumberFormat="1" applyFont="1" applyFill="1" applyBorder="1" applyAlignment="1" applyProtection="1">
      <alignment horizontal="right" vertical="top"/>
      <protection locked="0"/>
    </xf>
    <xf numFmtId="3" fontId="34" fillId="0" borderId="117" xfId="0" applyNumberFormat="1" applyFont="1" applyFill="1" applyBorder="1" applyAlignment="1" applyProtection="1">
      <alignment vertical="top"/>
      <protection locked="0"/>
    </xf>
    <xf numFmtId="3" fontId="34" fillId="0" borderId="18" xfId="0" applyNumberFormat="1" applyFont="1" applyFill="1" applyBorder="1" applyAlignment="1" applyProtection="1">
      <alignment vertical="top"/>
      <protection locked="0"/>
    </xf>
    <xf numFmtId="3" fontId="34" fillId="0" borderId="118" xfId="0" applyNumberFormat="1" applyFont="1" applyFill="1" applyBorder="1" applyAlignment="1" applyProtection="1">
      <alignment vertical="top"/>
      <protection locked="0"/>
    </xf>
    <xf numFmtId="0" fontId="31" fillId="0" borderId="0" xfId="0" applyFont="1" applyAlignment="1" applyProtection="1">
      <alignment vertical="center"/>
    </xf>
    <xf numFmtId="0" fontId="0" fillId="0" borderId="0" xfId="0" applyFont="1" applyProtection="1"/>
    <xf numFmtId="0" fontId="2" fillId="0" borderId="0" xfId="0" applyFont="1" applyAlignment="1" applyProtection="1">
      <alignment vertical="center"/>
    </xf>
    <xf numFmtId="0" fontId="2" fillId="4" borderId="0" xfId="0" applyFont="1" applyFill="1" applyProtection="1"/>
    <xf numFmtId="0" fontId="0" fillId="0" borderId="0" xfId="0" applyFont="1" applyAlignment="1" applyProtection="1">
      <alignment vertical="center"/>
    </xf>
    <xf numFmtId="0" fontId="0" fillId="0" borderId="0" xfId="0" applyFont="1" applyFill="1" applyBorder="1" applyAlignment="1" applyProtection="1">
      <alignment vertical="center"/>
    </xf>
    <xf numFmtId="0" fontId="34" fillId="21" borderId="0" xfId="0" applyFont="1" applyFill="1" applyBorder="1" applyAlignment="1" applyProtection="1">
      <alignment vertical="center"/>
    </xf>
    <xf numFmtId="0" fontId="42" fillId="21" borderId="0" xfId="0" applyFont="1" applyFill="1" applyProtection="1"/>
    <xf numFmtId="0" fontId="44" fillId="21" borderId="0" xfId="0" applyFont="1" applyFill="1" applyProtection="1"/>
    <xf numFmtId="0" fontId="46" fillId="21" borderId="0" xfId="0" applyFont="1" applyFill="1" applyProtection="1"/>
    <xf numFmtId="0" fontId="45" fillId="21" borderId="0" xfId="0" applyFont="1" applyFill="1" applyProtection="1"/>
    <xf numFmtId="0" fontId="43" fillId="21" borderId="0" xfId="0" applyFont="1" applyFill="1" applyProtection="1"/>
    <xf numFmtId="0" fontId="41" fillId="21" borderId="0" xfId="0" applyFont="1" applyFill="1" applyProtection="1"/>
    <xf numFmtId="0" fontId="40" fillId="21" borderId="0" xfId="0" applyFont="1" applyFill="1" applyAlignment="1" applyProtection="1"/>
    <xf numFmtId="0" fontId="40" fillId="22" borderId="0" xfId="0" applyFont="1" applyFill="1" applyAlignment="1" applyProtection="1">
      <alignment vertical="center"/>
    </xf>
    <xf numFmtId="0" fontId="34" fillId="22" borderId="0" xfId="0" applyFont="1" applyFill="1" applyBorder="1" applyAlignment="1" applyProtection="1">
      <alignment vertical="center"/>
    </xf>
    <xf numFmtId="0" fontId="42" fillId="22" borderId="0" xfId="0" applyFont="1" applyFill="1" applyProtection="1"/>
    <xf numFmtId="0" fontId="44" fillId="22" borderId="0" xfId="0" applyFont="1" applyFill="1" applyProtection="1"/>
    <xf numFmtId="0" fontId="46" fillId="22" borderId="0" xfId="0" applyFont="1" applyFill="1" applyProtection="1"/>
    <xf numFmtId="0" fontId="45" fillId="22" borderId="0" xfId="0" applyFont="1" applyFill="1" applyProtection="1"/>
    <xf numFmtId="0" fontId="43" fillId="22" borderId="0" xfId="0" applyFont="1" applyFill="1" applyProtection="1"/>
    <xf numFmtId="0" fontId="41" fillId="22" borderId="0" xfId="0" applyFont="1" applyFill="1" applyProtection="1"/>
    <xf numFmtId="3" fontId="34" fillId="22" borderId="14" xfId="0" applyNumberFormat="1" applyFont="1" applyFill="1" applyBorder="1" applyAlignment="1" applyProtection="1">
      <alignment horizontal="right" vertical="center"/>
    </xf>
    <xf numFmtId="3" fontId="34" fillId="22" borderId="7" xfId="0" applyNumberFormat="1" applyFont="1" applyFill="1" applyBorder="1" applyAlignment="1" applyProtection="1">
      <alignment horizontal="right" vertical="center"/>
    </xf>
    <xf numFmtId="3" fontId="34" fillId="22" borderId="12" xfId="0" applyNumberFormat="1" applyFont="1" applyFill="1" applyBorder="1" applyAlignment="1" applyProtection="1">
      <alignment horizontal="right" vertical="center"/>
    </xf>
    <xf numFmtId="3" fontId="34" fillId="22" borderId="9" xfId="0" applyNumberFormat="1" applyFont="1" applyFill="1" applyBorder="1" applyAlignment="1" applyProtection="1">
      <alignment horizontal="right" vertical="center"/>
    </xf>
    <xf numFmtId="3" fontId="34" fillId="22" borderId="63" xfId="0" applyNumberFormat="1" applyFont="1" applyFill="1" applyBorder="1" applyAlignment="1" applyProtection="1">
      <alignment horizontal="right" vertical="center"/>
    </xf>
    <xf numFmtId="3" fontId="34" fillId="22" borderId="93" xfId="0" applyNumberFormat="1" applyFont="1" applyFill="1" applyBorder="1" applyAlignment="1" applyProtection="1">
      <alignment horizontal="right" vertical="center"/>
    </xf>
    <xf numFmtId="3" fontId="34" fillId="22" borderId="64" xfId="0" applyNumberFormat="1" applyFont="1" applyFill="1" applyBorder="1" applyAlignment="1" applyProtection="1">
      <alignment horizontal="right" vertical="center"/>
    </xf>
    <xf numFmtId="3" fontId="34" fillId="22" borderId="94" xfId="0" applyNumberFormat="1" applyFont="1" applyFill="1" applyBorder="1" applyAlignment="1" applyProtection="1">
      <alignment horizontal="right" vertical="center"/>
    </xf>
    <xf numFmtId="3" fontId="34" fillId="22" borderId="59" xfId="0" applyNumberFormat="1" applyFont="1" applyFill="1" applyBorder="1" applyAlignment="1" applyProtection="1">
      <alignment horizontal="right" vertical="center"/>
    </xf>
    <xf numFmtId="3" fontId="34" fillId="22" borderId="95" xfId="0" applyNumberFormat="1" applyFont="1" applyFill="1" applyBorder="1" applyAlignment="1" applyProtection="1">
      <alignment horizontal="right" vertical="center"/>
    </xf>
    <xf numFmtId="3" fontId="34" fillId="22" borderId="33" xfId="0" applyNumberFormat="1" applyFont="1" applyFill="1" applyBorder="1" applyAlignment="1" applyProtection="1">
      <alignment vertical="center"/>
    </xf>
    <xf numFmtId="3" fontId="34" fillId="21" borderId="33" xfId="0" applyNumberFormat="1" applyFont="1" applyFill="1" applyBorder="1" applyAlignment="1" applyProtection="1">
      <alignment vertical="center"/>
    </xf>
    <xf numFmtId="3" fontId="34" fillId="21" borderId="63" xfId="0" applyNumberFormat="1" applyFont="1" applyFill="1" applyBorder="1" applyAlignment="1" applyProtection="1">
      <alignment horizontal="right" vertical="center"/>
    </xf>
    <xf numFmtId="3" fontId="34" fillId="21" borderId="93" xfId="0" applyNumberFormat="1" applyFont="1" applyFill="1" applyBorder="1" applyAlignment="1" applyProtection="1">
      <alignment horizontal="right" vertical="center"/>
    </xf>
    <xf numFmtId="3" fontId="34" fillId="21" borderId="64" xfId="0" applyNumberFormat="1" applyFont="1" applyFill="1" applyBorder="1" applyAlignment="1" applyProtection="1">
      <alignment horizontal="right" vertical="center"/>
    </xf>
    <xf numFmtId="3" fontId="34" fillId="21" borderId="94" xfId="0" applyNumberFormat="1" applyFont="1" applyFill="1" applyBorder="1" applyAlignment="1" applyProtection="1">
      <alignment horizontal="right" vertical="center"/>
    </xf>
    <xf numFmtId="3" fontId="34" fillId="21" borderId="59" xfId="0" applyNumberFormat="1" applyFont="1" applyFill="1" applyBorder="1" applyAlignment="1" applyProtection="1">
      <alignment horizontal="right" vertical="center"/>
    </xf>
    <xf numFmtId="3" fontId="34" fillId="21" borderId="95" xfId="0" applyNumberFormat="1" applyFont="1" applyFill="1" applyBorder="1" applyAlignment="1" applyProtection="1">
      <alignment horizontal="right" vertical="center"/>
    </xf>
    <xf numFmtId="3" fontId="34" fillId="21" borderId="14" xfId="0" applyNumberFormat="1" applyFont="1" applyFill="1" applyBorder="1" applyAlignment="1" applyProtection="1">
      <alignment horizontal="right" vertical="center"/>
    </xf>
    <xf numFmtId="3" fontId="34" fillId="21" borderId="12" xfId="0" applyNumberFormat="1" applyFont="1" applyFill="1" applyBorder="1" applyAlignment="1" applyProtection="1">
      <alignment horizontal="right" vertical="center"/>
    </xf>
    <xf numFmtId="3" fontId="34" fillId="21" borderId="135" xfId="0" applyNumberFormat="1" applyFont="1" applyFill="1" applyBorder="1" applyAlignment="1" applyProtection="1">
      <alignment horizontal="right" vertical="center"/>
    </xf>
    <xf numFmtId="3" fontId="34" fillId="21" borderId="9" xfId="0" applyNumberFormat="1" applyFont="1" applyFill="1" applyBorder="1" applyAlignment="1" applyProtection="1">
      <alignment horizontal="right" vertical="center"/>
    </xf>
    <xf numFmtId="0" fontId="31" fillId="0" borderId="0" xfId="0" applyFont="1" applyAlignment="1" applyProtection="1">
      <alignment horizontal="center" vertical="center"/>
    </xf>
    <xf numFmtId="49" fontId="1" fillId="0" borderId="36" xfId="0" applyNumberFormat="1" applyFont="1" applyFill="1" applyBorder="1" applyAlignment="1" applyProtection="1">
      <alignment horizontal="left" vertical="top" wrapText="1"/>
      <protection locked="0"/>
    </xf>
    <xf numFmtId="49" fontId="1" fillId="0" borderId="37" xfId="0" applyNumberFormat="1" applyFont="1" applyFill="1" applyBorder="1" applyAlignment="1" applyProtection="1">
      <alignment horizontal="left" vertical="top" wrapText="1"/>
      <protection locked="0"/>
    </xf>
    <xf numFmtId="49" fontId="1" fillId="0" borderId="38" xfId="0" applyNumberFormat="1" applyFont="1" applyFill="1" applyBorder="1" applyAlignment="1" applyProtection="1">
      <alignment horizontal="left" vertical="top" wrapText="1"/>
      <protection locked="0"/>
    </xf>
    <xf numFmtId="49" fontId="1" fillId="0" borderId="39" xfId="0" applyNumberFormat="1" applyFont="1" applyFill="1" applyBorder="1" applyAlignment="1" applyProtection="1">
      <alignment horizontal="left" vertical="top" wrapText="1"/>
      <protection locked="0"/>
    </xf>
    <xf numFmtId="0" fontId="34" fillId="22" borderId="68" xfId="0" applyFont="1" applyFill="1" applyBorder="1" applyAlignment="1" applyProtection="1">
      <alignment horizontal="center" vertical="center" wrapText="1"/>
    </xf>
    <xf numFmtId="0" fontId="34" fillId="22" borderId="0" xfId="0" applyFont="1" applyFill="1" applyBorder="1" applyAlignment="1" applyProtection="1">
      <alignment horizontal="center" vertical="center" wrapText="1"/>
    </xf>
    <xf numFmtId="0" fontId="39" fillId="0" borderId="0" xfId="0" applyFont="1" applyFill="1" applyBorder="1" applyAlignment="1" applyProtection="1">
      <alignment horizontal="left" wrapText="1"/>
    </xf>
    <xf numFmtId="0" fontId="34" fillId="21" borderId="0" xfId="0" applyFont="1" applyFill="1" applyBorder="1" applyAlignment="1" applyProtection="1">
      <alignment horizontal="center" vertical="center" wrapText="1"/>
    </xf>
    <xf numFmtId="0" fontId="34" fillId="21" borderId="68"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20" borderId="89" xfId="0" applyFont="1" applyFill="1" applyBorder="1" applyAlignment="1" applyProtection="1">
      <alignment horizontal="center" vertical="center"/>
      <protection locked="0"/>
    </xf>
    <xf numFmtId="0" fontId="34" fillId="20" borderId="33" xfId="0" applyFont="1" applyFill="1" applyBorder="1" applyAlignment="1" applyProtection="1">
      <alignment horizontal="center" vertical="center"/>
      <protection locked="0"/>
    </xf>
    <xf numFmtId="0" fontId="34" fillId="20" borderId="35" xfId="0" applyFont="1" applyFill="1" applyBorder="1" applyAlignment="1" applyProtection="1">
      <alignment horizontal="center" vertical="center"/>
      <protection locked="0"/>
    </xf>
    <xf numFmtId="0" fontId="34" fillId="20" borderId="122" xfId="0" applyFont="1" applyFill="1" applyBorder="1" applyAlignment="1" applyProtection="1">
      <alignment horizontal="center" vertical="center"/>
      <protection locked="0"/>
    </xf>
    <xf numFmtId="0" fontId="34" fillId="20" borderId="33" xfId="0" applyFont="1" applyFill="1" applyBorder="1" applyAlignment="1" applyProtection="1">
      <alignment horizontal="right" vertical="center"/>
      <protection locked="0"/>
    </xf>
    <xf numFmtId="0" fontId="34" fillId="20" borderId="35" xfId="0" applyFont="1" applyFill="1" applyBorder="1" applyAlignment="1" applyProtection="1">
      <alignment horizontal="right" vertical="center"/>
      <protection locked="0"/>
    </xf>
    <xf numFmtId="0" fontId="34" fillId="20" borderId="122" xfId="0" applyFont="1" applyFill="1" applyBorder="1" applyAlignment="1" applyProtection="1">
      <alignment horizontal="right" vertical="center"/>
      <protection locked="0"/>
    </xf>
    <xf numFmtId="0" fontId="34" fillId="20" borderId="31" xfId="0" applyFont="1" applyFill="1" applyBorder="1" applyAlignment="1" applyProtection="1">
      <alignment horizontal="center" vertical="center"/>
      <protection locked="0"/>
    </xf>
    <xf numFmtId="0" fontId="48" fillId="0" borderId="161" xfId="0" applyFont="1" applyFill="1" applyBorder="1" applyAlignment="1" applyProtection="1">
      <alignment horizontal="center" vertical="center" wrapText="1"/>
      <protection locked="0"/>
    </xf>
    <xf numFmtId="0" fontId="48" fillId="0" borderId="188" xfId="0"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34" fillId="0" borderId="92" xfId="0" applyFont="1" applyFill="1" applyBorder="1" applyAlignment="1" applyProtection="1">
      <alignment horizontal="left" vertical="top" wrapText="1"/>
      <protection locked="0"/>
    </xf>
    <xf numFmtId="0" fontId="34" fillId="0" borderId="42" xfId="0" applyFont="1" applyFill="1" applyBorder="1" applyAlignment="1" applyProtection="1">
      <alignment horizontal="left" vertical="top" wrapText="1"/>
      <protection locked="0"/>
    </xf>
    <xf numFmtId="0" fontId="34" fillId="0" borderId="78" xfId="0" applyFont="1" applyFill="1" applyBorder="1" applyAlignment="1" applyProtection="1">
      <alignment horizontal="left" vertical="top" wrapText="1"/>
      <protection locked="0"/>
    </xf>
    <xf numFmtId="3" fontId="34" fillId="0" borderId="42" xfId="0" applyNumberFormat="1" applyFont="1" applyFill="1" applyBorder="1" applyAlignment="1" applyProtection="1">
      <alignment horizontal="right" vertical="center"/>
      <protection locked="0"/>
    </xf>
    <xf numFmtId="3" fontId="34" fillId="0" borderId="78" xfId="0" applyNumberFormat="1" applyFont="1" applyFill="1" applyBorder="1" applyAlignment="1" applyProtection="1">
      <alignment horizontal="right" vertical="center"/>
      <protection locked="0"/>
    </xf>
    <xf numFmtId="3" fontId="34" fillId="0" borderId="116" xfId="0" applyNumberFormat="1" applyFont="1" applyFill="1" applyBorder="1" applyAlignment="1" applyProtection="1">
      <alignment horizontal="right" vertical="top"/>
      <protection locked="0"/>
    </xf>
    <xf numFmtId="0" fontId="34" fillId="0" borderId="45" xfId="0" applyNumberFormat="1" applyFont="1" applyFill="1" applyBorder="1" applyAlignment="1" applyProtection="1">
      <alignment horizontal="left" vertical="top" wrapText="1"/>
      <protection locked="0"/>
    </xf>
    <xf numFmtId="0" fontId="48" fillId="0" borderId="53" xfId="0" applyFont="1" applyBorder="1" applyAlignment="1" applyProtection="1">
      <alignment horizontal="center" vertical="center" wrapText="1"/>
    </xf>
    <xf numFmtId="0" fontId="34" fillId="0" borderId="126" xfId="0" applyFont="1" applyFill="1" applyBorder="1" applyAlignment="1" applyProtection="1">
      <alignment horizontal="left" vertical="top" wrapText="1"/>
      <protection locked="0"/>
    </xf>
    <xf numFmtId="0" fontId="34" fillId="0" borderId="23" xfId="0" applyFont="1" applyFill="1" applyBorder="1" applyAlignment="1" applyProtection="1">
      <alignment horizontal="left" vertical="top" wrapText="1"/>
      <protection locked="0"/>
    </xf>
    <xf numFmtId="0" fontId="34" fillId="0" borderId="127" xfId="0" applyFont="1" applyFill="1" applyBorder="1" applyAlignment="1" applyProtection="1">
      <alignment horizontal="left" vertical="top" wrapText="1"/>
      <protection locked="0"/>
    </xf>
    <xf numFmtId="3" fontId="34" fillId="0" borderId="23" xfId="0" applyNumberFormat="1" applyFont="1" applyFill="1" applyBorder="1" applyAlignment="1" applyProtection="1">
      <alignment horizontal="right" vertical="center"/>
      <protection locked="0"/>
    </xf>
    <xf numFmtId="3" fontId="34" fillId="0" borderId="127" xfId="0" applyNumberFormat="1" applyFont="1" applyFill="1" applyBorder="1" applyAlignment="1" applyProtection="1">
      <alignment horizontal="right" vertical="center"/>
      <protection locked="0"/>
    </xf>
    <xf numFmtId="3" fontId="34" fillId="0" borderId="219" xfId="0" applyNumberFormat="1" applyFont="1" applyFill="1" applyBorder="1" applyAlignment="1" applyProtection="1">
      <alignment horizontal="right" vertical="top"/>
      <protection locked="0"/>
    </xf>
    <xf numFmtId="0" fontId="34" fillId="0" borderId="125" xfId="0" applyNumberFormat="1" applyFont="1" applyFill="1" applyBorder="1" applyAlignment="1" applyProtection="1">
      <alignment horizontal="left" vertical="top" wrapText="1"/>
      <protection locked="0"/>
    </xf>
    <xf numFmtId="3" fontId="34" fillId="21" borderId="220" xfId="0" applyNumberFormat="1" applyFont="1" applyFill="1" applyBorder="1" applyAlignment="1" applyProtection="1">
      <alignment horizontal="right" vertical="center"/>
    </xf>
    <xf numFmtId="3" fontId="34" fillId="21" borderId="23" xfId="0" applyNumberFormat="1" applyFont="1" applyFill="1" applyBorder="1" applyAlignment="1" applyProtection="1">
      <alignment horizontal="right" vertical="center"/>
    </xf>
    <xf numFmtId="3" fontId="34" fillId="22" borderId="220" xfId="0" applyNumberFormat="1" applyFont="1" applyFill="1" applyBorder="1" applyAlignment="1" applyProtection="1">
      <alignment horizontal="right" vertical="center"/>
    </xf>
    <xf numFmtId="3" fontId="34" fillId="22" borderId="23" xfId="0" applyNumberFormat="1" applyFont="1" applyFill="1" applyBorder="1" applyAlignment="1" applyProtection="1">
      <alignment horizontal="right" vertical="center"/>
    </xf>
    <xf numFmtId="0" fontId="0" fillId="0" borderId="161" xfId="0" applyBorder="1" applyProtection="1"/>
    <xf numFmtId="3" fontId="34" fillId="0" borderId="3" xfId="0" applyNumberFormat="1" applyFont="1" applyFill="1" applyBorder="1" applyAlignment="1" applyProtection="1">
      <alignment horizontal="right" vertical="center"/>
    </xf>
    <xf numFmtId="3" fontId="34" fillId="0" borderId="42" xfId="0" applyNumberFormat="1" applyFont="1" applyFill="1" applyBorder="1" applyAlignment="1" applyProtection="1">
      <alignment horizontal="right" vertical="center"/>
    </xf>
    <xf numFmtId="3" fontId="34" fillId="0" borderId="141" xfId="0" applyNumberFormat="1" applyFont="1" applyFill="1" applyBorder="1" applyAlignment="1" applyProtection="1">
      <alignment horizontal="right" vertical="center"/>
    </xf>
    <xf numFmtId="3" fontId="34" fillId="0" borderId="200" xfId="0" applyNumberFormat="1" applyFont="1" applyFill="1" applyBorder="1" applyAlignment="1" applyProtection="1">
      <alignment horizontal="right" vertical="center"/>
    </xf>
    <xf numFmtId="3" fontId="34" fillId="22" borderId="99" xfId="0" applyNumberFormat="1" applyFont="1" applyFill="1" applyBorder="1" applyAlignment="1" applyProtection="1">
      <alignment horizontal="right" vertical="center"/>
    </xf>
    <xf numFmtId="3" fontId="34" fillId="22" borderId="23" xfId="0" applyNumberFormat="1" applyFont="1" applyFill="1" applyBorder="1" applyAlignment="1" applyProtection="1">
      <alignment vertical="center"/>
    </xf>
    <xf numFmtId="3" fontId="34" fillId="21" borderId="23" xfId="0" applyNumberFormat="1" applyFont="1" applyFill="1" applyBorder="1" applyAlignment="1" applyProtection="1">
      <alignment vertical="center"/>
    </xf>
    <xf numFmtId="0" fontId="48" fillId="0" borderId="61" xfId="0" applyFont="1" applyFill="1" applyBorder="1" applyAlignment="1" applyProtection="1">
      <alignment horizontal="center" vertical="center" wrapText="1"/>
      <protection locked="0"/>
    </xf>
    <xf numFmtId="0" fontId="48" fillId="0" borderId="53" xfId="0" applyFont="1" applyFill="1" applyBorder="1" applyAlignment="1" applyProtection="1">
      <alignment vertical="center" wrapText="1"/>
      <protection locked="0"/>
    </xf>
    <xf numFmtId="0" fontId="48" fillId="0" borderId="182" xfId="0" applyFont="1" applyFill="1" applyBorder="1" applyAlignment="1" applyProtection="1">
      <alignment horizontal="center" vertical="center" wrapText="1"/>
    </xf>
    <xf numFmtId="0" fontId="48" fillId="0" borderId="6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11" fillId="11" borderId="208"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0" fontId="34" fillId="0" borderId="26" xfId="0" applyFont="1" applyBorder="1" applyAlignment="1" applyProtection="1">
      <alignment horizontal="center" vertical="center"/>
    </xf>
    <xf numFmtId="0" fontId="34" fillId="21" borderId="43" xfId="0" applyFont="1" applyFill="1" applyBorder="1" applyAlignment="1" applyProtection="1">
      <alignment horizontal="center" vertical="center"/>
    </xf>
    <xf numFmtId="0" fontId="34" fillId="22" borderId="43" xfId="0" applyFont="1" applyFill="1" applyBorder="1" applyAlignment="1" applyProtection="1">
      <alignment horizontal="center" vertical="center"/>
    </xf>
    <xf numFmtId="0" fontId="0" fillId="0" borderId="0" xfId="0" applyFont="1" applyAlignment="1" applyProtection="1"/>
    <xf numFmtId="0" fontId="14" fillId="0" borderId="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4" fillId="7" borderId="221" xfId="0" applyFont="1" applyFill="1" applyBorder="1" applyAlignment="1" applyProtection="1">
      <alignment horizontal="left" vertical="top" wrapText="1"/>
    </xf>
    <xf numFmtId="0" fontId="31" fillId="8" borderId="0" xfId="0" applyFont="1" applyFill="1" applyBorder="1" applyAlignment="1" applyProtection="1">
      <alignment horizontal="left"/>
    </xf>
    <xf numFmtId="164" fontId="31" fillId="2" borderId="0" xfId="4" applyNumberFormat="1" applyFont="1" applyFill="1" applyBorder="1" applyAlignment="1" applyProtection="1">
      <alignment horizontal="center" vertical="center"/>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39" fillId="0" borderId="0" xfId="0" applyFont="1" applyFill="1" applyBorder="1" applyAlignment="1" applyProtection="1">
      <alignment horizontal="left" wrapText="1"/>
    </xf>
    <xf numFmtId="0" fontId="34"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34" fillId="0" borderId="172" xfId="0" applyFont="1" applyFill="1" applyBorder="1" applyAlignment="1" applyProtection="1">
      <alignment horizontal="center" wrapText="1"/>
      <protection locked="0"/>
    </xf>
    <xf numFmtId="0" fontId="34" fillId="7" borderId="193" xfId="0" applyFont="1" applyFill="1" applyBorder="1" applyAlignment="1" applyProtection="1">
      <alignment horizontal="left" vertical="top" wrapText="1"/>
    </xf>
    <xf numFmtId="3" fontId="36" fillId="4" borderId="0" xfId="0" applyNumberFormat="1" applyFont="1" applyFill="1" applyBorder="1" applyAlignment="1" applyProtection="1">
      <alignment horizontal="left" vertical="center" wrapText="1"/>
    </xf>
    <xf numFmtId="0" fontId="47" fillId="0" borderId="0" xfId="0" applyFont="1" applyFill="1" applyProtection="1"/>
    <xf numFmtId="0" fontId="47" fillId="0" borderId="0" xfId="0" applyFont="1" applyFill="1" applyBorder="1" applyProtection="1"/>
    <xf numFmtId="3" fontId="11" fillId="11" borderId="0" xfId="0" applyNumberFormat="1" applyFont="1" applyFill="1" applyBorder="1" applyAlignment="1" applyProtection="1">
      <alignment horizontal="center" vertical="center"/>
    </xf>
    <xf numFmtId="0" fontId="5" fillId="0" borderId="48" xfId="0" applyFont="1" applyFill="1" applyBorder="1" applyAlignment="1" applyProtection="1">
      <alignment horizontal="center" vertical="center" wrapText="1"/>
    </xf>
    <xf numFmtId="0" fontId="4" fillId="4" borderId="0" xfId="5" applyFont="1" applyFill="1" applyBorder="1" applyAlignment="1" applyProtection="1">
      <alignment vertical="top" wrapText="1"/>
    </xf>
    <xf numFmtId="0" fontId="26" fillId="4" borderId="0" xfId="5" applyFont="1" applyFill="1" applyBorder="1" applyAlignment="1" applyProtection="1">
      <alignment vertical="top" wrapText="1"/>
    </xf>
    <xf numFmtId="3" fontId="47" fillId="0" borderId="0" xfId="0" applyNumberFormat="1" applyFont="1" applyFill="1" applyBorder="1" applyAlignment="1" applyProtection="1">
      <alignment horizontal="right" vertical="center"/>
    </xf>
    <xf numFmtId="0" fontId="71" fillId="0" borderId="0" xfId="0" applyFont="1" applyFill="1" applyBorder="1" applyAlignment="1" applyProtection="1">
      <alignment horizontal="center" vertical="top" wrapText="1"/>
    </xf>
    <xf numFmtId="0" fontId="71" fillId="0" borderId="0" xfId="0" applyNumberFormat="1" applyFont="1" applyFill="1" applyBorder="1" applyAlignment="1" applyProtection="1">
      <alignment horizontal="center" vertical="top" wrapText="1"/>
    </xf>
    <xf numFmtId="0" fontId="63" fillId="0" borderId="0" xfId="0" applyNumberFormat="1" applyFont="1" applyFill="1" applyBorder="1" applyAlignment="1" applyProtection="1">
      <alignment horizontal="left" vertical="top" wrapText="1"/>
    </xf>
    <xf numFmtId="0" fontId="63" fillId="0" borderId="0" xfId="0" applyNumberFormat="1" applyFont="1" applyFill="1" applyBorder="1" applyAlignment="1" applyProtection="1">
      <alignment horizontal="center" vertical="top" wrapText="1"/>
    </xf>
    <xf numFmtId="0" fontId="71" fillId="0" borderId="0" xfId="0" applyFont="1" applyAlignment="1" applyProtection="1">
      <alignment horizontal="center" vertical="top"/>
    </xf>
    <xf numFmtId="49" fontId="71" fillId="0" borderId="0" xfId="0" applyNumberFormat="1" applyFont="1" applyFill="1" applyBorder="1" applyAlignment="1" applyProtection="1">
      <alignment horizontal="center" vertical="top" wrapText="1"/>
    </xf>
    <xf numFmtId="0" fontId="71" fillId="0" borderId="0" xfId="0" applyFont="1" applyFill="1" applyBorder="1" applyAlignment="1" applyProtection="1">
      <alignment horizontal="center" vertical="top"/>
    </xf>
    <xf numFmtId="0" fontId="71" fillId="0" borderId="0" xfId="0" applyFont="1" applyFill="1" applyProtection="1"/>
    <xf numFmtId="0" fontId="71" fillId="0" borderId="0" xfId="0" applyFont="1" applyFill="1" applyAlignment="1" applyProtection="1">
      <alignment horizontal="center" vertical="top"/>
    </xf>
    <xf numFmtId="3" fontId="71" fillId="0" borderId="0" xfId="0" applyNumberFormat="1" applyFont="1" applyFill="1" applyBorder="1" applyAlignment="1" applyProtection="1">
      <alignment horizontal="center" vertical="top"/>
      <protection locked="0"/>
    </xf>
    <xf numFmtId="0" fontId="72" fillId="0" borderId="0" xfId="0" applyFont="1" applyFill="1" applyAlignment="1" applyProtection="1">
      <alignment horizontal="center" vertical="top"/>
    </xf>
    <xf numFmtId="0" fontId="0" fillId="0" borderId="0" xfId="0"/>
    <xf numFmtId="0" fontId="71" fillId="0" borderId="0" xfId="0" applyNumberFormat="1" applyFont="1" applyFill="1" applyBorder="1" applyAlignment="1" applyProtection="1">
      <alignment horizontal="center" vertical="top" wrapText="1"/>
    </xf>
    <xf numFmtId="166" fontId="0" fillId="13" borderId="8" xfId="0" applyNumberFormat="1" applyFill="1" applyBorder="1" applyAlignment="1" applyProtection="1">
      <alignment horizontal="right" vertical="center"/>
    </xf>
    <xf numFmtId="166" fontId="0" fillId="13" borderId="147" xfId="0" applyNumberFormat="1" applyFill="1" applyBorder="1" applyAlignment="1" applyProtection="1">
      <alignment horizontal="right" vertical="center"/>
    </xf>
    <xf numFmtId="166" fontId="0" fillId="13" borderId="10" xfId="0" applyNumberFormat="1" applyFill="1" applyBorder="1" applyAlignment="1" applyProtection="1">
      <alignment horizontal="right" vertical="center"/>
    </xf>
    <xf numFmtId="166" fontId="0" fillId="14" borderId="8" xfId="0" applyNumberFormat="1" applyFill="1" applyBorder="1" applyAlignment="1" applyProtection="1">
      <alignment horizontal="right" vertical="center"/>
    </xf>
    <xf numFmtId="166" fontId="0" fillId="14" borderId="147" xfId="0" applyNumberFormat="1" applyFill="1" applyBorder="1" applyAlignment="1" applyProtection="1">
      <alignment horizontal="right" vertical="center"/>
    </xf>
    <xf numFmtId="166" fontId="0" fillId="14" borderId="10" xfId="0" applyNumberFormat="1" applyFill="1" applyBorder="1" applyAlignment="1" applyProtection="1">
      <alignment horizontal="right" vertical="center"/>
    </xf>
    <xf numFmtId="166" fontId="0" fillId="9" borderId="8" xfId="0" applyNumberFormat="1" applyFill="1" applyBorder="1" applyAlignment="1" applyProtection="1">
      <alignment horizontal="right" vertical="center"/>
    </xf>
    <xf numFmtId="166" fontId="0" fillId="9" borderId="147" xfId="0" applyNumberFormat="1" applyFill="1" applyBorder="1" applyAlignment="1" applyProtection="1">
      <alignment horizontal="right" vertical="center"/>
    </xf>
    <xf numFmtId="166" fontId="0" fillId="9" borderId="10" xfId="0" applyNumberFormat="1" applyFill="1" applyBorder="1" applyAlignment="1" applyProtection="1">
      <alignment horizontal="right" vertical="center"/>
    </xf>
    <xf numFmtId="166" fontId="0" fillId="10" borderId="8" xfId="0" applyNumberFormat="1" applyFill="1" applyBorder="1" applyAlignment="1" applyProtection="1">
      <alignment horizontal="right" vertical="center"/>
    </xf>
    <xf numFmtId="166" fontId="0" fillId="10" borderId="147" xfId="0" applyNumberFormat="1" applyFill="1" applyBorder="1" applyAlignment="1" applyProtection="1">
      <alignment horizontal="right" vertical="center"/>
    </xf>
    <xf numFmtId="166" fontId="0" fillId="10" borderId="10" xfId="0" applyNumberFormat="1" applyFill="1" applyBorder="1" applyAlignment="1" applyProtection="1">
      <alignment horizontal="right" vertical="center"/>
    </xf>
    <xf numFmtId="166" fontId="0" fillId="12" borderId="8" xfId="0" applyNumberFormat="1" applyFill="1" applyBorder="1" applyAlignment="1" applyProtection="1">
      <alignment horizontal="right" vertical="center"/>
    </xf>
    <xf numFmtId="166" fontId="0" fillId="12" borderId="147" xfId="0" applyNumberFormat="1" applyFill="1" applyBorder="1" applyAlignment="1" applyProtection="1">
      <alignment horizontal="right" vertical="center"/>
    </xf>
    <xf numFmtId="166" fontId="0" fillId="12" borderId="10" xfId="0" applyNumberFormat="1" applyFill="1" applyBorder="1" applyAlignment="1" applyProtection="1">
      <alignment horizontal="right" vertical="center"/>
    </xf>
    <xf numFmtId="0" fontId="36" fillId="0" borderId="0" xfId="6" applyFont="1" applyAlignment="1" applyProtection="1">
      <alignment horizontal="right"/>
    </xf>
    <xf numFmtId="3" fontId="36" fillId="16" borderId="223" xfId="0" applyNumberFormat="1" applyFont="1" applyFill="1" applyBorder="1" applyAlignment="1" applyProtection="1">
      <alignment horizontal="left" vertical="top" wrapText="1"/>
    </xf>
    <xf numFmtId="3" fontId="68" fillId="16" borderId="192" xfId="0" applyNumberFormat="1" applyFont="1" applyFill="1" applyBorder="1" applyAlignment="1" applyProtection="1">
      <alignment horizontal="left" vertical="center" wrapText="1"/>
    </xf>
    <xf numFmtId="3" fontId="68" fillId="16" borderId="166" xfId="0" applyNumberFormat="1" applyFont="1" applyFill="1" applyBorder="1" applyAlignment="1" applyProtection="1">
      <alignment horizontal="left" vertical="center" wrapText="1"/>
    </xf>
    <xf numFmtId="3" fontId="68" fillId="16" borderId="157" xfId="0" applyNumberFormat="1" applyFont="1" applyFill="1" applyBorder="1" applyAlignment="1" applyProtection="1">
      <alignment horizontal="left" vertical="top" wrapText="1"/>
    </xf>
    <xf numFmtId="49" fontId="34" fillId="0" borderId="37" xfId="0" applyNumberFormat="1" applyFont="1" applyFill="1" applyBorder="1" applyAlignment="1" applyProtection="1">
      <alignment horizontal="left" vertical="top" wrapText="1"/>
      <protection locked="0"/>
    </xf>
    <xf numFmtId="49" fontId="34" fillId="0" borderId="39" xfId="0" applyNumberFormat="1" applyFont="1" applyFill="1" applyBorder="1" applyAlignment="1" applyProtection="1">
      <alignment horizontal="left" vertical="top" wrapText="1"/>
      <protection locked="0"/>
    </xf>
    <xf numFmtId="3" fontId="34" fillId="0" borderId="62" xfId="0" applyNumberFormat="1" applyFont="1" applyFill="1" applyBorder="1" applyAlignment="1" applyProtection="1">
      <alignment horizontal="right" vertical="center"/>
      <protection locked="0"/>
    </xf>
    <xf numFmtId="0" fontId="34" fillId="0" borderId="0" xfId="0" applyNumberFormat="1" applyFont="1" applyFill="1" applyBorder="1" applyAlignment="1" applyProtection="1">
      <alignment horizontal="right" vertical="center"/>
      <protection locked="0"/>
    </xf>
    <xf numFmtId="3" fontId="34" fillId="21" borderId="76" xfId="0" applyNumberFormat="1" applyFont="1" applyFill="1" applyBorder="1" applyAlignment="1" applyProtection="1">
      <alignment horizontal="right" vertical="center"/>
    </xf>
    <xf numFmtId="3" fontId="34" fillId="21" borderId="122" xfId="0" applyNumberFormat="1" applyFont="1" applyFill="1" applyBorder="1" applyAlignment="1" applyProtection="1">
      <alignment horizontal="right" vertical="center"/>
    </xf>
    <xf numFmtId="0" fontId="11" fillId="0" borderId="68" xfId="0" applyFont="1" applyBorder="1" applyAlignment="1" applyProtection="1">
      <alignment horizontal="center"/>
    </xf>
    <xf numFmtId="0" fontId="0" fillId="0" borderId="68" xfId="0" applyBorder="1" applyProtection="1"/>
    <xf numFmtId="0" fontId="0" fillId="0" borderId="68" xfId="0" applyFill="1" applyBorder="1" applyProtection="1"/>
    <xf numFmtId="0" fontId="32" fillId="0" borderId="68" xfId="0" applyFont="1" applyFill="1" applyBorder="1" applyProtection="1"/>
    <xf numFmtId="0" fontId="11" fillId="11" borderId="208" xfId="0" applyFont="1" applyFill="1" applyBorder="1" applyAlignment="1" applyProtection="1">
      <alignment horizontal="center" vertical="center" wrapText="1"/>
    </xf>
    <xf numFmtId="0" fontId="71" fillId="0" borderId="0" xfId="0" applyFont="1" applyFill="1" applyAlignment="1" applyProtection="1">
      <alignment horizontal="center" vertical="top"/>
    </xf>
    <xf numFmtId="0" fontId="34" fillId="12" borderId="160" xfId="0" applyFont="1" applyFill="1" applyBorder="1" applyAlignment="1" applyProtection="1">
      <alignment vertical="center" wrapText="1"/>
    </xf>
    <xf numFmtId="0" fontId="34" fillId="12" borderId="60" xfId="0" applyFont="1" applyFill="1" applyBorder="1" applyAlignment="1" applyProtection="1">
      <alignment horizontal="center" vertical="center" wrapText="1"/>
    </xf>
    <xf numFmtId="0" fontId="34" fillId="12" borderId="61" xfId="0" applyFont="1" applyFill="1" applyBorder="1" applyAlignment="1" applyProtection="1">
      <alignment horizontal="center" vertical="center" wrapText="1"/>
    </xf>
    <xf numFmtId="0" fontId="34" fillId="12" borderId="62" xfId="0" applyFont="1" applyFill="1" applyBorder="1" applyAlignment="1" applyProtection="1">
      <alignment horizontal="center" vertical="center" wrapText="1"/>
    </xf>
    <xf numFmtId="0" fontId="47" fillId="12" borderId="206" xfId="0" applyFont="1" applyFill="1" applyBorder="1" applyAlignment="1" applyProtection="1">
      <alignment horizontal="center" vertical="center" wrapText="1"/>
    </xf>
    <xf numFmtId="3" fontId="24" fillId="12" borderId="18" xfId="0" applyNumberFormat="1" applyFont="1" applyFill="1" applyBorder="1" applyAlignment="1" applyProtection="1">
      <alignment horizontal="center" vertical="center" wrapText="1"/>
    </xf>
    <xf numFmtId="3" fontId="34" fillId="12" borderId="27" xfId="0" applyNumberFormat="1" applyFont="1" applyFill="1" applyBorder="1" applyAlignment="1" applyProtection="1">
      <alignment horizontal="right" vertical="center"/>
      <protection locked="0"/>
    </xf>
    <xf numFmtId="3" fontId="34" fillId="12" borderId="21" xfId="0" applyNumberFormat="1" applyFont="1" applyFill="1" applyBorder="1" applyAlignment="1" applyProtection="1">
      <alignment horizontal="right" vertical="center"/>
      <protection locked="0"/>
    </xf>
    <xf numFmtId="3" fontId="34" fillId="12" borderId="22" xfId="0" applyNumberFormat="1" applyFont="1" applyFill="1" applyBorder="1" applyAlignment="1" applyProtection="1">
      <alignment horizontal="right" vertical="center"/>
      <protection locked="0"/>
    </xf>
    <xf numFmtId="3" fontId="34" fillId="12" borderId="58" xfId="0" applyNumberFormat="1" applyFont="1" applyFill="1" applyBorder="1" applyAlignment="1" applyProtection="1">
      <alignment horizontal="right" vertical="center"/>
      <protection locked="0"/>
    </xf>
    <xf numFmtId="3" fontId="34" fillId="12" borderId="3" xfId="0" applyNumberFormat="1" applyFont="1" applyFill="1" applyBorder="1" applyAlignment="1" applyProtection="1">
      <alignment horizontal="right" vertical="center"/>
      <protection locked="0"/>
    </xf>
    <xf numFmtId="3" fontId="34" fillId="12" borderId="26" xfId="0" applyNumberFormat="1" applyFont="1" applyFill="1" applyBorder="1" applyAlignment="1" applyProtection="1">
      <alignment horizontal="right" vertical="center"/>
      <protection locked="0"/>
    </xf>
    <xf numFmtId="3" fontId="34" fillId="12" borderId="120" xfId="0" applyNumberFormat="1" applyFont="1" applyFill="1" applyBorder="1" applyAlignment="1" applyProtection="1">
      <alignment horizontal="right" vertical="center"/>
      <protection locked="0"/>
    </xf>
    <xf numFmtId="3" fontId="34" fillId="12" borderId="24" xfId="0" applyNumberFormat="1" applyFont="1" applyFill="1" applyBorder="1" applyAlignment="1" applyProtection="1">
      <alignment horizontal="right" vertical="center"/>
      <protection locked="0"/>
    </xf>
    <xf numFmtId="0" fontId="34" fillId="12" borderId="61" xfId="0" applyFont="1" applyFill="1" applyBorder="1" applyAlignment="1" applyProtection="1">
      <alignment vertical="center" wrapText="1"/>
    </xf>
    <xf numFmtId="0" fontId="48" fillId="12" borderId="80" xfId="0" applyFont="1" applyFill="1" applyBorder="1" applyAlignment="1" applyProtection="1">
      <alignment vertical="center" wrapText="1"/>
    </xf>
    <xf numFmtId="0" fontId="48" fillId="12" borderId="89" xfId="0" applyFont="1" applyFill="1" applyBorder="1" applyAlignment="1" applyProtection="1">
      <alignment vertical="center" wrapText="1"/>
    </xf>
    <xf numFmtId="0" fontId="11" fillId="12" borderId="225" xfId="0" applyFont="1" applyFill="1" applyBorder="1" applyAlignment="1" applyProtection="1">
      <alignment horizontal="center" vertical="center" wrapText="1"/>
    </xf>
    <xf numFmtId="0" fontId="11" fillId="12" borderId="214" xfId="0" applyFont="1" applyFill="1" applyBorder="1" applyAlignment="1" applyProtection="1">
      <alignment horizontal="center" vertical="center" wrapText="1"/>
    </xf>
    <xf numFmtId="3" fontId="34" fillId="12" borderId="31" xfId="0" applyNumberFormat="1" applyFont="1" applyFill="1" applyBorder="1" applyAlignment="1" applyProtection="1">
      <alignment horizontal="right" vertical="center"/>
      <protection locked="0"/>
    </xf>
    <xf numFmtId="3" fontId="34" fillId="12" borderId="62" xfId="0" applyNumberFormat="1" applyFont="1" applyFill="1" applyBorder="1" applyAlignment="1" applyProtection="1">
      <alignment horizontal="right" vertical="center"/>
      <protection locked="0"/>
    </xf>
    <xf numFmtId="3" fontId="34" fillId="12" borderId="33" xfId="0" applyNumberFormat="1" applyFont="1" applyFill="1" applyBorder="1" applyAlignment="1" applyProtection="1">
      <alignment horizontal="right" vertical="center"/>
      <protection locked="0"/>
    </xf>
    <xf numFmtId="3" fontId="34" fillId="12" borderId="35" xfId="0" applyNumberFormat="1" applyFont="1" applyFill="1" applyBorder="1" applyAlignment="1" applyProtection="1">
      <alignment horizontal="right" vertical="center"/>
      <protection locked="0"/>
    </xf>
    <xf numFmtId="3" fontId="34" fillId="12" borderId="70" xfId="0" applyNumberFormat="1" applyFont="1" applyFill="1" applyBorder="1" applyAlignment="1" applyProtection="1">
      <alignment horizontal="right" vertical="center"/>
      <protection locked="0"/>
    </xf>
    <xf numFmtId="3" fontId="34" fillId="12" borderId="30" xfId="0" applyNumberFormat="1" applyFont="1" applyFill="1" applyBorder="1" applyAlignment="1" applyProtection="1">
      <alignment horizontal="right" vertical="center"/>
      <protection locked="0"/>
    </xf>
    <xf numFmtId="3" fontId="34" fillId="12" borderId="148" xfId="0" applyNumberFormat="1" applyFont="1" applyFill="1" applyBorder="1" applyAlignment="1" applyProtection="1">
      <alignment horizontal="right" vertical="center"/>
      <protection locked="0"/>
    </xf>
    <xf numFmtId="3" fontId="34" fillId="12" borderId="79" xfId="0" applyNumberFormat="1" applyFont="1" applyFill="1" applyBorder="1" applyAlignment="1" applyProtection="1">
      <alignment horizontal="right" vertical="center"/>
      <protection locked="0"/>
    </xf>
    <xf numFmtId="3" fontId="34" fillId="12" borderId="48" xfId="0" applyNumberFormat="1" applyFont="1" applyFill="1" applyBorder="1" applyAlignment="1" applyProtection="1">
      <alignment horizontal="right" vertical="center"/>
      <protection locked="0"/>
    </xf>
    <xf numFmtId="3" fontId="34" fillId="12" borderId="140" xfId="0" applyNumberFormat="1" applyFont="1" applyFill="1" applyBorder="1" applyAlignment="1" applyProtection="1">
      <alignment horizontal="right" vertical="center"/>
      <protection locked="0"/>
    </xf>
    <xf numFmtId="3" fontId="34" fillId="12" borderId="80" xfId="0" applyNumberFormat="1" applyFont="1" applyFill="1" applyBorder="1" applyAlignment="1" applyProtection="1">
      <alignment horizontal="right" vertical="center"/>
      <protection locked="0"/>
    </xf>
    <xf numFmtId="3" fontId="34" fillId="12" borderId="46" xfId="0" applyNumberFormat="1" applyFont="1" applyFill="1" applyBorder="1" applyAlignment="1" applyProtection="1">
      <alignment horizontal="right" vertical="center"/>
      <protection locked="0"/>
    </xf>
    <xf numFmtId="0" fontId="34" fillId="12" borderId="62" xfId="0" applyFont="1" applyFill="1" applyBorder="1" applyAlignment="1" applyProtection="1">
      <alignment vertical="center" wrapText="1"/>
    </xf>
    <xf numFmtId="0" fontId="5" fillId="12" borderId="58" xfId="0" applyFont="1" applyFill="1" applyBorder="1" applyAlignment="1" applyProtection="1">
      <alignment horizontal="center" vertical="center" wrapText="1"/>
    </xf>
    <xf numFmtId="0" fontId="5" fillId="12" borderId="48" xfId="0" applyFont="1" applyFill="1" applyBorder="1" applyAlignment="1" applyProtection="1">
      <alignment horizontal="center" vertical="center" wrapText="1"/>
    </xf>
    <xf numFmtId="3" fontId="34" fillId="12" borderId="32" xfId="0" applyNumberFormat="1" applyFont="1" applyFill="1" applyBorder="1" applyAlignment="1" applyProtection="1">
      <alignment horizontal="right" vertical="center"/>
      <protection locked="0"/>
    </xf>
    <xf numFmtId="3" fontId="34" fillId="12" borderId="34" xfId="0" applyNumberFormat="1" applyFont="1" applyFill="1" applyBorder="1" applyAlignment="1" applyProtection="1">
      <alignment horizontal="right" vertical="center"/>
      <protection locked="0"/>
    </xf>
    <xf numFmtId="3" fontId="34" fillId="12" borderId="68" xfId="0" applyNumberFormat="1" applyFont="1" applyFill="1" applyBorder="1" applyAlignment="1" applyProtection="1">
      <alignment horizontal="right" vertical="center"/>
      <protection locked="0"/>
    </xf>
    <xf numFmtId="3" fontId="34" fillId="12" borderId="151" xfId="0" applyNumberFormat="1" applyFont="1" applyFill="1" applyBorder="1" applyAlignment="1" applyProtection="1">
      <alignment horizontal="right" vertical="center"/>
      <protection locked="0"/>
    </xf>
    <xf numFmtId="0" fontId="47" fillId="12" borderId="77" xfId="0" applyFont="1" applyFill="1" applyBorder="1" applyAlignment="1" applyProtection="1">
      <alignment horizontal="left" vertical="center"/>
    </xf>
    <xf numFmtId="0" fontId="34" fillId="12" borderId="77" xfId="0" applyFont="1" applyFill="1" applyBorder="1" applyAlignment="1" applyProtection="1">
      <alignment horizontal="left" vertical="center"/>
    </xf>
    <xf numFmtId="0" fontId="47" fillId="12" borderId="78" xfId="0" applyFont="1" applyFill="1" applyBorder="1" applyAlignment="1" applyProtection="1">
      <alignment horizontal="left" vertical="center"/>
    </xf>
    <xf numFmtId="0" fontId="47" fillId="12" borderId="41" xfId="0" applyFont="1" applyFill="1" applyBorder="1" applyAlignment="1" applyProtection="1">
      <alignment horizontal="left" vertical="center"/>
    </xf>
    <xf numFmtId="0" fontId="47" fillId="12" borderId="43" xfId="0" applyFont="1" applyFill="1" applyBorder="1" applyAlignment="1" applyProtection="1">
      <alignment horizontal="left" vertical="center"/>
    </xf>
    <xf numFmtId="0" fontId="47" fillId="4" borderId="77" xfId="0" applyFont="1" applyFill="1" applyBorder="1" applyAlignment="1" applyProtection="1">
      <alignment horizontal="left" vertical="center"/>
    </xf>
    <xf numFmtId="3" fontId="34" fillId="4" borderId="81" xfId="0" applyNumberFormat="1" applyFont="1" applyFill="1" applyBorder="1" applyAlignment="1" applyProtection="1">
      <alignment horizontal="right" vertical="center"/>
      <protection locked="0"/>
    </xf>
    <xf numFmtId="3" fontId="34" fillId="4" borderId="80" xfId="0" applyNumberFormat="1" applyFont="1" applyFill="1" applyBorder="1" applyAlignment="1" applyProtection="1">
      <alignment horizontal="right" vertical="center"/>
      <protection locked="0"/>
    </xf>
    <xf numFmtId="3" fontId="34" fillId="4" borderId="46" xfId="0" applyNumberFormat="1" applyFont="1" applyFill="1" applyBorder="1" applyAlignment="1" applyProtection="1">
      <alignment horizontal="right" vertical="center"/>
      <protection locked="0"/>
    </xf>
    <xf numFmtId="0" fontId="47" fillId="4" borderId="26" xfId="0" applyFont="1" applyFill="1" applyBorder="1" applyAlignment="1" applyProtection="1">
      <alignment horizontal="left" vertical="center"/>
    </xf>
    <xf numFmtId="3" fontId="34" fillId="4" borderId="148" xfId="0" applyNumberFormat="1" applyFont="1" applyFill="1" applyBorder="1" applyAlignment="1" applyProtection="1">
      <alignment horizontal="right" vertical="center"/>
      <protection locked="0"/>
    </xf>
    <xf numFmtId="3" fontId="34" fillId="4" borderId="79" xfId="0" applyNumberFormat="1" applyFont="1" applyFill="1" applyBorder="1" applyAlignment="1" applyProtection="1">
      <alignment horizontal="right" vertical="center"/>
      <protection locked="0"/>
    </xf>
    <xf numFmtId="3" fontId="34" fillId="4" borderId="48" xfId="0" applyNumberFormat="1" applyFont="1" applyFill="1" applyBorder="1" applyAlignment="1" applyProtection="1">
      <alignment horizontal="right" vertical="center"/>
      <protection locked="0"/>
    </xf>
    <xf numFmtId="3" fontId="34" fillId="12" borderId="22" xfId="0" applyNumberFormat="1" applyFont="1" applyFill="1" applyBorder="1" applyAlignment="1" applyProtection="1">
      <alignment horizontal="right" vertical="center" wrapText="1"/>
      <protection locked="0"/>
    </xf>
    <xf numFmtId="0" fontId="11" fillId="11" borderId="208" xfId="0" applyFont="1" applyFill="1" applyBorder="1" applyAlignment="1" applyProtection="1">
      <alignment horizontal="center" vertical="center" wrapText="1"/>
    </xf>
    <xf numFmtId="0" fontId="11" fillId="11" borderId="0" xfId="0" applyFont="1" applyFill="1" applyBorder="1" applyAlignment="1" applyProtection="1">
      <alignment horizontal="center" vertical="center" wrapText="1"/>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34" fillId="12" borderId="0" xfId="0" applyFont="1" applyFill="1" applyBorder="1" applyAlignment="1" applyProtection="1">
      <alignment vertical="center" wrapText="1"/>
    </xf>
    <xf numFmtId="0" fontId="47" fillId="0" borderId="231" xfId="0" applyFont="1" applyFill="1" applyBorder="1" applyAlignment="1" applyProtection="1">
      <alignment horizontal="center" vertical="center" wrapText="1"/>
    </xf>
    <xf numFmtId="0" fontId="47" fillId="0" borderId="230" xfId="0" applyFont="1" applyFill="1" applyBorder="1" applyAlignment="1" applyProtection="1">
      <alignment horizontal="center" vertical="center" wrapText="1"/>
    </xf>
    <xf numFmtId="0" fontId="34" fillId="0" borderId="135" xfId="0" applyFont="1" applyFill="1" applyBorder="1" applyAlignment="1" applyProtection="1">
      <alignment vertical="center" wrapText="1"/>
    </xf>
    <xf numFmtId="0" fontId="47" fillId="12" borderId="230" xfId="0" applyFont="1" applyFill="1" applyBorder="1" applyAlignment="1" applyProtection="1">
      <alignment horizontal="center" vertical="center" wrapText="1"/>
    </xf>
    <xf numFmtId="0" fontId="47" fillId="12" borderId="231" xfId="0" applyFont="1" applyFill="1" applyBorder="1" applyAlignment="1" applyProtection="1">
      <alignment horizontal="center" vertical="center" wrapText="1"/>
    </xf>
    <xf numFmtId="3" fontId="34" fillId="0" borderId="221" xfId="0" applyNumberFormat="1" applyFont="1" applyFill="1" applyBorder="1" applyAlignment="1" applyProtection="1">
      <alignment horizontal="right" vertical="center"/>
      <protection locked="0"/>
    </xf>
    <xf numFmtId="3" fontId="34" fillId="0" borderId="8" xfId="0" applyNumberFormat="1" applyFont="1" applyFill="1" applyBorder="1" applyAlignment="1" applyProtection="1">
      <alignment horizontal="right" vertical="center"/>
      <protection locked="0"/>
    </xf>
    <xf numFmtId="3" fontId="34" fillId="0" borderId="57" xfId="0" applyNumberFormat="1" applyFont="1" applyFill="1" applyBorder="1" applyAlignment="1" applyProtection="1">
      <alignment horizontal="right" vertical="center"/>
      <protection locked="0"/>
    </xf>
    <xf numFmtId="3" fontId="36" fillId="16" borderId="174" xfId="0" applyNumberFormat="1" applyFont="1" applyFill="1" applyBorder="1" applyAlignment="1" applyProtection="1">
      <alignment horizontal="left" vertical="top" wrapText="1"/>
    </xf>
    <xf numFmtId="49" fontId="34" fillId="0" borderId="16" xfId="0" applyNumberFormat="1" applyFont="1" applyFill="1" applyBorder="1" applyAlignment="1" applyProtection="1">
      <alignment horizontal="left" vertical="top" wrapText="1"/>
      <protection locked="0"/>
    </xf>
    <xf numFmtId="49" fontId="34" fillId="0" borderId="133" xfId="0" applyNumberFormat="1" applyFont="1" applyFill="1" applyBorder="1" applyAlignment="1" applyProtection="1">
      <alignment horizontal="left" vertical="top" wrapText="1"/>
      <protection locked="0"/>
    </xf>
    <xf numFmtId="3" fontId="34" fillId="12" borderId="221" xfId="0" applyNumberFormat="1" applyFont="1" applyFill="1" applyBorder="1" applyAlignment="1" applyProtection="1">
      <alignment horizontal="right" vertical="center"/>
      <protection locked="0"/>
    </xf>
    <xf numFmtId="3" fontId="34" fillId="12" borderId="8" xfId="0" applyNumberFormat="1" applyFont="1" applyFill="1" applyBorder="1" applyAlignment="1" applyProtection="1">
      <alignment horizontal="right" vertical="center"/>
      <protection locked="0"/>
    </xf>
    <xf numFmtId="3" fontId="34" fillId="12" borderId="57" xfId="0" applyNumberFormat="1" applyFont="1" applyFill="1" applyBorder="1" applyAlignment="1" applyProtection="1">
      <alignment horizontal="right" vertical="center"/>
      <protection locked="0"/>
    </xf>
    <xf numFmtId="3" fontId="34" fillId="0" borderId="47" xfId="0" applyNumberFormat="1" applyFont="1" applyFill="1" applyBorder="1" applyAlignment="1" applyProtection="1">
      <alignment horizontal="right" vertical="center"/>
      <protection locked="0"/>
    </xf>
    <xf numFmtId="3" fontId="34" fillId="12" borderId="47" xfId="0" applyNumberFormat="1" applyFont="1" applyFill="1" applyBorder="1" applyAlignment="1" applyProtection="1">
      <alignment horizontal="right" vertical="center"/>
      <protection locked="0"/>
    </xf>
    <xf numFmtId="3" fontId="34" fillId="0" borderId="61" xfId="0" applyNumberFormat="1" applyFont="1" applyFill="1" applyBorder="1" applyAlignment="1" applyProtection="1">
      <alignment horizontal="right" vertical="center"/>
      <protection locked="0"/>
    </xf>
    <xf numFmtId="3" fontId="34" fillId="0" borderId="135" xfId="0" applyNumberFormat="1" applyFont="1" applyFill="1" applyBorder="1" applyAlignment="1" applyProtection="1">
      <alignment horizontal="right" vertical="center"/>
      <protection locked="0"/>
    </xf>
    <xf numFmtId="3" fontId="34" fillId="0" borderId="196" xfId="0" applyNumberFormat="1" applyFont="1" applyFill="1" applyBorder="1" applyAlignment="1" applyProtection="1">
      <alignment horizontal="right" vertical="center"/>
      <protection locked="0"/>
    </xf>
    <xf numFmtId="3" fontId="36" fillId="16" borderId="224" xfId="0" applyNumberFormat="1" applyFont="1" applyFill="1" applyBorder="1" applyAlignment="1" applyProtection="1">
      <alignment horizontal="left" vertical="top" wrapText="1"/>
    </xf>
    <xf numFmtId="49" fontId="34" fillId="0" borderId="145" xfId="0" applyNumberFormat="1" applyFont="1" applyFill="1" applyBorder="1" applyAlignment="1" applyProtection="1">
      <alignment horizontal="left" vertical="top" wrapText="1"/>
      <protection locked="0"/>
    </xf>
    <xf numFmtId="49" fontId="34" fillId="0" borderId="195" xfId="0" applyNumberFormat="1" applyFont="1" applyFill="1" applyBorder="1" applyAlignment="1" applyProtection="1">
      <alignment horizontal="left" vertical="top" wrapText="1"/>
      <protection locked="0"/>
    </xf>
    <xf numFmtId="0" fontId="34" fillId="12" borderId="135" xfId="0" applyFont="1" applyFill="1" applyBorder="1" applyAlignment="1" applyProtection="1">
      <alignment vertical="center" wrapText="1"/>
    </xf>
    <xf numFmtId="0" fontId="34" fillId="12" borderId="26" xfId="0" applyFont="1" applyFill="1" applyBorder="1" applyAlignment="1" applyProtection="1">
      <alignment vertical="center" wrapText="1"/>
    </xf>
    <xf numFmtId="3" fontId="34" fillId="12" borderId="6" xfId="0" applyNumberFormat="1" applyFont="1" applyFill="1" applyBorder="1" applyAlignment="1" applyProtection="1">
      <alignment horizontal="right" vertical="center"/>
      <protection locked="0"/>
    </xf>
    <xf numFmtId="3" fontId="36" fillId="16" borderId="61" xfId="0" applyNumberFormat="1" applyFont="1" applyFill="1" applyBorder="1" applyAlignment="1" applyProtection="1">
      <alignment horizontal="left" vertical="top" wrapText="1"/>
    </xf>
    <xf numFmtId="0" fontId="34" fillId="0" borderId="68" xfId="0" applyFont="1" applyFill="1" applyBorder="1" applyAlignment="1" applyProtection="1">
      <alignment vertical="center" wrapText="1"/>
    </xf>
    <xf numFmtId="0" fontId="68" fillId="16" borderId="232" xfId="0" applyFont="1" applyFill="1" applyBorder="1" applyAlignment="1" applyProtection="1">
      <alignment horizontal="left" vertical="top" wrapText="1"/>
    </xf>
    <xf numFmtId="0" fontId="68" fillId="16" borderId="178" xfId="0" applyFont="1" applyFill="1" applyBorder="1" applyAlignment="1" applyProtection="1">
      <alignment horizontal="left" vertical="top" wrapText="1"/>
    </xf>
    <xf numFmtId="0" fontId="68" fillId="16" borderId="1" xfId="0" applyFont="1" applyFill="1" applyBorder="1" applyAlignment="1" applyProtection="1">
      <alignment horizontal="left" vertical="top" wrapText="1"/>
    </xf>
    <xf numFmtId="0" fontId="74" fillId="0" borderId="0" xfId="0" applyFont="1" applyAlignment="1">
      <alignment horizontal="justify" vertical="center"/>
    </xf>
    <xf numFmtId="0" fontId="73" fillId="0" borderId="0" xfId="0" applyFont="1" applyAlignment="1">
      <alignment horizontal="left" vertical="center" wrapText="1"/>
    </xf>
    <xf numFmtId="0" fontId="78" fillId="23" borderId="233" xfId="0" applyFont="1" applyFill="1" applyBorder="1" applyAlignment="1">
      <alignment horizontal="center" vertical="center" wrapText="1"/>
    </xf>
    <xf numFmtId="0" fontId="75" fillId="23" borderId="234" xfId="0" applyFont="1" applyFill="1" applyBorder="1" applyAlignment="1">
      <alignment horizontal="center" vertical="center" wrapText="1"/>
    </xf>
    <xf numFmtId="0" fontId="81" fillId="0" borderId="238" xfId="0" applyFont="1" applyBorder="1" applyAlignment="1">
      <alignment horizontal="center" vertical="center" wrapText="1"/>
    </xf>
    <xf numFmtId="0" fontId="81" fillId="24" borderId="238" xfId="0" applyFont="1" applyFill="1" applyBorder="1" applyAlignment="1">
      <alignment horizontal="center" vertical="center" wrapText="1"/>
    </xf>
    <xf numFmtId="0" fontId="75" fillId="23" borderId="235" xfId="0" applyFont="1" applyFill="1" applyBorder="1" applyAlignment="1">
      <alignment horizontal="center" vertical="center" wrapText="1"/>
    </xf>
    <xf numFmtId="0" fontId="73" fillId="24" borderId="240" xfId="0" applyFont="1" applyFill="1" applyBorder="1" applyAlignment="1">
      <alignment horizontal="left" vertical="center" wrapText="1"/>
    </xf>
    <xf numFmtId="0" fontId="73" fillId="24" borderId="239" xfId="0" applyFont="1" applyFill="1" applyBorder="1" applyAlignment="1">
      <alignment horizontal="left" vertical="center" wrapText="1"/>
    </xf>
    <xf numFmtId="0" fontId="73" fillId="0" borderId="240" xfId="0" applyFont="1" applyBorder="1" applyAlignment="1">
      <alignment horizontal="left" vertical="center" wrapText="1"/>
    </xf>
    <xf numFmtId="0" fontId="73" fillId="0" borderId="239" xfId="0" applyFont="1" applyBorder="1" applyAlignment="1">
      <alignment horizontal="left" vertical="center" wrapText="1"/>
    </xf>
    <xf numFmtId="0" fontId="0" fillId="0" borderId="246" xfId="0" applyBorder="1"/>
    <xf numFmtId="0" fontId="73" fillId="0" borderId="249" xfId="0" applyFont="1" applyBorder="1" applyAlignment="1">
      <alignment horizontal="left" vertical="center" wrapText="1"/>
    </xf>
    <xf numFmtId="0" fontId="73" fillId="24" borderId="246" xfId="0" applyFont="1" applyFill="1" applyBorder="1" applyAlignment="1">
      <alignment horizontal="left" vertical="center" wrapText="1"/>
    </xf>
    <xf numFmtId="0" fontId="0" fillId="0" borderId="0" xfId="0" applyAlignment="1">
      <alignment horizontal="left" wrapText="1"/>
    </xf>
    <xf numFmtId="0" fontId="7" fillId="0" borderId="0" xfId="1" applyAlignment="1" applyProtection="1">
      <alignment horizontal="left" wrapText="1"/>
    </xf>
    <xf numFmtId="0" fontId="56" fillId="0" borderId="0" xfId="0" applyFont="1" applyAlignment="1">
      <alignment horizontal="left" wrapText="1"/>
    </xf>
    <xf numFmtId="0" fontId="75" fillId="23" borderId="235" xfId="0" applyFont="1" applyFill="1" applyBorder="1" applyAlignment="1">
      <alignment horizontal="left" vertical="center" wrapText="1"/>
    </xf>
    <xf numFmtId="0" fontId="73" fillId="9" borderId="246" xfId="0" applyFont="1" applyFill="1" applyBorder="1" applyAlignment="1">
      <alignment horizontal="left" vertical="center" wrapText="1"/>
    </xf>
    <xf numFmtId="0" fontId="73" fillId="9" borderId="248" xfId="0" applyFont="1" applyFill="1" applyBorder="1" applyAlignment="1">
      <alignment horizontal="left" vertical="center" wrapText="1"/>
    </xf>
    <xf numFmtId="0" fontId="73" fillId="9" borderId="0" xfId="0" applyFont="1" applyFill="1" applyAlignment="1">
      <alignment horizontal="left" vertical="center" wrapText="1"/>
    </xf>
    <xf numFmtId="0" fontId="73" fillId="0" borderId="247" xfId="0" applyFont="1" applyBorder="1" applyAlignment="1">
      <alignment horizontal="left" vertical="center" wrapText="1"/>
    </xf>
    <xf numFmtId="0" fontId="74" fillId="24" borderId="238" xfId="0" applyFont="1" applyFill="1" applyBorder="1" applyAlignment="1">
      <alignment horizontal="center" vertical="center" wrapText="1"/>
    </xf>
    <xf numFmtId="0" fontId="74" fillId="0" borderId="238" xfId="0" applyFont="1" applyBorder="1" applyAlignment="1">
      <alignment horizontal="center" vertical="center" wrapText="1"/>
    </xf>
    <xf numFmtId="0" fontId="75" fillId="23" borderId="233" xfId="0" applyFont="1" applyFill="1" applyBorder="1" applyAlignment="1">
      <alignment horizontal="center" vertical="center" wrapText="1"/>
    </xf>
    <xf numFmtId="0" fontId="76" fillId="24" borderId="236" xfId="0" applyFont="1" applyFill="1" applyBorder="1" applyAlignment="1">
      <alignment horizontal="center" vertical="center" wrapText="1"/>
    </xf>
    <xf numFmtId="0" fontId="76" fillId="0" borderId="236" xfId="0" applyFont="1" applyBorder="1" applyAlignment="1">
      <alignment horizontal="center" vertical="center" wrapText="1"/>
    </xf>
    <xf numFmtId="0" fontId="80" fillId="0" borderId="236" xfId="0" applyFont="1" applyBorder="1" applyAlignment="1">
      <alignment horizontal="center" vertical="center" wrapText="1"/>
    </xf>
    <xf numFmtId="0" fontId="80" fillId="24" borderId="236" xfId="0" applyFont="1" applyFill="1" applyBorder="1" applyAlignment="1">
      <alignment horizontal="center" vertical="center" wrapText="1"/>
    </xf>
    <xf numFmtId="0" fontId="82" fillId="0" borderId="0" xfId="0" applyFont="1" applyAlignment="1">
      <alignment horizontal="center" vertical="center"/>
    </xf>
    <xf numFmtId="0" fontId="73" fillId="0" borderId="0" xfId="0" applyFont="1" applyAlignment="1">
      <alignment horizontal="center" vertical="center"/>
    </xf>
    <xf numFmtId="0" fontId="31" fillId="0" borderId="0" xfId="0" applyFont="1" applyAlignment="1">
      <alignment horizontal="center" vertical="center"/>
    </xf>
    <xf numFmtId="0" fontId="84" fillId="0" borderId="0" xfId="0" applyFont="1" applyAlignment="1">
      <alignment horizontal="center" vertical="center"/>
    </xf>
    <xf numFmtId="0" fontId="74" fillId="0" borderId="0" xfId="0" applyFont="1" applyAlignment="1">
      <alignment horizontal="center" vertical="center"/>
    </xf>
    <xf numFmtId="0" fontId="76" fillId="24" borderId="237" xfId="0" applyFont="1" applyFill="1" applyBorder="1" applyAlignment="1">
      <alignment horizontal="center" vertical="center" wrapText="1"/>
    </xf>
    <xf numFmtId="0" fontId="74" fillId="24" borderId="0" xfId="0" applyFont="1" applyFill="1" applyBorder="1" applyAlignment="1">
      <alignment horizontal="center" vertical="center" wrapText="1"/>
    </xf>
    <xf numFmtId="0" fontId="73" fillId="9" borderId="247" xfId="0" applyFont="1" applyFill="1" applyBorder="1" applyAlignment="1">
      <alignment vertical="center" wrapText="1"/>
    </xf>
    <xf numFmtId="0" fontId="76" fillId="0" borderId="237" xfId="0" applyFont="1" applyBorder="1" applyAlignment="1">
      <alignment horizontal="center" vertical="center" wrapText="1"/>
    </xf>
    <xf numFmtId="0" fontId="77" fillId="0" borderId="0" xfId="0" applyFont="1" applyBorder="1" applyAlignment="1">
      <alignment horizontal="center" vertical="center" wrapText="1"/>
    </xf>
    <xf numFmtId="0" fontId="73" fillId="0" borderId="246" xfId="0" applyFont="1" applyBorder="1" applyAlignment="1">
      <alignment horizontal="left" vertical="center" wrapText="1"/>
    </xf>
    <xf numFmtId="0" fontId="31" fillId="4" borderId="18" xfId="0" applyFont="1" applyFill="1" applyBorder="1" applyAlignment="1" applyProtection="1">
      <alignment horizontal="center" vertical="center"/>
      <protection locked="0"/>
    </xf>
    <xf numFmtId="164" fontId="31" fillId="2" borderId="0" xfId="4" applyNumberFormat="1" applyFont="1" applyFill="1" applyBorder="1" applyAlignment="1" applyProtection="1">
      <alignment horizontal="center" vertical="center"/>
    </xf>
    <xf numFmtId="0" fontId="34" fillId="22" borderId="159" xfId="0" applyFont="1" applyFill="1" applyBorder="1" applyAlignment="1" applyProtection="1">
      <alignment horizontal="center" vertical="center" wrapText="1"/>
      <protection locked="0"/>
    </xf>
    <xf numFmtId="0" fontId="34" fillId="22" borderId="163" xfId="0" applyFont="1" applyFill="1" applyBorder="1" applyAlignment="1" applyProtection="1">
      <alignment horizontal="center" vertical="center" wrapText="1"/>
      <protection locked="0"/>
    </xf>
    <xf numFmtId="0" fontId="34" fillId="21" borderId="159" xfId="0" applyFont="1" applyFill="1" applyBorder="1" applyAlignment="1" applyProtection="1">
      <alignment horizontal="center" vertical="center" wrapText="1"/>
      <protection locked="0"/>
    </xf>
    <xf numFmtId="0" fontId="34" fillId="21" borderId="163" xfId="0" applyFont="1" applyFill="1" applyBorder="1" applyAlignment="1" applyProtection="1">
      <alignment horizontal="center" vertical="center" wrapText="1"/>
      <protection locked="0"/>
    </xf>
    <xf numFmtId="0" fontId="11" fillId="12" borderId="214" xfId="0" applyFont="1" applyFill="1" applyBorder="1" applyAlignment="1" applyProtection="1">
      <alignment horizontal="center" vertical="center" wrapText="1"/>
    </xf>
    <xf numFmtId="3" fontId="34" fillId="21" borderId="34" xfId="0" applyNumberFormat="1" applyFont="1" applyFill="1" applyBorder="1" applyAlignment="1" applyProtection="1">
      <alignment horizontal="right" vertical="center"/>
    </xf>
    <xf numFmtId="3" fontId="34" fillId="21" borderId="35" xfId="0" applyNumberFormat="1" applyFont="1" applyFill="1" applyBorder="1" applyAlignment="1" applyProtection="1">
      <alignment horizontal="right" vertical="center"/>
    </xf>
    <xf numFmtId="0" fontId="11" fillId="0" borderId="0" xfId="0" applyFont="1" applyAlignment="1" applyProtection="1">
      <alignment horizontal="center" vertical="center"/>
      <protection locked="0"/>
    </xf>
    <xf numFmtId="0" fontId="4" fillId="7" borderId="54" xfId="0" applyFont="1" applyFill="1" applyBorder="1" applyAlignment="1" applyProtection="1">
      <alignment horizontal="left" vertical="center" wrapText="1"/>
      <protection locked="0"/>
    </xf>
    <xf numFmtId="3" fontId="11" fillId="7" borderId="52" xfId="0" applyNumberFormat="1" applyFont="1" applyFill="1" applyBorder="1" applyAlignment="1" applyProtection="1">
      <alignment horizontal="center" vertical="center"/>
      <protection locked="0"/>
    </xf>
    <xf numFmtId="3" fontId="11" fillId="7" borderId="46" xfId="0" applyNumberFormat="1" applyFont="1" applyFill="1" applyBorder="1" applyAlignment="1" applyProtection="1">
      <alignment horizontal="center" vertical="center"/>
      <protection locked="0"/>
    </xf>
    <xf numFmtId="3" fontId="11" fillId="7" borderId="55" xfId="0" applyNumberFormat="1" applyFont="1" applyFill="1" applyBorder="1" applyAlignment="1" applyProtection="1">
      <alignment horizontal="center" vertical="center"/>
      <protection locked="0"/>
    </xf>
    <xf numFmtId="3" fontId="11" fillId="7" borderId="56" xfId="0" applyNumberFormat="1" applyFont="1" applyFill="1" applyBorder="1" applyAlignment="1" applyProtection="1">
      <alignment horizontal="center" vertical="center"/>
      <protection locked="0"/>
    </xf>
    <xf numFmtId="0" fontId="11" fillId="0" borderId="0" xfId="0" applyFont="1" applyAlignment="1" applyProtection="1">
      <alignment horizontal="center"/>
      <protection locked="0"/>
    </xf>
    <xf numFmtId="0" fontId="4" fillId="21" borderId="54" xfId="0" applyFont="1" applyFill="1" applyBorder="1" applyAlignment="1" applyProtection="1">
      <alignment horizontal="left" vertical="center" wrapText="1"/>
      <protection locked="0"/>
    </xf>
    <xf numFmtId="3" fontId="11" fillId="21" borderId="49" xfId="0" applyNumberFormat="1" applyFont="1" applyFill="1" applyBorder="1" applyAlignment="1" applyProtection="1">
      <alignment horizontal="center" vertical="center"/>
      <protection locked="0"/>
    </xf>
    <xf numFmtId="3" fontId="11" fillId="21" borderId="46" xfId="0" applyNumberFormat="1" applyFont="1" applyFill="1" applyBorder="1" applyAlignment="1" applyProtection="1">
      <alignment horizontal="center" vertical="center"/>
      <protection locked="0"/>
    </xf>
    <xf numFmtId="3" fontId="11" fillId="21" borderId="55" xfId="0" applyNumberFormat="1" applyFont="1" applyFill="1" applyBorder="1" applyAlignment="1" applyProtection="1">
      <alignment horizontal="center" vertical="center"/>
      <protection locked="0"/>
    </xf>
    <xf numFmtId="3" fontId="11" fillId="21" borderId="85" xfId="0" applyNumberFormat="1" applyFont="1" applyFill="1" applyBorder="1" applyAlignment="1" applyProtection="1">
      <alignment horizontal="center" vertical="center"/>
      <protection locked="0"/>
    </xf>
    <xf numFmtId="3" fontId="11" fillId="21" borderId="14" xfId="0" applyNumberFormat="1" applyFont="1" applyFill="1" applyBorder="1" applyAlignment="1" applyProtection="1">
      <alignment horizontal="center" vertical="center"/>
      <protection locked="0"/>
    </xf>
    <xf numFmtId="3" fontId="11" fillId="21" borderId="21" xfId="0" applyNumberFormat="1" applyFont="1" applyFill="1" applyBorder="1" applyAlignment="1" applyProtection="1">
      <alignment horizontal="center" vertical="center"/>
      <protection locked="0"/>
    </xf>
    <xf numFmtId="3" fontId="11" fillId="21" borderId="93" xfId="0" applyNumberFormat="1" applyFont="1" applyFill="1" applyBorder="1" applyAlignment="1" applyProtection="1">
      <alignment horizontal="center" vertical="center"/>
      <protection locked="0"/>
    </xf>
    <xf numFmtId="0" fontId="0" fillId="21" borderId="0" xfId="0" applyFill="1" applyProtection="1">
      <protection locked="0"/>
    </xf>
    <xf numFmtId="0" fontId="4" fillId="22" borderId="54" xfId="0" applyFont="1" applyFill="1" applyBorder="1" applyAlignment="1" applyProtection="1">
      <alignment horizontal="left" vertical="center" wrapText="1"/>
      <protection locked="0"/>
    </xf>
    <xf numFmtId="3" fontId="11" fillId="22" borderId="49" xfId="0" applyNumberFormat="1" applyFont="1" applyFill="1" applyBorder="1" applyAlignment="1" applyProtection="1">
      <alignment horizontal="center" vertical="center"/>
      <protection locked="0"/>
    </xf>
    <xf numFmtId="3" fontId="11" fillId="22" borderId="46" xfId="0" applyNumberFormat="1" applyFont="1" applyFill="1" applyBorder="1" applyAlignment="1" applyProtection="1">
      <alignment horizontal="center" vertical="center"/>
      <protection locked="0"/>
    </xf>
    <xf numFmtId="3" fontId="11" fillId="22" borderId="55" xfId="0" applyNumberFormat="1" applyFont="1" applyFill="1" applyBorder="1" applyAlignment="1" applyProtection="1">
      <alignment horizontal="center" vertical="center"/>
      <protection locked="0"/>
    </xf>
    <xf numFmtId="3" fontId="11" fillId="22" borderId="56" xfId="0" applyNumberFormat="1" applyFont="1" applyFill="1" applyBorder="1" applyAlignment="1" applyProtection="1">
      <alignment horizontal="center" vertical="center"/>
      <protection locked="0"/>
    </xf>
    <xf numFmtId="3" fontId="11" fillId="22" borderId="52" xfId="0" applyNumberFormat="1" applyFont="1" applyFill="1" applyBorder="1" applyAlignment="1" applyProtection="1">
      <alignment horizontal="center" vertical="center"/>
      <protection locked="0"/>
    </xf>
    <xf numFmtId="0" fontId="0" fillId="22" borderId="0" xfId="0" applyFill="1" applyBorder="1" applyProtection="1">
      <protection locked="0"/>
    </xf>
    <xf numFmtId="3" fontId="11" fillId="6" borderId="52" xfId="0" applyNumberFormat="1" applyFont="1" applyFill="1" applyBorder="1" applyAlignment="1" applyProtection="1">
      <alignment horizontal="center" vertical="center"/>
      <protection locked="0"/>
    </xf>
    <xf numFmtId="3" fontId="11" fillId="6" borderId="85" xfId="0" applyNumberFormat="1" applyFont="1" applyFill="1" applyBorder="1" applyAlignment="1" applyProtection="1">
      <alignment horizontal="center" vertical="center"/>
      <protection locked="0"/>
    </xf>
    <xf numFmtId="3" fontId="11" fillId="6" borderId="46" xfId="0" applyNumberFormat="1" applyFont="1" applyFill="1" applyBorder="1" applyAlignment="1" applyProtection="1">
      <alignment horizontal="center" vertical="center"/>
      <protection locked="0"/>
    </xf>
    <xf numFmtId="3" fontId="11" fillId="6" borderId="82" xfId="0" applyNumberFormat="1" applyFont="1" applyFill="1" applyBorder="1" applyAlignment="1" applyProtection="1">
      <alignment horizontal="center" vertical="center"/>
      <protection locked="0"/>
    </xf>
    <xf numFmtId="3" fontId="34" fillId="21" borderId="96" xfId="0" applyNumberFormat="1" applyFont="1" applyFill="1" applyBorder="1" applyAlignment="1" applyProtection="1">
      <alignment horizontal="right" vertical="center"/>
      <protection locked="0"/>
    </xf>
    <xf numFmtId="3" fontId="34" fillId="21" borderId="63" xfId="0" applyNumberFormat="1" applyFont="1" applyFill="1" applyBorder="1" applyAlignment="1" applyProtection="1">
      <alignment horizontal="right" vertical="center"/>
      <protection locked="0"/>
    </xf>
    <xf numFmtId="3" fontId="34" fillId="21" borderId="21" xfId="0" applyNumberFormat="1" applyFont="1" applyFill="1" applyBorder="1" applyAlignment="1" applyProtection="1">
      <alignment horizontal="right" vertical="center"/>
      <protection locked="0"/>
    </xf>
    <xf numFmtId="3" fontId="34" fillId="21" borderId="93" xfId="0" applyNumberFormat="1" applyFont="1" applyFill="1" applyBorder="1" applyAlignment="1" applyProtection="1">
      <alignment horizontal="right" vertical="center"/>
      <protection locked="0"/>
    </xf>
    <xf numFmtId="3" fontId="34" fillId="21" borderId="14" xfId="0" applyNumberFormat="1" applyFont="1" applyFill="1" applyBorder="1" applyAlignment="1" applyProtection="1">
      <alignment horizontal="right" vertical="center"/>
      <protection locked="0"/>
    </xf>
    <xf numFmtId="3" fontId="34" fillId="21" borderId="6" xfId="0" applyNumberFormat="1" applyFont="1" applyFill="1" applyBorder="1" applyAlignment="1" applyProtection="1">
      <alignment horizontal="right" vertical="center"/>
      <protection locked="0"/>
    </xf>
    <xf numFmtId="3" fontId="34" fillId="22" borderId="96" xfId="0" applyNumberFormat="1" applyFont="1" applyFill="1" applyBorder="1" applyAlignment="1" applyProtection="1">
      <alignment horizontal="right" vertical="center"/>
      <protection locked="0"/>
    </xf>
    <xf numFmtId="3" fontId="34" fillId="22" borderId="63" xfId="0" applyNumberFormat="1" applyFont="1" applyFill="1" applyBorder="1" applyAlignment="1" applyProtection="1">
      <alignment horizontal="right" vertical="center"/>
      <protection locked="0"/>
    </xf>
    <xf numFmtId="3" fontId="34" fillId="22" borderId="21" xfId="0" applyNumberFormat="1" applyFont="1" applyFill="1" applyBorder="1" applyAlignment="1" applyProtection="1">
      <alignment horizontal="right" vertical="center"/>
      <protection locked="0"/>
    </xf>
    <xf numFmtId="3" fontId="34" fillId="22" borderId="93" xfId="0" applyNumberFormat="1" applyFont="1" applyFill="1" applyBorder="1" applyAlignment="1" applyProtection="1">
      <alignment horizontal="right" vertical="center"/>
      <protection locked="0"/>
    </xf>
    <xf numFmtId="3" fontId="34" fillId="21" borderId="50" xfId="0" applyNumberFormat="1" applyFont="1" applyFill="1" applyBorder="1" applyAlignment="1" applyProtection="1">
      <alignment horizontal="right" vertical="center"/>
      <protection locked="0"/>
    </xf>
    <xf numFmtId="3" fontId="34" fillId="21" borderId="8" xfId="0" applyNumberFormat="1" applyFont="1" applyFill="1" applyBorder="1" applyAlignment="1" applyProtection="1">
      <alignment horizontal="right" vertical="center"/>
      <protection locked="0"/>
    </xf>
    <xf numFmtId="3" fontId="34" fillId="21" borderId="22" xfId="0" applyNumberFormat="1" applyFont="1" applyFill="1" applyBorder="1" applyAlignment="1" applyProtection="1">
      <alignment horizontal="right" vertical="center"/>
      <protection locked="0"/>
    </xf>
    <xf numFmtId="3" fontId="34" fillId="22" borderId="50" xfId="0" applyNumberFormat="1" applyFont="1" applyFill="1" applyBorder="1" applyAlignment="1" applyProtection="1">
      <alignment horizontal="right" vertical="center"/>
      <protection locked="0"/>
    </xf>
    <xf numFmtId="3" fontId="34" fillId="22" borderId="8" xfId="0" applyNumberFormat="1" applyFont="1" applyFill="1" applyBorder="1" applyAlignment="1" applyProtection="1">
      <alignment horizontal="right" vertical="center"/>
      <protection locked="0"/>
    </xf>
    <xf numFmtId="3" fontId="34" fillId="22" borderId="22" xfId="0" applyNumberFormat="1" applyFont="1" applyFill="1" applyBorder="1" applyAlignment="1" applyProtection="1">
      <alignment horizontal="right" vertical="center"/>
      <protection locked="0"/>
    </xf>
    <xf numFmtId="3" fontId="11" fillId="6" borderId="77" xfId="0" applyNumberFormat="1" applyFont="1" applyFill="1" applyBorder="1" applyAlignment="1" applyProtection="1">
      <alignment horizontal="center" vertical="center"/>
      <protection locked="0"/>
    </xf>
    <xf numFmtId="3" fontId="11" fillId="6" borderId="128" xfId="0" applyNumberFormat="1" applyFont="1" applyFill="1" applyBorder="1" applyAlignment="1" applyProtection="1">
      <alignment horizontal="center" vertical="center"/>
      <protection locked="0"/>
    </xf>
    <xf numFmtId="3" fontId="34" fillId="21" borderId="220" xfId="0" applyNumberFormat="1" applyFont="1" applyFill="1" applyBorder="1" applyAlignment="1" applyProtection="1">
      <alignment horizontal="right" vertical="center"/>
      <protection locked="0"/>
    </xf>
    <xf numFmtId="3" fontId="34" fillId="22" borderId="220" xfId="0" applyNumberFormat="1" applyFont="1" applyFill="1" applyBorder="1" applyAlignment="1" applyProtection="1">
      <alignment horizontal="right" vertical="center"/>
      <protection locked="0"/>
    </xf>
    <xf numFmtId="0" fontId="5" fillId="22" borderId="0" xfId="0" applyFont="1" applyFill="1" applyBorder="1" applyAlignment="1" applyProtection="1">
      <alignment horizontal="center" vertical="center" wrapText="1"/>
      <protection locked="0"/>
    </xf>
    <xf numFmtId="3" fontId="34" fillId="22" borderId="154" xfId="0" applyNumberFormat="1" applyFont="1" applyFill="1" applyBorder="1" applyAlignment="1" applyProtection="1">
      <alignment horizontal="right" vertical="center"/>
      <protection locked="0"/>
    </xf>
    <xf numFmtId="3" fontId="11" fillId="6" borderId="90" xfId="0" applyNumberFormat="1" applyFont="1" applyFill="1" applyBorder="1" applyAlignment="1" applyProtection="1">
      <alignment vertical="center"/>
      <protection locked="0"/>
    </xf>
    <xf numFmtId="3" fontId="11" fillId="6" borderId="89" xfId="0" applyNumberFormat="1" applyFont="1" applyFill="1" applyBorder="1" applyAlignment="1" applyProtection="1">
      <alignment vertical="center"/>
      <protection locked="0"/>
    </xf>
    <xf numFmtId="3" fontId="11" fillId="6" borderId="80" xfId="0" applyNumberFormat="1" applyFont="1" applyFill="1" applyBorder="1" applyAlignment="1" applyProtection="1">
      <alignment vertical="center"/>
      <protection locked="0"/>
    </xf>
    <xf numFmtId="3" fontId="34" fillId="21" borderId="52" xfId="0" applyNumberFormat="1" applyFont="1" applyFill="1" applyBorder="1" applyAlignment="1" applyProtection="1">
      <alignment horizontal="right" vertical="center"/>
      <protection locked="0"/>
    </xf>
    <xf numFmtId="3" fontId="34" fillId="21" borderId="89" xfId="0" applyNumberFormat="1" applyFont="1" applyFill="1" applyBorder="1" applyAlignment="1" applyProtection="1">
      <alignment vertical="center"/>
      <protection locked="0"/>
    </xf>
    <xf numFmtId="3" fontId="34" fillId="21" borderId="80" xfId="0" applyNumberFormat="1" applyFont="1" applyFill="1" applyBorder="1" applyAlignment="1" applyProtection="1">
      <alignment vertical="center"/>
      <protection locked="0"/>
    </xf>
    <xf numFmtId="3" fontId="34" fillId="21" borderId="90" xfId="0" applyNumberFormat="1" applyFont="1" applyFill="1" applyBorder="1" applyAlignment="1" applyProtection="1">
      <alignment vertical="center"/>
      <protection locked="0"/>
    </xf>
    <xf numFmtId="0" fontId="11" fillId="21" borderId="0" xfId="0" applyFont="1" applyFill="1" applyAlignment="1" applyProtection="1">
      <alignment horizontal="center"/>
      <protection locked="0"/>
    </xf>
    <xf numFmtId="0" fontId="4" fillId="22" borderId="27" xfId="0" applyFont="1" applyFill="1" applyBorder="1" applyAlignment="1" applyProtection="1">
      <alignment horizontal="left" vertical="center" wrapText="1"/>
      <protection locked="0"/>
    </xf>
    <xf numFmtId="3" fontId="34" fillId="22" borderId="31" xfId="0" applyNumberFormat="1" applyFont="1" applyFill="1" applyBorder="1" applyAlignment="1" applyProtection="1">
      <alignment vertical="center"/>
      <protection locked="0"/>
    </xf>
    <xf numFmtId="3" fontId="34" fillId="22" borderId="30" xfId="0" applyNumberFormat="1" applyFont="1" applyFill="1" applyBorder="1" applyAlignment="1" applyProtection="1">
      <alignment vertical="center"/>
      <protection locked="0"/>
    </xf>
    <xf numFmtId="3" fontId="34" fillId="22" borderId="218" xfId="0" applyNumberFormat="1" applyFont="1" applyFill="1" applyBorder="1" applyAlignment="1" applyProtection="1">
      <alignment vertical="center"/>
      <protection locked="0"/>
    </xf>
    <xf numFmtId="0" fontId="11" fillId="22" borderId="0" xfId="0" applyFont="1" applyFill="1" applyAlignment="1" applyProtection="1">
      <alignment horizontal="center"/>
      <protection locked="0"/>
    </xf>
    <xf numFmtId="0" fontId="34" fillId="7" borderId="83" xfId="0" applyFont="1" applyFill="1" applyBorder="1" applyAlignment="1" applyProtection="1">
      <alignment horizontal="left" vertical="top" wrapText="1"/>
      <protection locked="0"/>
    </xf>
    <xf numFmtId="0" fontId="34" fillId="7" borderId="64" xfId="0" applyFont="1" applyFill="1" applyBorder="1" applyAlignment="1" applyProtection="1">
      <alignment horizontal="left" vertical="top" wrapText="1"/>
      <protection locked="0"/>
    </xf>
    <xf numFmtId="0" fontId="34" fillId="7" borderId="84" xfId="0" applyFont="1" applyFill="1" applyBorder="1" applyAlignment="1" applyProtection="1">
      <alignment horizontal="left" vertical="top" wrapText="1"/>
      <protection locked="0"/>
    </xf>
    <xf numFmtId="0" fontId="0" fillId="0" borderId="0" xfId="0" applyProtection="1">
      <protection locked="0"/>
    </xf>
    <xf numFmtId="0" fontId="48" fillId="0" borderId="109" xfId="0" applyFont="1" applyFill="1" applyBorder="1" applyAlignment="1" applyProtection="1">
      <alignment horizontal="left" vertical="center" wrapText="1"/>
      <protection locked="0"/>
    </xf>
    <xf numFmtId="0" fontId="8" fillId="21" borderId="0" xfId="0" applyFont="1" applyFill="1" applyBorder="1" applyAlignment="1" applyProtection="1">
      <alignment vertical="center" wrapText="1"/>
      <protection locked="0"/>
    </xf>
    <xf numFmtId="0" fontId="9" fillId="21" borderId="28" xfId="0" applyFont="1" applyFill="1" applyBorder="1" applyAlignment="1" applyProtection="1">
      <alignment horizontal="center" vertical="center" wrapText="1"/>
      <protection locked="0"/>
    </xf>
    <xf numFmtId="0" fontId="9" fillId="21" borderId="28" xfId="0" applyFont="1" applyFill="1" applyBorder="1" applyAlignment="1" applyProtection="1">
      <alignment horizontal="center" vertical="center"/>
      <protection locked="0"/>
    </xf>
    <xf numFmtId="0" fontId="8" fillId="22" borderId="0" xfId="0" applyFont="1" applyFill="1" applyBorder="1" applyAlignment="1" applyProtection="1">
      <alignment vertical="center" wrapText="1"/>
      <protection locked="0"/>
    </xf>
    <xf numFmtId="0" fontId="9" fillId="22" borderId="28" xfId="0" applyFont="1" applyFill="1" applyBorder="1" applyAlignment="1" applyProtection="1">
      <alignment horizontal="center" vertical="center" wrapText="1"/>
      <protection locked="0"/>
    </xf>
    <xf numFmtId="0" fontId="9" fillId="22" borderId="28" xfId="0" applyFont="1" applyFill="1" applyBorder="1" applyAlignment="1" applyProtection="1">
      <alignment horizontal="center" vertical="center"/>
      <protection locked="0"/>
    </xf>
    <xf numFmtId="0" fontId="48" fillId="0" borderId="3" xfId="0" applyFont="1" applyFill="1" applyBorder="1" applyAlignment="1" applyProtection="1">
      <alignment horizontal="left" vertical="center" wrapText="1"/>
      <protection locked="0"/>
    </xf>
    <xf numFmtId="0" fontId="34" fillId="21" borderId="53" xfId="0" applyFont="1" applyFill="1" applyBorder="1" applyAlignment="1" applyProtection="1">
      <alignment vertical="center" wrapText="1"/>
      <protection locked="0"/>
    </xf>
    <xf numFmtId="0" fontId="34" fillId="21" borderId="0" xfId="0" applyFont="1" applyFill="1" applyBorder="1" applyAlignment="1" applyProtection="1">
      <alignment vertical="center" wrapText="1"/>
      <protection locked="0"/>
    </xf>
    <xf numFmtId="0" fontId="34" fillId="21" borderId="61" xfId="0" applyFont="1" applyFill="1" applyBorder="1" applyAlignment="1" applyProtection="1">
      <alignment vertical="center" wrapText="1"/>
      <protection locked="0"/>
    </xf>
    <xf numFmtId="0" fontId="34" fillId="21" borderId="60" xfId="0" applyFont="1" applyFill="1" applyBorder="1" applyAlignment="1" applyProtection="1">
      <alignment vertical="center" wrapText="1"/>
      <protection locked="0"/>
    </xf>
    <xf numFmtId="0" fontId="34" fillId="21" borderId="25" xfId="0" applyFont="1" applyFill="1" applyBorder="1" applyAlignment="1" applyProtection="1">
      <alignment vertical="center" wrapText="1"/>
      <protection locked="0"/>
    </xf>
    <xf numFmtId="0" fontId="34" fillId="22" borderId="53" xfId="0" applyFont="1" applyFill="1" applyBorder="1" applyAlignment="1" applyProtection="1">
      <alignment vertical="center" wrapText="1"/>
      <protection locked="0"/>
    </xf>
    <xf numFmtId="0" fontId="34" fillId="22" borderId="0" xfId="0" applyFont="1" applyFill="1" applyBorder="1" applyAlignment="1" applyProtection="1">
      <alignment vertical="center" wrapText="1"/>
      <protection locked="0"/>
    </xf>
    <xf numFmtId="0" fontId="34" fillId="22" borderId="61" xfId="0" applyFont="1" applyFill="1" applyBorder="1" applyAlignment="1" applyProtection="1">
      <alignment vertical="center" wrapText="1"/>
      <protection locked="0"/>
    </xf>
    <xf numFmtId="0" fontId="34" fillId="22" borderId="60" xfId="0" applyFont="1" applyFill="1" applyBorder="1" applyAlignment="1" applyProtection="1">
      <alignment vertical="center" wrapText="1"/>
      <protection locked="0"/>
    </xf>
    <xf numFmtId="0" fontId="34" fillId="22" borderId="25" xfId="0" applyFont="1" applyFill="1" applyBorder="1" applyAlignment="1" applyProtection="1">
      <alignment vertical="center" wrapText="1"/>
      <protection locked="0"/>
    </xf>
    <xf numFmtId="0" fontId="48" fillId="0" borderId="110" xfId="0" applyFont="1" applyFill="1" applyBorder="1" applyAlignment="1" applyProtection="1">
      <alignment horizontal="left" vertical="center" wrapText="1"/>
      <protection locked="0"/>
    </xf>
    <xf numFmtId="0" fontId="34" fillId="21" borderId="189" xfId="0" applyFont="1" applyFill="1" applyBorder="1" applyAlignment="1" applyProtection="1">
      <alignment vertical="center" wrapText="1"/>
      <protection locked="0"/>
    </xf>
    <xf numFmtId="0" fontId="5" fillId="21" borderId="10" xfId="0" applyFont="1" applyFill="1" applyBorder="1" applyAlignment="1" applyProtection="1">
      <alignment horizontal="center" vertical="center" wrapText="1"/>
      <protection locked="0"/>
    </xf>
    <xf numFmtId="0" fontId="5" fillId="21" borderId="24" xfId="0" applyFont="1" applyFill="1" applyBorder="1" applyAlignment="1" applyProtection="1">
      <alignment horizontal="center" vertical="center" wrapText="1"/>
      <protection locked="0"/>
    </xf>
    <xf numFmtId="0" fontId="34" fillId="22" borderId="189" xfId="0" applyFont="1" applyFill="1" applyBorder="1" applyAlignment="1" applyProtection="1">
      <alignment vertical="center" wrapText="1"/>
      <protection locked="0"/>
    </xf>
    <xf numFmtId="0" fontId="5" fillId="22" borderId="10" xfId="0" applyFont="1" applyFill="1" applyBorder="1" applyAlignment="1" applyProtection="1">
      <alignment horizontal="center" vertical="center" wrapText="1"/>
      <protection locked="0"/>
    </xf>
    <xf numFmtId="0" fontId="5" fillId="22" borderId="24" xfId="0" applyFont="1" applyFill="1" applyBorder="1" applyAlignment="1" applyProtection="1">
      <alignment horizontal="center" vertical="center" wrapText="1"/>
      <protection locked="0"/>
    </xf>
    <xf numFmtId="0" fontId="5" fillId="22" borderId="147" xfId="0" applyFont="1" applyFill="1" applyBorder="1" applyAlignment="1" applyProtection="1">
      <alignment horizontal="center" vertical="center" wrapText="1"/>
      <protection locked="0"/>
    </xf>
    <xf numFmtId="0" fontId="5" fillId="22" borderId="48" xfId="0" applyFont="1" applyFill="1" applyBorder="1" applyAlignment="1" applyProtection="1">
      <alignment horizontal="center" vertical="center" wrapText="1"/>
      <protection locked="0"/>
    </xf>
    <xf numFmtId="0" fontId="0" fillId="0" borderId="0" xfId="0" applyFont="1" applyProtection="1">
      <protection locked="0"/>
    </xf>
    <xf numFmtId="0" fontId="48" fillId="21" borderId="0" xfId="0" applyFont="1" applyFill="1" applyBorder="1" applyAlignment="1" applyProtection="1">
      <alignment horizontal="left" vertical="center" wrapText="1"/>
      <protection locked="0"/>
    </xf>
    <xf numFmtId="0" fontId="48" fillId="22" borderId="0" xfId="0" applyFont="1" applyFill="1" applyBorder="1" applyAlignment="1" applyProtection="1">
      <alignment horizontal="left" vertical="center" wrapText="1"/>
      <protection locked="0"/>
    </xf>
    <xf numFmtId="0" fontId="0" fillId="22" borderId="0" xfId="0" applyFill="1" applyProtection="1">
      <protection locked="0"/>
    </xf>
    <xf numFmtId="0" fontId="34" fillId="21" borderId="107" xfId="0" applyFont="1" applyFill="1" applyBorder="1" applyAlignment="1" applyProtection="1">
      <alignment horizontal="center" vertical="center" wrapText="1"/>
      <protection locked="0"/>
    </xf>
    <xf numFmtId="0" fontId="34" fillId="21" borderId="19" xfId="0" applyFont="1" applyFill="1" applyBorder="1" applyAlignment="1" applyProtection="1">
      <alignment horizontal="center" vertical="center" wrapText="1"/>
      <protection locked="0"/>
    </xf>
    <xf numFmtId="0" fontId="34" fillId="21" borderId="13" xfId="0" applyFont="1" applyFill="1" applyBorder="1" applyAlignment="1" applyProtection="1">
      <alignment horizontal="center" vertical="center" wrapText="1"/>
      <protection locked="0"/>
    </xf>
    <xf numFmtId="0" fontId="34" fillId="21" borderId="24" xfId="0" applyFont="1" applyFill="1" applyBorder="1" applyAlignment="1" applyProtection="1">
      <alignment horizontal="center" vertical="center" wrapText="1"/>
      <protection locked="0"/>
    </xf>
    <xf numFmtId="0" fontId="34" fillId="21" borderId="11" xfId="0" applyFont="1" applyFill="1" applyBorder="1" applyAlignment="1" applyProtection="1">
      <alignment horizontal="center" vertical="center" wrapText="1"/>
      <protection locked="0"/>
    </xf>
    <xf numFmtId="0" fontId="34" fillId="21" borderId="108" xfId="0" applyFont="1" applyFill="1" applyBorder="1" applyAlignment="1" applyProtection="1">
      <alignment horizontal="center" vertical="center" wrapText="1"/>
      <protection locked="0"/>
    </xf>
    <xf numFmtId="0" fontId="34" fillId="22" borderId="107" xfId="0" applyFont="1" applyFill="1" applyBorder="1" applyAlignment="1" applyProtection="1">
      <alignment horizontal="center" vertical="center" wrapText="1"/>
      <protection locked="0"/>
    </xf>
    <xf numFmtId="0" fontId="34" fillId="22" borderId="19" xfId="0" applyFont="1" applyFill="1" applyBorder="1" applyAlignment="1" applyProtection="1">
      <alignment horizontal="center" vertical="center" wrapText="1"/>
      <protection locked="0"/>
    </xf>
    <xf numFmtId="0" fontId="34" fillId="22" borderId="13" xfId="0" applyFont="1" applyFill="1" applyBorder="1" applyAlignment="1" applyProtection="1">
      <alignment horizontal="center" vertical="center" wrapText="1"/>
      <protection locked="0"/>
    </xf>
    <xf numFmtId="0" fontId="34" fillId="22" borderId="24" xfId="0" applyFont="1" applyFill="1" applyBorder="1" applyAlignment="1" applyProtection="1">
      <alignment horizontal="center" vertical="center" wrapText="1"/>
      <protection locked="0"/>
    </xf>
    <xf numFmtId="0" fontId="34" fillId="22" borderId="11" xfId="0" applyFont="1" applyFill="1" applyBorder="1" applyAlignment="1" applyProtection="1">
      <alignment horizontal="center" vertical="center" wrapText="1"/>
      <protection locked="0"/>
    </xf>
    <xf numFmtId="0" fontId="34" fillId="22" borderId="108" xfId="0" applyFont="1" applyFill="1" applyBorder="1" applyAlignment="1" applyProtection="1">
      <alignment horizontal="center" vertical="center" wrapText="1"/>
      <protection locked="0"/>
    </xf>
    <xf numFmtId="0" fontId="8" fillId="21" borderId="53" xfId="0" applyFont="1" applyFill="1" applyBorder="1" applyAlignment="1" applyProtection="1">
      <alignment vertical="center" wrapText="1"/>
      <protection locked="0"/>
    </xf>
    <xf numFmtId="0" fontId="0" fillId="21" borderId="161" xfId="0" applyFill="1" applyBorder="1" applyProtection="1">
      <protection locked="0"/>
    </xf>
    <xf numFmtId="0" fontId="8" fillId="22" borderId="53" xfId="0" applyFont="1" applyFill="1" applyBorder="1" applyAlignment="1" applyProtection="1">
      <alignment vertical="center" wrapText="1"/>
      <protection locked="0"/>
    </xf>
    <xf numFmtId="0" fontId="0" fillId="21" borderId="53" xfId="0" applyFill="1" applyBorder="1" applyProtection="1">
      <protection locked="0"/>
    </xf>
    <xf numFmtId="0" fontId="0" fillId="21" borderId="62" xfId="0" applyFill="1" applyBorder="1" applyProtection="1">
      <protection locked="0"/>
    </xf>
    <xf numFmtId="0" fontId="0" fillId="21" borderId="217" xfId="0" applyFill="1" applyBorder="1" applyProtection="1">
      <protection locked="0"/>
    </xf>
    <xf numFmtId="0" fontId="34" fillId="22" borderId="62" xfId="0" applyFont="1" applyFill="1" applyBorder="1" applyAlignment="1" applyProtection="1">
      <alignment vertical="center" wrapText="1"/>
      <protection locked="0"/>
    </xf>
    <xf numFmtId="0" fontId="34" fillId="22" borderId="161" xfId="0" applyFont="1" applyFill="1" applyBorder="1" applyAlignment="1" applyProtection="1">
      <alignment vertical="center" wrapText="1"/>
      <protection locked="0"/>
    </xf>
    <xf numFmtId="0" fontId="34" fillId="22" borderId="142" xfId="0" applyFont="1" applyFill="1" applyBorder="1" applyAlignment="1" applyProtection="1">
      <alignment vertical="center" wrapText="1"/>
      <protection locked="0"/>
    </xf>
    <xf numFmtId="0" fontId="34" fillId="22" borderId="217" xfId="0" applyFont="1" applyFill="1" applyBorder="1" applyAlignment="1" applyProtection="1">
      <alignment vertical="center" wrapText="1"/>
      <protection locked="0"/>
    </xf>
    <xf numFmtId="0" fontId="8" fillId="21" borderId="189" xfId="0" applyFont="1" applyFill="1" applyBorder="1" applyAlignment="1" applyProtection="1">
      <alignment vertical="center" wrapText="1"/>
      <protection locked="0"/>
    </xf>
    <xf numFmtId="0" fontId="48" fillId="21" borderId="188" xfId="0" applyFont="1" applyFill="1" applyBorder="1" applyAlignment="1" applyProtection="1">
      <alignment vertical="center" wrapText="1"/>
      <protection locked="0"/>
    </xf>
    <xf numFmtId="0" fontId="48" fillId="21" borderId="20" xfId="0" applyFont="1" applyFill="1" applyBorder="1" applyAlignment="1" applyProtection="1">
      <alignment vertical="center" wrapText="1"/>
      <protection locked="0"/>
    </xf>
    <xf numFmtId="0" fontId="8" fillId="22" borderId="189" xfId="0" applyFont="1" applyFill="1" applyBorder="1" applyAlignment="1" applyProtection="1">
      <alignment vertical="center" wrapText="1"/>
      <protection locked="0"/>
    </xf>
    <xf numFmtId="0" fontId="48" fillId="22" borderId="188" xfId="0" applyFont="1" applyFill="1" applyBorder="1" applyAlignment="1" applyProtection="1">
      <alignment vertical="center" wrapText="1"/>
      <protection locked="0"/>
    </xf>
    <xf numFmtId="0" fontId="48" fillId="22" borderId="20" xfId="0" applyFont="1" applyFill="1" applyBorder="1" applyAlignment="1" applyProtection="1">
      <alignment vertical="center" wrapText="1"/>
      <protection locked="0"/>
    </xf>
    <xf numFmtId="0" fontId="34" fillId="22" borderId="191" xfId="0" applyFont="1" applyFill="1" applyBorder="1" applyAlignment="1" applyProtection="1">
      <alignment vertical="center" wrapText="1"/>
      <protection locked="0"/>
    </xf>
    <xf numFmtId="0" fontId="5" fillId="22" borderId="11" xfId="0" applyFont="1" applyFill="1" applyBorder="1" applyAlignment="1" applyProtection="1">
      <alignment horizontal="center" vertical="center" wrapText="1"/>
      <protection locked="0"/>
    </xf>
    <xf numFmtId="0" fontId="48" fillId="0" borderId="92" xfId="0" applyFont="1" applyFill="1" applyBorder="1" applyAlignment="1" applyProtection="1">
      <alignment horizontal="left" vertical="center" wrapText="1"/>
      <protection locked="0"/>
    </xf>
    <xf numFmtId="0" fontId="34" fillId="7" borderId="86" xfId="0" applyFont="1" applyFill="1" applyBorder="1" applyAlignment="1" applyProtection="1">
      <alignment vertical="top" wrapText="1"/>
      <protection locked="0"/>
    </xf>
    <xf numFmtId="0" fontId="34" fillId="21" borderId="0" xfId="0" applyFont="1" applyFill="1" applyBorder="1" applyAlignment="1" applyProtection="1">
      <alignment vertical="center"/>
      <protection locked="0"/>
    </xf>
    <xf numFmtId="0" fontId="9" fillId="21" borderId="0" xfId="0" applyFont="1" applyFill="1" applyBorder="1" applyAlignment="1" applyProtection="1">
      <alignment horizontal="center" vertical="center" wrapText="1"/>
      <protection locked="0"/>
    </xf>
    <xf numFmtId="0" fontId="34" fillId="22" borderId="0" xfId="0" applyFont="1" applyFill="1" applyBorder="1" applyAlignment="1" applyProtection="1">
      <alignment vertical="center"/>
      <protection locked="0"/>
    </xf>
    <xf numFmtId="0" fontId="9" fillId="22" borderId="0" xfId="0" applyFont="1" applyFill="1" applyBorder="1" applyAlignment="1" applyProtection="1">
      <alignment horizontal="center" vertical="center" wrapText="1"/>
      <protection locked="0"/>
    </xf>
    <xf numFmtId="0" fontId="48" fillId="0" borderId="42" xfId="0" applyFont="1" applyFill="1" applyBorder="1" applyAlignment="1" applyProtection="1">
      <alignment horizontal="left" vertical="center" wrapText="1"/>
      <protection locked="0"/>
    </xf>
    <xf numFmtId="0" fontId="34" fillId="7" borderId="87" xfId="0" applyFont="1" applyFill="1" applyBorder="1" applyAlignment="1" applyProtection="1">
      <alignment vertical="top" wrapText="1"/>
      <protection locked="0"/>
    </xf>
    <xf numFmtId="0" fontId="48" fillId="0" borderId="78" xfId="0" applyFont="1" applyFill="1" applyBorder="1" applyAlignment="1" applyProtection="1">
      <alignment horizontal="left" vertical="center" wrapText="1"/>
      <protection locked="0"/>
    </xf>
    <xf numFmtId="0" fontId="34" fillId="7" borderId="88" xfId="0" applyFont="1" applyFill="1" applyBorder="1" applyAlignment="1" applyProtection="1">
      <alignment vertical="top" wrapText="1"/>
      <protection locked="0"/>
    </xf>
    <xf numFmtId="0" fontId="48" fillId="21" borderId="185" xfId="0" applyFont="1" applyFill="1" applyBorder="1" applyAlignment="1" applyProtection="1">
      <alignment horizontal="center" vertical="center" wrapText="1"/>
      <protection locked="0"/>
    </xf>
    <xf numFmtId="0" fontId="48" fillId="21" borderId="163" xfId="0" applyFont="1" applyFill="1" applyBorder="1" applyAlignment="1" applyProtection="1">
      <alignment horizontal="center" vertical="center" wrapText="1"/>
      <protection locked="0"/>
    </xf>
    <xf numFmtId="0" fontId="48" fillId="21" borderId="68" xfId="0" applyFont="1" applyFill="1" applyBorder="1" applyAlignment="1" applyProtection="1">
      <alignment horizontal="center" vertical="center" wrapText="1"/>
      <protection locked="0"/>
    </xf>
    <xf numFmtId="0" fontId="48" fillId="22" borderId="195" xfId="0" applyFont="1" applyFill="1" applyBorder="1" applyAlignment="1" applyProtection="1">
      <alignment horizontal="center" vertical="center" wrapText="1"/>
      <protection locked="0"/>
    </xf>
    <xf numFmtId="0" fontId="48" fillId="22" borderId="39" xfId="0" applyFont="1" applyFill="1" applyBorder="1" applyAlignment="1" applyProtection="1">
      <alignment horizontal="center" vertical="center" wrapText="1"/>
      <protection locked="0"/>
    </xf>
    <xf numFmtId="0" fontId="48" fillId="22" borderId="38" xfId="0" applyFont="1" applyFill="1" applyBorder="1" applyAlignment="1" applyProtection="1">
      <alignment horizontal="center" vertical="center" wrapText="1"/>
      <protection locked="0"/>
    </xf>
    <xf numFmtId="0" fontId="48" fillId="22" borderId="119"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protection locked="0"/>
    </xf>
    <xf numFmtId="0" fontId="27" fillId="16" borderId="204" xfId="0" quotePrefix="1" applyFont="1" applyFill="1" applyBorder="1" applyAlignment="1" applyProtection="1">
      <alignment horizontal="center" vertical="center" wrapText="1"/>
    </xf>
    <xf numFmtId="0" fontId="27" fillId="16" borderId="94" xfId="0" quotePrefix="1" applyFont="1" applyFill="1" applyBorder="1" applyAlignment="1" applyProtection="1">
      <alignment horizontal="center" vertical="center" wrapText="1"/>
    </xf>
    <xf numFmtId="0" fontId="27" fillId="16" borderId="93" xfId="0" quotePrefix="1" applyFont="1" applyFill="1" applyBorder="1" applyAlignment="1" applyProtection="1">
      <alignment horizontal="center" vertical="center" wrapText="1"/>
    </xf>
    <xf numFmtId="0" fontId="34" fillId="7" borderId="104" xfId="0" applyNumberFormat="1" applyFont="1" applyFill="1" applyBorder="1" applyAlignment="1" applyProtection="1">
      <alignment horizontal="left" vertical="top" wrapText="1"/>
      <protection locked="0"/>
    </xf>
    <xf numFmtId="0" fontId="34" fillId="7" borderId="67" xfId="0" applyNumberFormat="1" applyFont="1" applyFill="1" applyBorder="1" applyAlignment="1" applyProtection="1">
      <alignment horizontal="left" vertical="top" wrapText="1"/>
      <protection locked="0"/>
    </xf>
    <xf numFmtId="0" fontId="34" fillId="7" borderId="66" xfId="0" applyNumberFormat="1" applyFont="1" applyFill="1" applyBorder="1" applyAlignment="1" applyProtection="1">
      <alignment horizontal="left" vertical="top" wrapText="1"/>
      <protection locked="0"/>
    </xf>
    <xf numFmtId="0" fontId="34" fillId="7" borderId="119" xfId="0" applyNumberFormat="1" applyFont="1" applyFill="1" applyBorder="1" applyAlignment="1" applyProtection="1">
      <alignment vertical="top" wrapText="1"/>
      <protection locked="0"/>
    </xf>
    <xf numFmtId="0" fontId="85" fillId="8" borderId="0" xfId="0" applyFont="1" applyFill="1" applyAlignment="1" applyProtection="1">
      <alignment horizontal="left" vertical="center"/>
    </xf>
    <xf numFmtId="3" fontId="34" fillId="18" borderId="142" xfId="0" applyNumberFormat="1" applyFont="1" applyFill="1" applyBorder="1" applyAlignment="1" applyProtection="1">
      <alignment horizontal="right" vertical="center"/>
    </xf>
    <xf numFmtId="49" fontId="68" fillId="16" borderId="224" xfId="0" applyNumberFormat="1" applyFont="1" applyFill="1" applyBorder="1" applyAlignment="1" applyProtection="1">
      <alignment horizontal="left" vertical="top" wrapText="1"/>
    </xf>
    <xf numFmtId="49" fontId="68" fillId="16" borderId="165" xfId="0" applyNumberFormat="1" applyFont="1" applyFill="1" applyBorder="1" applyAlignment="1" applyProtection="1">
      <alignment horizontal="left" vertical="top" wrapText="1"/>
    </xf>
    <xf numFmtId="0" fontId="36" fillId="16" borderId="164" xfId="0" applyNumberFormat="1" applyFont="1" applyFill="1" applyBorder="1" applyAlignment="1" applyProtection="1">
      <alignment horizontal="left" vertical="top" wrapText="1"/>
    </xf>
    <xf numFmtId="0" fontId="68" fillId="16" borderId="164" xfId="0" applyNumberFormat="1" applyFont="1" applyFill="1" applyBorder="1" applyAlignment="1" applyProtection="1">
      <alignment horizontal="left" vertical="top" wrapText="1"/>
    </xf>
    <xf numFmtId="3" fontId="68" fillId="16" borderId="167" xfId="0" applyNumberFormat="1" applyFont="1" applyFill="1" applyBorder="1" applyAlignment="1" applyProtection="1">
      <alignment horizontal="left" vertical="center" wrapText="1"/>
    </xf>
    <xf numFmtId="3" fontId="34" fillId="0" borderId="8" xfId="0" applyNumberFormat="1" applyFont="1" applyFill="1" applyBorder="1" applyAlignment="1" applyProtection="1">
      <alignment horizontal="right" vertical="center" wrapText="1"/>
      <protection locked="0"/>
    </xf>
    <xf numFmtId="0" fontId="34" fillId="0" borderId="5" xfId="0" applyFont="1" applyFill="1" applyBorder="1" applyAlignment="1" applyProtection="1">
      <alignment horizontal="center" wrapText="1"/>
      <protection locked="0"/>
    </xf>
    <xf numFmtId="0" fontId="34" fillId="0" borderId="150" xfId="0" applyFont="1" applyFill="1" applyBorder="1" applyAlignment="1" applyProtection="1">
      <alignment horizontal="center" wrapText="1"/>
      <protection locked="0"/>
    </xf>
    <xf numFmtId="0" fontId="4" fillId="7" borderId="156" xfId="0" applyFont="1" applyFill="1" applyBorder="1" applyAlignment="1" applyProtection="1">
      <alignment horizontal="left" vertical="center" wrapText="1"/>
    </xf>
    <xf numFmtId="0" fontId="4" fillId="7" borderId="221" xfId="0" applyFont="1" applyFill="1" applyBorder="1" applyAlignment="1" applyProtection="1">
      <alignment horizontal="left" vertical="center" wrapText="1"/>
    </xf>
    <xf numFmtId="3" fontId="34" fillId="0" borderId="64" xfId="0" applyNumberFormat="1" applyFont="1" applyFill="1" applyBorder="1" applyAlignment="1" applyProtection="1">
      <alignment horizontal="right" vertical="center" wrapText="1"/>
      <protection locked="0"/>
    </xf>
    <xf numFmtId="0" fontId="9" fillId="0" borderId="25" xfId="0" applyFont="1" applyFill="1" applyBorder="1" applyAlignment="1" applyProtection="1">
      <alignment horizontal="center" vertical="center" wrapText="1"/>
    </xf>
    <xf numFmtId="0" fontId="47" fillId="12" borderId="151" xfId="0" applyFont="1" applyFill="1" applyBorder="1" applyAlignment="1" applyProtection="1">
      <alignment horizontal="center" vertical="center" wrapText="1"/>
      <protection locked="0"/>
    </xf>
    <xf numFmtId="3" fontId="36" fillId="16" borderId="8" xfId="0" applyNumberFormat="1" applyFont="1" applyFill="1" applyBorder="1" applyAlignment="1" applyProtection="1">
      <alignment vertical="center" wrapText="1"/>
    </xf>
    <xf numFmtId="0" fontId="48" fillId="0" borderId="43" xfId="0" applyFont="1" applyFill="1" applyBorder="1" applyAlignment="1" applyProtection="1">
      <alignment horizontal="left" vertical="center" wrapText="1"/>
    </xf>
    <xf numFmtId="0" fontId="27" fillId="16" borderId="8" xfId="0" quotePrefix="1" applyFont="1" applyFill="1" applyBorder="1" applyAlignment="1" applyProtection="1">
      <alignment horizontal="center" vertical="center" wrapText="1"/>
    </xf>
    <xf numFmtId="0" fontId="27" fillId="16" borderId="6" xfId="0" quotePrefix="1" applyFont="1" applyFill="1" applyBorder="1" applyAlignment="1" applyProtection="1">
      <alignment horizontal="center" vertical="center" wrapText="1"/>
    </xf>
    <xf numFmtId="3" fontId="36" fillId="16" borderId="6" xfId="0" applyNumberFormat="1" applyFont="1" applyFill="1" applyBorder="1" applyAlignment="1" applyProtection="1">
      <alignment vertical="center" wrapText="1"/>
    </xf>
    <xf numFmtId="3" fontId="34" fillId="12" borderId="8" xfId="0" applyNumberFormat="1" applyFont="1" applyFill="1" applyBorder="1" applyAlignment="1" applyProtection="1">
      <alignment horizontal="right" vertical="center" wrapText="1"/>
      <protection locked="0"/>
    </xf>
    <xf numFmtId="0" fontId="9" fillId="0" borderId="29" xfId="0" applyFont="1" applyFill="1" applyBorder="1" applyAlignment="1" applyProtection="1">
      <alignment horizontal="center" vertical="center" wrapText="1"/>
    </xf>
    <xf numFmtId="3" fontId="36" fillId="16" borderId="22" xfId="0" applyNumberFormat="1" applyFont="1" applyFill="1" applyBorder="1" applyAlignment="1" applyProtection="1">
      <alignment vertical="center" wrapText="1"/>
    </xf>
    <xf numFmtId="0" fontId="34" fillId="9" borderId="105" xfId="0" applyFont="1" applyFill="1" applyBorder="1" applyAlignment="1" applyProtection="1">
      <alignment horizontal="center" wrapText="1"/>
    </xf>
    <xf numFmtId="0" fontId="34" fillId="9" borderId="133" xfId="0" applyFont="1" applyFill="1" applyBorder="1" applyAlignment="1" applyProtection="1">
      <alignment horizontal="center" wrapText="1"/>
    </xf>
    <xf numFmtId="0" fontId="34" fillId="9" borderId="195" xfId="0" applyFont="1" applyFill="1" applyBorder="1" applyAlignment="1" applyProtection="1">
      <alignment horizontal="center" wrapText="1"/>
    </xf>
    <xf numFmtId="0" fontId="34" fillId="7" borderId="156" xfId="0" applyFont="1" applyFill="1" applyBorder="1" applyAlignment="1" applyProtection="1">
      <alignment horizontal="left" vertical="top" wrapText="1"/>
    </xf>
    <xf numFmtId="166" fontId="0" fillId="9" borderId="94" xfId="0" applyNumberFormat="1" applyFill="1" applyBorder="1" applyAlignment="1" applyProtection="1">
      <alignment horizontal="right" vertical="center"/>
    </xf>
    <xf numFmtId="166" fontId="0" fillId="9" borderId="138" xfId="0" applyNumberFormat="1" applyFill="1" applyBorder="1" applyAlignment="1" applyProtection="1">
      <alignment horizontal="right" vertical="center"/>
    </xf>
    <xf numFmtId="166" fontId="0" fillId="9" borderId="144" xfId="0" applyNumberFormat="1" applyFill="1" applyBorder="1" applyAlignment="1" applyProtection="1">
      <alignment horizontal="right" vertical="center"/>
    </xf>
    <xf numFmtId="0" fontId="4" fillId="7" borderId="221" xfId="0" applyFont="1" applyFill="1" applyBorder="1" applyAlignment="1" applyProtection="1">
      <alignment horizontal="left" vertical="center"/>
    </xf>
    <xf numFmtId="0" fontId="0" fillId="9" borderId="8" xfId="0" applyFill="1" applyBorder="1" applyAlignment="1" applyProtection="1">
      <alignment horizontal="left" vertical="center"/>
    </xf>
    <xf numFmtId="0" fontId="0" fillId="9" borderId="10" xfId="0" applyFill="1" applyBorder="1" applyAlignment="1" applyProtection="1">
      <alignment horizontal="left" vertical="center"/>
    </xf>
    <xf numFmtId="0" fontId="4" fillId="7" borderId="6" xfId="0" applyFont="1" applyFill="1" applyBorder="1" applyAlignment="1" applyProtection="1">
      <alignment horizontal="left" vertical="center"/>
    </xf>
    <xf numFmtId="0" fontId="34" fillId="7" borderId="6" xfId="0" applyFont="1" applyFill="1" applyBorder="1" applyAlignment="1" applyProtection="1">
      <alignment horizontal="left" vertical="top" wrapText="1"/>
    </xf>
    <xf numFmtId="0" fontId="0" fillId="9" borderId="147" xfId="0" applyFill="1" applyBorder="1" applyAlignment="1" applyProtection="1">
      <alignment horizontal="left" vertical="center"/>
    </xf>
    <xf numFmtId="0" fontId="4" fillId="7" borderId="156" xfId="0" applyFont="1" applyFill="1" applyBorder="1" applyAlignment="1" applyProtection="1">
      <alignment horizontal="left" vertical="center"/>
    </xf>
    <xf numFmtId="0" fontId="0" fillId="9" borderId="94" xfId="0" applyFill="1" applyBorder="1" applyAlignment="1" applyProtection="1">
      <alignment horizontal="left" vertical="center"/>
    </xf>
    <xf numFmtId="0" fontId="0" fillId="9" borderId="138" xfId="0" applyFill="1" applyBorder="1" applyAlignment="1" applyProtection="1">
      <alignment horizontal="left" vertical="center"/>
    </xf>
    <xf numFmtId="0" fontId="4" fillId="7" borderId="93" xfId="0" applyFont="1" applyFill="1" applyBorder="1" applyAlignment="1" applyProtection="1">
      <alignment horizontal="left" vertical="center"/>
    </xf>
    <xf numFmtId="0" fontId="0" fillId="9" borderId="144" xfId="0" applyFill="1" applyBorder="1" applyAlignment="1" applyProtection="1">
      <alignment horizontal="left" vertical="center"/>
    </xf>
    <xf numFmtId="0" fontId="4" fillId="7" borderId="193" xfId="0" applyFont="1" applyFill="1" applyBorder="1" applyAlignment="1" applyProtection="1">
      <alignment horizontal="left" vertical="center"/>
    </xf>
    <xf numFmtId="0" fontId="0" fillId="9" borderId="135" xfId="0" applyFill="1" applyBorder="1" applyAlignment="1" applyProtection="1">
      <alignment horizontal="left" vertical="center"/>
    </xf>
    <xf numFmtId="0" fontId="0" fillId="9" borderId="136" xfId="0" applyFill="1" applyBorder="1" applyAlignment="1" applyProtection="1">
      <alignment horizontal="left" vertical="center"/>
    </xf>
    <xf numFmtId="0" fontId="4" fillId="7" borderId="142" xfId="0" applyFont="1" applyFill="1" applyBorder="1" applyAlignment="1" applyProtection="1">
      <alignment horizontal="left" vertical="center"/>
    </xf>
    <xf numFmtId="0" fontId="0" fillId="9" borderId="196" xfId="0" applyFill="1" applyBorder="1" applyAlignment="1" applyProtection="1">
      <alignment horizontal="left" vertical="center"/>
    </xf>
    <xf numFmtId="0" fontId="0" fillId="9" borderId="143" xfId="0" applyFill="1" applyBorder="1" applyAlignment="1" applyProtection="1">
      <alignment horizontal="left" vertical="center"/>
    </xf>
    <xf numFmtId="0" fontId="35" fillId="0" borderId="121" xfId="0" applyFont="1" applyBorder="1" applyAlignment="1" applyProtection="1">
      <alignment vertical="top"/>
    </xf>
    <xf numFmtId="0" fontId="34" fillId="7" borderId="93" xfId="0" applyFont="1" applyFill="1" applyBorder="1" applyAlignment="1" applyProtection="1">
      <alignment horizontal="left" vertical="top" wrapText="1"/>
    </xf>
    <xf numFmtId="0" fontId="87" fillId="0" borderId="0" xfId="0" applyFont="1"/>
    <xf numFmtId="0" fontId="34" fillId="9" borderId="113" xfId="0" applyFont="1" applyFill="1" applyBorder="1" applyAlignment="1" applyProtection="1">
      <alignment horizontal="center" wrapText="1"/>
    </xf>
    <xf numFmtId="166" fontId="0" fillId="9" borderId="135" xfId="0" applyNumberFormat="1" applyFill="1" applyBorder="1" applyAlignment="1" applyProtection="1">
      <alignment horizontal="right" vertical="center"/>
    </xf>
    <xf numFmtId="166" fontId="0" fillId="9" borderId="136" xfId="0" applyNumberFormat="1" applyFill="1" applyBorder="1" applyAlignment="1" applyProtection="1">
      <alignment horizontal="right" vertical="center"/>
    </xf>
    <xf numFmtId="0" fontId="34" fillId="7" borderId="62" xfId="0" applyFont="1" applyFill="1" applyBorder="1" applyAlignment="1" applyProtection="1">
      <alignment horizontal="left" vertical="top" wrapText="1"/>
    </xf>
    <xf numFmtId="166" fontId="0" fillId="9" borderId="143" xfId="0" applyNumberFormat="1" applyFill="1" applyBorder="1" applyAlignment="1" applyProtection="1">
      <alignment horizontal="right" vertical="center"/>
    </xf>
    <xf numFmtId="0" fontId="34" fillId="9" borderId="66" xfId="0" applyFont="1" applyFill="1" applyBorder="1" applyAlignment="1" applyProtection="1">
      <alignment horizontal="center" wrapText="1"/>
    </xf>
    <xf numFmtId="166" fontId="0" fillId="9" borderId="22" xfId="0" applyNumberFormat="1" applyFill="1" applyBorder="1" applyAlignment="1" applyProtection="1">
      <alignment horizontal="right" vertical="center"/>
    </xf>
    <xf numFmtId="166" fontId="0" fillId="9" borderId="48" xfId="0" applyNumberFormat="1" applyFill="1" applyBorder="1" applyAlignment="1" applyProtection="1">
      <alignment horizontal="right" vertical="center"/>
    </xf>
    <xf numFmtId="0" fontId="34" fillId="7" borderId="21" xfId="0" applyFont="1" applyFill="1" applyBorder="1" applyAlignment="1" applyProtection="1">
      <alignment horizontal="left" vertical="top" wrapText="1"/>
    </xf>
    <xf numFmtId="166" fontId="0" fillId="9" borderId="24" xfId="0" applyNumberFormat="1" applyFill="1" applyBorder="1" applyAlignment="1" applyProtection="1">
      <alignment horizontal="right" vertical="center"/>
    </xf>
    <xf numFmtId="0" fontId="34" fillId="21" borderId="120" xfId="0" applyFont="1" applyFill="1" applyBorder="1" applyAlignment="1" applyProtection="1">
      <alignment horizontal="center" vertical="center"/>
    </xf>
    <xf numFmtId="3" fontId="1" fillId="21" borderId="75" xfId="0" applyNumberFormat="1" applyFont="1" applyFill="1" applyBorder="1" applyAlignment="1" applyProtection="1">
      <alignment horizontal="right" vertical="center"/>
    </xf>
    <xf numFmtId="0" fontId="34" fillId="22" borderId="120" xfId="0" applyFont="1" applyFill="1" applyBorder="1" applyAlignment="1" applyProtection="1">
      <alignment horizontal="center" vertical="center"/>
    </xf>
    <xf numFmtId="3" fontId="1" fillId="22" borderId="75" xfId="0" applyNumberFormat="1" applyFont="1" applyFill="1" applyBorder="1" applyAlignment="1" applyProtection="1">
      <alignment horizontal="right" vertical="center"/>
    </xf>
    <xf numFmtId="166" fontId="0" fillId="14" borderId="94" xfId="0" applyNumberFormat="1" applyFill="1" applyBorder="1" applyAlignment="1" applyProtection="1">
      <alignment horizontal="right" vertical="center"/>
    </xf>
    <xf numFmtId="166" fontId="0" fillId="14" borderId="138" xfId="0" applyNumberFormat="1" applyFill="1" applyBorder="1" applyAlignment="1" applyProtection="1">
      <alignment horizontal="right" vertical="center"/>
    </xf>
    <xf numFmtId="166" fontId="0" fillId="14" borderId="144" xfId="0" applyNumberFormat="1" applyFill="1" applyBorder="1" applyAlignment="1" applyProtection="1">
      <alignment horizontal="right" vertical="center"/>
    </xf>
    <xf numFmtId="0" fontId="4" fillId="7" borderId="92" xfId="0" applyFont="1" applyFill="1" applyBorder="1" applyAlignment="1" applyProtection="1">
      <alignment horizontal="left" vertical="center"/>
    </xf>
    <xf numFmtId="0" fontId="0" fillId="14" borderId="42" xfId="0" applyFill="1" applyBorder="1" applyAlignment="1" applyProtection="1">
      <alignment horizontal="left" vertical="center"/>
    </xf>
    <xf numFmtId="0" fontId="0" fillId="14" borderId="78" xfId="0" applyFill="1" applyBorder="1" applyAlignment="1" applyProtection="1">
      <alignment horizontal="left" vertical="center"/>
    </xf>
    <xf numFmtId="0" fontId="4" fillId="7" borderId="77" xfId="0" applyFont="1" applyFill="1" applyBorder="1" applyAlignment="1" applyProtection="1">
      <alignment horizontal="left" vertical="center"/>
    </xf>
    <xf numFmtId="0" fontId="0" fillId="14" borderId="170" xfId="0" applyFill="1" applyBorder="1" applyAlignment="1" applyProtection="1">
      <alignment horizontal="left" vertical="center"/>
    </xf>
    <xf numFmtId="166" fontId="0" fillId="14" borderId="22" xfId="0" applyNumberFormat="1" applyFill="1" applyBorder="1" applyAlignment="1" applyProtection="1">
      <alignment horizontal="right" vertical="center"/>
    </xf>
    <xf numFmtId="166" fontId="0" fillId="14" borderId="48" xfId="0" applyNumberFormat="1" applyFill="1" applyBorder="1" applyAlignment="1" applyProtection="1">
      <alignment horizontal="right" vertical="center"/>
    </xf>
    <xf numFmtId="166" fontId="0" fillId="14" borderId="24" xfId="0" applyNumberFormat="1" applyFill="1" applyBorder="1" applyAlignment="1" applyProtection="1">
      <alignment horizontal="right" vertical="center"/>
    </xf>
    <xf numFmtId="0" fontId="34" fillId="14" borderId="105" xfId="0" applyFont="1" applyFill="1" applyBorder="1" applyAlignment="1" applyProtection="1">
      <alignment horizontal="center" wrapText="1"/>
    </xf>
    <xf numFmtId="0" fontId="34" fillId="14" borderId="133" xfId="0" applyFont="1" applyFill="1" applyBorder="1" applyAlignment="1" applyProtection="1">
      <alignment horizontal="center" wrapText="1"/>
    </xf>
    <xf numFmtId="0" fontId="34" fillId="14" borderId="195" xfId="0" applyFont="1" applyFill="1" applyBorder="1" applyAlignment="1" applyProtection="1">
      <alignment horizontal="center" wrapText="1"/>
    </xf>
    <xf numFmtId="0" fontId="34" fillId="14" borderId="113" xfId="0" applyFont="1" applyFill="1" applyBorder="1" applyAlignment="1" applyProtection="1">
      <alignment horizontal="center" wrapText="1"/>
    </xf>
    <xf numFmtId="0" fontId="34" fillId="14" borderId="66" xfId="0" applyFont="1" applyFill="1" applyBorder="1" applyAlignment="1" applyProtection="1">
      <alignment horizontal="center" wrapText="1"/>
    </xf>
    <xf numFmtId="0" fontId="27" fillId="0" borderId="26" xfId="0" quotePrefix="1" applyFont="1" applyFill="1" applyBorder="1" applyAlignment="1" applyProtection="1">
      <alignment horizontal="center" vertical="center" wrapText="1"/>
    </xf>
    <xf numFmtId="0" fontId="34" fillId="13" borderId="105" xfId="0" applyFont="1" applyFill="1" applyBorder="1" applyAlignment="1" applyProtection="1">
      <alignment horizontal="center" wrapText="1"/>
    </xf>
    <xf numFmtId="0" fontId="34" fillId="13" borderId="133" xfId="0" applyFont="1" applyFill="1" applyBorder="1" applyAlignment="1" applyProtection="1">
      <alignment horizontal="center" wrapText="1"/>
    </xf>
    <xf numFmtId="0" fontId="34" fillId="13" borderId="195" xfId="0" applyFont="1" applyFill="1" applyBorder="1" applyAlignment="1" applyProtection="1">
      <alignment horizontal="center" wrapText="1"/>
    </xf>
    <xf numFmtId="0" fontId="34" fillId="13" borderId="113" xfId="0" applyFont="1" applyFill="1" applyBorder="1" applyAlignment="1" applyProtection="1">
      <alignment horizontal="center" wrapText="1"/>
    </xf>
    <xf numFmtId="0" fontId="34" fillId="13" borderId="66" xfId="0" applyFont="1" applyFill="1" applyBorder="1" applyAlignment="1" applyProtection="1">
      <alignment horizontal="center" wrapText="1"/>
    </xf>
    <xf numFmtId="0" fontId="0" fillId="13" borderId="135" xfId="0" applyFill="1" applyBorder="1" applyAlignment="1" applyProtection="1">
      <alignment horizontal="left" vertical="center"/>
    </xf>
    <xf numFmtId="166" fontId="0" fillId="13" borderId="22" xfId="0" applyNumberFormat="1" applyFill="1" applyBorder="1" applyAlignment="1" applyProtection="1">
      <alignment horizontal="right" vertical="center"/>
    </xf>
    <xf numFmtId="166" fontId="0" fillId="13" borderId="94" xfId="0" applyNumberFormat="1" applyFill="1" applyBorder="1" applyAlignment="1" applyProtection="1">
      <alignment horizontal="right" vertical="center"/>
    </xf>
    <xf numFmtId="166" fontId="0" fillId="13" borderId="135" xfId="0" applyNumberFormat="1" applyFill="1" applyBorder="1" applyAlignment="1" applyProtection="1">
      <alignment horizontal="right" vertical="center"/>
    </xf>
    <xf numFmtId="0" fontId="0" fillId="13" borderId="136" xfId="0" applyFill="1" applyBorder="1" applyAlignment="1" applyProtection="1">
      <alignment horizontal="left" vertical="center"/>
    </xf>
    <xf numFmtId="166" fontId="0" fillId="13" borderId="48" xfId="0" applyNumberFormat="1" applyFill="1" applyBorder="1" applyAlignment="1" applyProtection="1">
      <alignment horizontal="right" vertical="center"/>
    </xf>
    <xf numFmtId="166" fontId="0" fillId="13" borderId="138" xfId="0" applyNumberFormat="1" applyFill="1" applyBorder="1" applyAlignment="1" applyProtection="1">
      <alignment horizontal="right" vertical="center"/>
    </xf>
    <xf numFmtId="166" fontId="0" fillId="13" borderId="136" xfId="0" applyNumberFormat="1" applyFill="1" applyBorder="1" applyAlignment="1" applyProtection="1">
      <alignment horizontal="right" vertical="center"/>
    </xf>
    <xf numFmtId="0" fontId="0" fillId="13" borderId="143" xfId="0" applyFill="1" applyBorder="1" applyAlignment="1" applyProtection="1">
      <alignment horizontal="left" vertical="center"/>
    </xf>
    <xf numFmtId="166" fontId="0" fillId="13" borderId="24" xfId="0" applyNumberFormat="1" applyFill="1" applyBorder="1" applyAlignment="1" applyProtection="1">
      <alignment horizontal="right" vertical="center"/>
    </xf>
    <xf numFmtId="166" fontId="0" fillId="13" borderId="144" xfId="0" applyNumberFormat="1" applyFill="1" applyBorder="1" applyAlignment="1" applyProtection="1">
      <alignment horizontal="right" vertical="center"/>
    </xf>
    <xf numFmtId="166" fontId="0" fillId="13" borderId="143" xfId="0" applyNumberFormat="1" applyFill="1" applyBorder="1" applyAlignment="1" applyProtection="1">
      <alignment horizontal="right" vertical="center"/>
    </xf>
    <xf numFmtId="166" fontId="0" fillId="13" borderId="57" xfId="0" applyNumberFormat="1" applyFill="1" applyBorder="1" applyAlignment="1" applyProtection="1">
      <alignment horizontal="right" vertical="center"/>
    </xf>
    <xf numFmtId="166" fontId="0" fillId="13" borderId="58" xfId="0" applyNumberFormat="1" applyFill="1" applyBorder="1" applyAlignment="1" applyProtection="1">
      <alignment horizontal="right" vertical="center"/>
    </xf>
    <xf numFmtId="166" fontId="0" fillId="13" borderId="95" xfId="0" applyNumberFormat="1" applyFill="1" applyBorder="1" applyAlignment="1" applyProtection="1">
      <alignment horizontal="right" vertical="center"/>
    </xf>
    <xf numFmtId="166" fontId="0" fillId="13" borderId="196" xfId="0" applyNumberFormat="1" applyFill="1" applyBorder="1" applyAlignment="1" applyProtection="1">
      <alignment horizontal="right" vertical="center"/>
    </xf>
    <xf numFmtId="0" fontId="9" fillId="0" borderId="0" xfId="0" applyFont="1" applyFill="1" applyBorder="1" applyAlignment="1" applyProtection="1">
      <alignment horizontal="center" vertical="center" wrapText="1"/>
    </xf>
    <xf numFmtId="0" fontId="34" fillId="12" borderId="105" xfId="0" applyFont="1" applyFill="1" applyBorder="1" applyAlignment="1" applyProtection="1">
      <alignment horizontal="center" wrapText="1"/>
    </xf>
    <xf numFmtId="0" fontId="34" fillId="12" borderId="133" xfId="0" applyFont="1" applyFill="1" applyBorder="1" applyAlignment="1" applyProtection="1">
      <alignment horizontal="center" wrapText="1"/>
    </xf>
    <xf numFmtId="0" fontId="34" fillId="12" borderId="195" xfId="0" applyFont="1" applyFill="1" applyBorder="1" applyAlignment="1" applyProtection="1">
      <alignment horizontal="center" wrapText="1"/>
    </xf>
    <xf numFmtId="0" fontId="34" fillId="12" borderId="66" xfId="0" applyFont="1" applyFill="1" applyBorder="1" applyAlignment="1" applyProtection="1">
      <alignment horizontal="center" wrapText="1"/>
    </xf>
    <xf numFmtId="0" fontId="34" fillId="12" borderId="113" xfId="0" applyFont="1" applyFill="1" applyBorder="1" applyAlignment="1" applyProtection="1">
      <alignment horizontal="center" wrapText="1"/>
    </xf>
    <xf numFmtId="0" fontId="0" fillId="12" borderId="42" xfId="0" applyFill="1" applyBorder="1" applyAlignment="1" applyProtection="1">
      <alignment horizontal="left" vertical="center"/>
    </xf>
    <xf numFmtId="166" fontId="0" fillId="12" borderId="94" xfId="0" applyNumberFormat="1" applyFill="1" applyBorder="1" applyAlignment="1" applyProtection="1">
      <alignment horizontal="right" vertical="center"/>
    </xf>
    <xf numFmtId="166" fontId="0" fillId="12" borderId="22" xfId="0" applyNumberFormat="1" applyFill="1" applyBorder="1" applyAlignment="1" applyProtection="1">
      <alignment horizontal="right" vertical="center"/>
    </xf>
    <xf numFmtId="0" fontId="0" fillId="12" borderId="78" xfId="0" applyFill="1" applyBorder="1" applyAlignment="1" applyProtection="1">
      <alignment horizontal="left" vertical="center"/>
    </xf>
    <xf numFmtId="166" fontId="0" fillId="12" borderId="138" xfId="0" applyNumberFormat="1" applyFill="1" applyBorder="1" applyAlignment="1" applyProtection="1">
      <alignment horizontal="right" vertical="center"/>
    </xf>
    <xf numFmtId="166" fontId="0" fillId="12" borderId="48" xfId="0" applyNumberFormat="1" applyFill="1" applyBorder="1" applyAlignment="1" applyProtection="1">
      <alignment horizontal="right" vertical="center"/>
    </xf>
    <xf numFmtId="0" fontId="0" fillId="12" borderId="170" xfId="0" applyFill="1" applyBorder="1" applyAlignment="1" applyProtection="1">
      <alignment horizontal="left" vertical="center"/>
    </xf>
    <xf numFmtId="166" fontId="0" fillId="12" borderId="144" xfId="0" applyNumberFormat="1" applyFill="1" applyBorder="1" applyAlignment="1" applyProtection="1">
      <alignment horizontal="right" vertical="center"/>
    </xf>
    <xf numFmtId="166" fontId="0" fillId="12" borderId="24" xfId="0" applyNumberFormat="1" applyFill="1" applyBorder="1" applyAlignment="1" applyProtection="1">
      <alignment horizontal="right" vertical="center"/>
    </xf>
    <xf numFmtId="0" fontId="34" fillId="10" borderId="105" xfId="0" applyFont="1" applyFill="1" applyBorder="1" applyAlignment="1" applyProtection="1">
      <alignment horizontal="center" wrapText="1"/>
    </xf>
    <xf numFmtId="0" fontId="34" fillId="10" borderId="133" xfId="0" applyFont="1" applyFill="1" applyBorder="1" applyAlignment="1" applyProtection="1">
      <alignment horizontal="center" wrapText="1"/>
    </xf>
    <xf numFmtId="0" fontId="34" fillId="10" borderId="195" xfId="0" applyFont="1" applyFill="1" applyBorder="1" applyAlignment="1" applyProtection="1">
      <alignment horizontal="center" wrapText="1"/>
    </xf>
    <xf numFmtId="0" fontId="34" fillId="10" borderId="66" xfId="0" applyFont="1" applyFill="1" applyBorder="1" applyAlignment="1" applyProtection="1">
      <alignment horizontal="center" wrapText="1"/>
    </xf>
    <xf numFmtId="0" fontId="34" fillId="10" borderId="113" xfId="0" applyFont="1" applyFill="1" applyBorder="1" applyAlignment="1" applyProtection="1">
      <alignment horizontal="center" wrapText="1"/>
    </xf>
    <xf numFmtId="166" fontId="0" fillId="10" borderId="94" xfId="0" applyNumberFormat="1" applyFill="1" applyBorder="1" applyAlignment="1" applyProtection="1">
      <alignment horizontal="right" vertical="center"/>
    </xf>
    <xf numFmtId="166" fontId="0" fillId="10" borderId="22" xfId="0" applyNumberFormat="1" applyFill="1" applyBorder="1" applyAlignment="1" applyProtection="1">
      <alignment horizontal="right" vertical="center"/>
    </xf>
    <xf numFmtId="166" fontId="0" fillId="10" borderId="138" xfId="0" applyNumberFormat="1" applyFill="1" applyBorder="1" applyAlignment="1" applyProtection="1">
      <alignment horizontal="right" vertical="center"/>
    </xf>
    <xf numFmtId="166" fontId="0" fillId="10" borderId="48" xfId="0" applyNumberFormat="1" applyFill="1" applyBorder="1" applyAlignment="1" applyProtection="1">
      <alignment horizontal="right" vertical="center"/>
    </xf>
    <xf numFmtId="166" fontId="0" fillId="10" borderId="144" xfId="0" applyNumberFormat="1" applyFill="1" applyBorder="1" applyAlignment="1" applyProtection="1">
      <alignment horizontal="right" vertical="center"/>
    </xf>
    <xf numFmtId="166" fontId="0" fillId="10" borderId="24" xfId="0" applyNumberFormat="1" applyFill="1" applyBorder="1" applyAlignment="1" applyProtection="1">
      <alignment horizontal="right" vertical="center"/>
    </xf>
    <xf numFmtId="0" fontId="0" fillId="10" borderId="42" xfId="0" applyFill="1" applyBorder="1" applyAlignment="1" applyProtection="1">
      <alignment horizontal="left" vertical="center"/>
    </xf>
    <xf numFmtId="0" fontId="0" fillId="10" borderId="78" xfId="0" applyFill="1" applyBorder="1" applyAlignment="1" applyProtection="1">
      <alignment horizontal="left" vertical="center"/>
    </xf>
    <xf numFmtId="0" fontId="0" fillId="10" borderId="170" xfId="0" applyFill="1" applyBorder="1" applyAlignment="1" applyProtection="1">
      <alignment horizontal="left" vertical="center"/>
    </xf>
    <xf numFmtId="0" fontId="4" fillId="7" borderId="41" xfId="0" applyFont="1" applyFill="1" applyBorder="1" applyAlignment="1" applyProtection="1">
      <alignment horizontal="left" vertical="center"/>
    </xf>
    <xf numFmtId="0" fontId="34" fillId="0" borderId="159" xfId="0" applyFont="1" applyFill="1" applyBorder="1" applyAlignment="1" applyProtection="1">
      <alignment horizontal="center" vertical="center" wrapText="1"/>
      <protection locked="0"/>
    </xf>
    <xf numFmtId="0" fontId="34" fillId="0" borderId="163" xfId="0" applyFont="1" applyFill="1" applyBorder="1" applyAlignment="1" applyProtection="1">
      <alignment horizontal="center" vertical="center" wrapText="1"/>
      <protection locked="0"/>
    </xf>
    <xf numFmtId="0" fontId="11" fillId="11" borderId="208" xfId="0" applyFont="1" applyFill="1" applyBorder="1" applyAlignment="1" applyProtection="1">
      <alignment horizontal="center" vertical="center" wrapText="1"/>
    </xf>
    <xf numFmtId="0" fontId="11" fillId="12" borderId="214" xfId="0" applyFont="1" applyFill="1" applyBorder="1" applyAlignment="1" applyProtection="1">
      <alignment horizontal="center" vertical="center" wrapText="1"/>
    </xf>
    <xf numFmtId="0" fontId="2" fillId="8" borderId="0" xfId="5" applyFont="1" applyFill="1" applyBorder="1" applyProtection="1"/>
    <xf numFmtId="0" fontId="1" fillId="8" borderId="0" xfId="5" applyFont="1" applyFill="1" applyBorder="1" applyAlignment="1" applyProtection="1">
      <alignment vertical="top"/>
    </xf>
    <xf numFmtId="0" fontId="10" fillId="8" borderId="0" xfId="5" applyFont="1" applyFill="1" applyBorder="1" applyAlignment="1" applyProtection="1">
      <alignment vertical="top"/>
    </xf>
    <xf numFmtId="0" fontId="88" fillId="8" borderId="0" xfId="5" applyFont="1" applyFill="1" applyBorder="1" applyProtection="1"/>
    <xf numFmtId="0" fontId="36" fillId="16" borderId="171" xfId="0" applyNumberFormat="1" applyFont="1" applyFill="1" applyBorder="1" applyAlignment="1" applyProtection="1">
      <alignment horizontal="left" vertical="top" wrapText="1"/>
    </xf>
    <xf numFmtId="0" fontId="34" fillId="0" borderId="0" xfId="0" applyFont="1" applyBorder="1" applyAlignment="1" applyProtection="1">
      <alignment horizontal="center" vertical="center"/>
    </xf>
    <xf numFmtId="3" fontId="34" fillId="0" borderId="0" xfId="0" applyNumberFormat="1" applyFont="1" applyFill="1" applyBorder="1" applyAlignment="1" applyProtection="1">
      <alignment horizontal="right" vertical="center"/>
      <protection locked="0"/>
    </xf>
    <xf numFmtId="10" fontId="1" fillId="5" borderId="70" xfId="0" applyNumberFormat="1" applyFont="1" applyFill="1" applyBorder="1" applyAlignment="1" applyProtection="1">
      <alignment horizontal="right" vertical="center"/>
    </xf>
    <xf numFmtId="10" fontId="1" fillId="0" borderId="30" xfId="0" applyNumberFormat="1" applyFont="1" applyFill="1" applyBorder="1" applyAlignment="1" applyProtection="1">
      <alignment horizontal="right" vertical="center"/>
      <protection locked="0"/>
    </xf>
    <xf numFmtId="10" fontId="1" fillId="9" borderId="30" xfId="0" applyNumberFormat="1" applyFont="1" applyFill="1" applyBorder="1" applyAlignment="1" applyProtection="1">
      <alignment horizontal="right" vertical="center"/>
    </xf>
    <xf numFmtId="10" fontId="1" fillId="0" borderId="6" xfId="0" applyNumberFormat="1" applyFont="1" applyFill="1" applyBorder="1" applyAlignment="1" applyProtection="1">
      <alignment horizontal="right" vertical="center"/>
      <protection locked="0"/>
    </xf>
    <xf numFmtId="10" fontId="1" fillId="0" borderId="129" xfId="0" applyNumberFormat="1" applyFont="1" applyFill="1" applyBorder="1" applyAlignment="1" applyProtection="1">
      <alignment horizontal="right" vertical="center"/>
      <protection locked="0"/>
    </xf>
    <xf numFmtId="10" fontId="1" fillId="0" borderId="93" xfId="0" applyNumberFormat="1" applyFont="1" applyFill="1" applyBorder="1" applyAlignment="1" applyProtection="1">
      <alignment horizontal="right" vertical="center"/>
      <protection locked="0"/>
    </xf>
    <xf numFmtId="10" fontId="1" fillId="0" borderId="14" xfId="0" applyNumberFormat="1" applyFont="1" applyFill="1" applyBorder="1" applyAlignment="1" applyProtection="1">
      <alignment horizontal="right" vertical="center"/>
      <protection locked="0"/>
    </xf>
    <xf numFmtId="10" fontId="1" fillId="0" borderId="27" xfId="0" applyNumberFormat="1" applyFont="1" applyFill="1" applyBorder="1" applyAlignment="1" applyProtection="1">
      <alignment horizontal="right" vertical="center"/>
      <protection locked="0"/>
    </xf>
    <xf numFmtId="10" fontId="1" fillId="0" borderId="63" xfId="0" applyNumberFormat="1" applyFont="1" applyFill="1" applyBorder="1" applyAlignment="1" applyProtection="1">
      <alignment horizontal="right" vertical="center"/>
      <protection locked="0"/>
    </xf>
    <xf numFmtId="10" fontId="1" fillId="0" borderId="31" xfId="0" applyNumberFormat="1" applyFont="1" applyFill="1" applyBorder="1" applyAlignment="1" applyProtection="1">
      <alignment horizontal="right" vertical="center"/>
      <protection locked="0"/>
    </xf>
    <xf numFmtId="10" fontId="34" fillId="0" borderId="68" xfId="0" applyNumberFormat="1" applyFont="1" applyFill="1" applyBorder="1" applyAlignment="1" applyProtection="1">
      <alignment horizontal="right" vertical="center"/>
    </xf>
    <xf numFmtId="10" fontId="34" fillId="0" borderId="70" xfId="0" applyNumberFormat="1" applyFont="1" applyFill="1" applyBorder="1" applyAlignment="1" applyProtection="1">
      <alignment horizontal="right" vertical="center"/>
      <protection locked="0"/>
    </xf>
    <xf numFmtId="10" fontId="34" fillId="0" borderId="30" xfId="0" applyNumberFormat="1" applyFont="1" applyFill="1" applyBorder="1" applyAlignment="1" applyProtection="1">
      <alignment horizontal="right" vertical="center"/>
      <protection locked="0"/>
    </xf>
    <xf numFmtId="10" fontId="34" fillId="0" borderId="31" xfId="0" applyNumberFormat="1" applyFont="1" applyFill="1" applyBorder="1" applyAlignment="1" applyProtection="1">
      <alignment horizontal="right" vertical="center"/>
      <protection locked="0"/>
    </xf>
    <xf numFmtId="10" fontId="34" fillId="0" borderId="27" xfId="0" applyNumberFormat="1" applyFont="1" applyFill="1" applyBorder="1" applyAlignment="1" applyProtection="1">
      <alignment horizontal="right" vertical="center"/>
      <protection locked="0"/>
    </xf>
    <xf numFmtId="10" fontId="34" fillId="0" borderId="22" xfId="0" applyNumberFormat="1" applyFont="1" applyFill="1" applyBorder="1" applyAlignment="1" applyProtection="1">
      <alignment horizontal="right" vertical="center"/>
      <protection locked="0"/>
    </xf>
    <xf numFmtId="10" fontId="36" fillId="0" borderId="30" xfId="0" applyNumberFormat="1" applyFont="1" applyFill="1" applyBorder="1" applyAlignment="1" applyProtection="1">
      <alignment horizontal="right" vertical="center"/>
      <protection locked="0"/>
    </xf>
    <xf numFmtId="10" fontId="1" fillId="0" borderId="32" xfId="8" applyNumberFormat="1" applyFont="1" applyFill="1" applyBorder="1" applyAlignment="1" applyProtection="1">
      <alignment horizontal="right" vertical="center"/>
      <protection locked="0"/>
    </xf>
    <xf numFmtId="10" fontId="1" fillId="0" borderId="32" xfId="0" applyNumberFormat="1" applyFont="1" applyFill="1" applyBorder="1" applyAlignment="1" applyProtection="1">
      <alignment horizontal="right" vertical="center"/>
      <protection locked="0"/>
    </xf>
    <xf numFmtId="10" fontId="34" fillId="0" borderId="71" xfId="0" applyNumberFormat="1" applyFont="1" applyFill="1" applyBorder="1" applyAlignment="1" applyProtection="1">
      <alignment horizontal="right" vertical="center"/>
      <protection locked="0"/>
    </xf>
    <xf numFmtId="10" fontId="36" fillId="0" borderId="32" xfId="0" applyNumberFormat="1" applyFont="1" applyFill="1" applyBorder="1" applyAlignment="1" applyProtection="1">
      <alignment horizontal="right" vertical="center"/>
      <protection locked="0"/>
    </xf>
    <xf numFmtId="10" fontId="34" fillId="0" borderId="33" xfId="0" applyNumberFormat="1" applyFont="1" applyFill="1" applyBorder="1" applyAlignment="1" applyProtection="1">
      <alignment horizontal="right" vertical="center"/>
      <protection locked="0"/>
    </xf>
    <xf numFmtId="10" fontId="34" fillId="0" borderId="0" xfId="0" applyNumberFormat="1" applyFont="1" applyFill="1" applyBorder="1" applyAlignment="1" applyProtection="1">
      <alignment horizontal="right" vertical="center"/>
    </xf>
    <xf numFmtId="10" fontId="34" fillId="0" borderId="72" xfId="0" applyNumberFormat="1" applyFont="1" applyFill="1" applyBorder="1" applyAlignment="1" applyProtection="1">
      <alignment horizontal="right" vertical="center"/>
      <protection locked="0"/>
    </xf>
    <xf numFmtId="10" fontId="36" fillId="0" borderId="34" xfId="0" applyNumberFormat="1" applyFont="1" applyFill="1" applyBorder="1" applyAlignment="1" applyProtection="1">
      <alignment horizontal="right" vertical="center"/>
      <protection locked="0"/>
    </xf>
    <xf numFmtId="10" fontId="34" fillId="0" borderId="35" xfId="0" applyNumberFormat="1" applyFont="1" applyFill="1" applyBorder="1" applyAlignment="1" applyProtection="1">
      <alignment horizontal="right" vertical="center"/>
      <protection locked="0"/>
    </xf>
    <xf numFmtId="10" fontId="34" fillId="0" borderId="32" xfId="0" applyNumberFormat="1" applyFont="1" applyFill="1" applyBorder="1" applyAlignment="1" applyProtection="1">
      <alignment horizontal="right" vertical="center"/>
      <protection locked="0"/>
    </xf>
    <xf numFmtId="10" fontId="1" fillId="5" borderId="0"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protection locked="0"/>
    </xf>
    <xf numFmtId="10" fontId="34" fillId="0" borderId="0" xfId="0" applyNumberFormat="1" applyFont="1" applyFill="1" applyBorder="1" applyAlignment="1" applyProtection="1">
      <alignment horizontal="right" vertical="center"/>
      <protection locked="0"/>
    </xf>
    <xf numFmtId="10" fontId="36" fillId="0" borderId="0" xfId="0" applyNumberFormat="1" applyFont="1" applyFill="1" applyBorder="1" applyAlignment="1" applyProtection="1">
      <alignment horizontal="right" vertical="center"/>
      <protection locked="0"/>
    </xf>
    <xf numFmtId="10" fontId="0" fillId="0" borderId="0" xfId="0" applyNumberFormat="1" applyFill="1" applyProtection="1"/>
    <xf numFmtId="3" fontId="68" fillId="16" borderId="61" xfId="0" applyNumberFormat="1" applyFont="1" applyFill="1" applyBorder="1" applyAlignment="1" applyProtection="1">
      <alignment horizontal="left" vertical="top" wrapText="1"/>
    </xf>
    <xf numFmtId="3" fontId="68" fillId="16" borderId="165" xfId="0" applyNumberFormat="1" applyFont="1" applyFill="1" applyBorder="1" applyAlignment="1" applyProtection="1">
      <alignment horizontal="left" vertical="top" wrapText="1"/>
    </xf>
    <xf numFmtId="0" fontId="48" fillId="0" borderId="0" xfId="0" applyFont="1" applyFill="1" applyBorder="1" applyAlignment="1" applyProtection="1">
      <alignment horizontal="center" vertical="center" wrapText="1"/>
      <protection locked="0"/>
    </xf>
    <xf numFmtId="3" fontId="34" fillId="12" borderId="55" xfId="0" applyNumberFormat="1" applyFont="1" applyFill="1" applyBorder="1" applyAlignment="1" applyProtection="1">
      <alignment horizontal="right" vertical="center"/>
      <protection locked="0"/>
    </xf>
    <xf numFmtId="3" fontId="34" fillId="12" borderId="81" xfId="0" applyNumberFormat="1" applyFont="1" applyFill="1" applyBorder="1" applyAlignment="1" applyProtection="1">
      <alignment horizontal="right" vertical="center"/>
      <protection locked="0"/>
    </xf>
    <xf numFmtId="0" fontId="47" fillId="12" borderId="26" xfId="0" applyFont="1" applyFill="1" applyBorder="1" applyAlignment="1" applyProtection="1">
      <alignment horizontal="left" vertical="center"/>
    </xf>
    <xf numFmtId="3" fontId="34" fillId="12" borderId="72" xfId="0" applyNumberFormat="1" applyFont="1" applyFill="1" applyBorder="1" applyAlignment="1" applyProtection="1">
      <alignment horizontal="right" vertical="center"/>
      <protection locked="0"/>
    </xf>
    <xf numFmtId="0" fontId="0" fillId="9" borderId="94" xfId="0" applyFill="1" applyBorder="1" applyAlignment="1" applyProtection="1">
      <alignment horizontal="right" vertical="center"/>
    </xf>
    <xf numFmtId="0" fontId="0" fillId="9" borderId="8" xfId="0" applyFill="1" applyBorder="1" applyAlignment="1" applyProtection="1">
      <alignment horizontal="right" vertical="center"/>
    </xf>
    <xf numFmtId="0" fontId="0" fillId="9" borderId="147" xfId="0" applyFill="1" applyBorder="1" applyAlignment="1" applyProtection="1">
      <alignment horizontal="right" vertical="center"/>
    </xf>
    <xf numFmtId="0" fontId="0" fillId="9" borderId="138" xfId="0" applyFill="1" applyBorder="1" applyAlignment="1" applyProtection="1">
      <alignment horizontal="right" vertical="center"/>
    </xf>
    <xf numFmtId="166" fontId="0" fillId="9" borderId="140" xfId="0" applyNumberFormat="1" applyFill="1" applyBorder="1" applyAlignment="1" applyProtection="1">
      <alignment horizontal="right" vertical="center"/>
    </xf>
    <xf numFmtId="3" fontId="36" fillId="0" borderId="0" xfId="0" applyNumberFormat="1" applyFont="1" applyFill="1" applyBorder="1" applyAlignment="1" applyProtection="1">
      <alignment vertical="center" wrapText="1"/>
    </xf>
    <xf numFmtId="3" fontId="34" fillId="0" borderId="0" xfId="0" applyNumberFormat="1" applyFont="1" applyFill="1" applyBorder="1" applyAlignment="1" applyProtection="1">
      <alignment horizontal="right" vertical="center" wrapText="1"/>
      <protection locked="0"/>
    </xf>
    <xf numFmtId="166" fontId="0" fillId="9" borderId="13" xfId="0" applyNumberFormat="1" applyFill="1" applyBorder="1" applyAlignment="1" applyProtection="1">
      <alignment horizontal="right" vertical="center"/>
    </xf>
    <xf numFmtId="166" fontId="0" fillId="14" borderId="50" xfId="0" applyNumberFormat="1" applyFill="1" applyBorder="1" applyAlignment="1" applyProtection="1">
      <alignment horizontal="right" vertical="center"/>
    </xf>
    <xf numFmtId="166" fontId="0" fillId="14" borderId="51" xfId="0" applyNumberFormat="1" applyFill="1" applyBorder="1" applyAlignment="1" applyProtection="1">
      <alignment horizontal="right" vertical="center"/>
    </xf>
    <xf numFmtId="166" fontId="0" fillId="14" borderId="108" xfId="0" applyNumberFormat="1" applyFill="1" applyBorder="1" applyAlignment="1" applyProtection="1">
      <alignment horizontal="right" vertical="center"/>
    </xf>
    <xf numFmtId="0" fontId="0" fillId="13" borderId="94" xfId="0" applyFill="1" applyBorder="1" applyAlignment="1" applyProtection="1">
      <alignment horizontal="right" vertical="center"/>
    </xf>
    <xf numFmtId="0" fontId="0" fillId="13" borderId="8" xfId="0" applyFill="1" applyBorder="1" applyAlignment="1" applyProtection="1">
      <alignment horizontal="right" vertical="center"/>
    </xf>
    <xf numFmtId="0" fontId="0" fillId="13" borderId="138" xfId="0" applyFill="1" applyBorder="1" applyAlignment="1" applyProtection="1">
      <alignment horizontal="right" vertical="center"/>
    </xf>
    <xf numFmtId="0" fontId="0" fillId="13" borderId="147" xfId="0" applyFill="1" applyBorder="1" applyAlignment="1" applyProtection="1">
      <alignment horizontal="right" vertical="center"/>
    </xf>
    <xf numFmtId="0" fontId="4" fillId="7" borderId="93" xfId="0" applyFont="1" applyFill="1" applyBorder="1" applyAlignment="1" applyProtection="1">
      <alignment horizontal="right" vertical="center"/>
    </xf>
    <xf numFmtId="0" fontId="4" fillId="7" borderId="6" xfId="0" applyFont="1" applyFill="1" applyBorder="1" applyAlignment="1" applyProtection="1">
      <alignment horizontal="right" vertical="center"/>
    </xf>
    <xf numFmtId="0" fontId="34" fillId="7" borderId="6" xfId="0" applyFont="1" applyFill="1" applyBorder="1" applyAlignment="1" applyProtection="1">
      <alignment horizontal="right" vertical="top" wrapText="1"/>
    </xf>
    <xf numFmtId="0" fontId="34" fillId="7" borderId="21" xfId="0" applyFont="1" applyFill="1" applyBorder="1" applyAlignment="1" applyProtection="1">
      <alignment horizontal="right" vertical="top" wrapText="1"/>
    </xf>
    <xf numFmtId="0" fontId="34" fillId="7" borderId="93" xfId="0" applyFont="1" applyFill="1" applyBorder="1" applyAlignment="1" applyProtection="1">
      <alignment horizontal="right" vertical="top" wrapText="1"/>
    </xf>
    <xf numFmtId="0" fontId="34" fillId="7" borderId="62" xfId="0" applyFont="1" applyFill="1" applyBorder="1" applyAlignment="1" applyProtection="1">
      <alignment horizontal="right" vertical="top" wrapText="1"/>
    </xf>
    <xf numFmtId="0" fontId="0" fillId="13" borderId="95" xfId="0" applyFill="1" applyBorder="1" applyAlignment="1" applyProtection="1">
      <alignment horizontal="right" vertical="center"/>
    </xf>
    <xf numFmtId="0" fontId="0" fillId="13" borderId="57" xfId="0" applyFill="1" applyBorder="1" applyAlignment="1" applyProtection="1">
      <alignment horizontal="right" vertical="center"/>
    </xf>
    <xf numFmtId="0" fontId="0" fillId="13" borderId="144" xfId="0" applyFill="1" applyBorder="1" applyAlignment="1" applyProtection="1">
      <alignment horizontal="right" vertical="center"/>
    </xf>
    <xf numFmtId="0" fontId="0" fillId="13" borderId="10" xfId="0" applyFill="1" applyBorder="1" applyAlignment="1" applyProtection="1">
      <alignment horizontal="right" vertical="center"/>
    </xf>
    <xf numFmtId="0" fontId="9" fillId="0" borderId="187" xfId="0" applyFont="1" applyFill="1" applyBorder="1" applyAlignment="1" applyProtection="1">
      <alignment horizontal="center" vertical="center" wrapText="1"/>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71" fillId="4" borderId="0" xfId="0" applyFont="1" applyFill="1" applyAlignment="1" applyProtection="1">
      <alignment horizontal="center" vertical="top"/>
    </xf>
    <xf numFmtId="0" fontId="34" fillId="4" borderId="120" xfId="0" applyFont="1" applyFill="1" applyBorder="1" applyAlignment="1" applyProtection="1">
      <alignment horizontal="center" vertical="center"/>
    </xf>
    <xf numFmtId="0" fontId="34" fillId="4" borderId="42" xfId="0" applyFont="1" applyFill="1" applyBorder="1" applyAlignment="1" applyProtection="1">
      <alignment horizontal="center" vertical="center"/>
    </xf>
    <xf numFmtId="0" fontId="34" fillId="12" borderId="5" xfId="0" applyFont="1" applyFill="1" applyBorder="1" applyAlignment="1" applyProtection="1">
      <alignment horizontal="center" wrapText="1"/>
      <protection locked="0"/>
    </xf>
    <xf numFmtId="0" fontId="34" fillId="12" borderId="150" xfId="0" applyFont="1" applyFill="1" applyBorder="1" applyAlignment="1" applyProtection="1">
      <alignment horizontal="center" wrapText="1"/>
      <protection locked="0"/>
    </xf>
    <xf numFmtId="0" fontId="4" fillId="12" borderId="156" xfId="0" applyFont="1" applyFill="1" applyBorder="1" applyAlignment="1" applyProtection="1">
      <alignment horizontal="left" vertical="center" wrapText="1"/>
    </xf>
    <xf numFmtId="0" fontId="4" fillId="12" borderId="221" xfId="0" applyFont="1" applyFill="1" applyBorder="1" applyAlignment="1" applyProtection="1">
      <alignment horizontal="left" vertical="center" wrapText="1"/>
    </xf>
    <xf numFmtId="0" fontId="34" fillId="12" borderId="221" xfId="0" applyFont="1" applyFill="1" applyBorder="1" applyAlignment="1" applyProtection="1">
      <alignment horizontal="left" vertical="top" wrapText="1"/>
    </xf>
    <xf numFmtId="3" fontId="34" fillId="12" borderId="64" xfId="0" applyNumberFormat="1" applyFont="1" applyFill="1" applyBorder="1" applyAlignment="1" applyProtection="1">
      <alignment horizontal="right" vertical="center" wrapText="1"/>
      <protection locked="0"/>
    </xf>
    <xf numFmtId="3" fontId="34" fillId="0" borderId="13" xfId="0" applyNumberFormat="1" applyFont="1" applyFill="1" applyBorder="1" applyAlignment="1" applyProtection="1">
      <alignment horizontal="right" vertical="center"/>
      <protection locked="0"/>
    </xf>
    <xf numFmtId="3" fontId="34" fillId="4" borderId="55" xfId="0" applyNumberFormat="1" applyFont="1" applyFill="1" applyBorder="1" applyAlignment="1" applyProtection="1">
      <alignment horizontal="right" vertical="center"/>
      <protection locked="0"/>
    </xf>
    <xf numFmtId="0" fontId="10" fillId="8" borderId="18" xfId="5" applyFont="1" applyFill="1" applyBorder="1" applyAlignment="1" applyProtection="1">
      <alignment horizontal="left" vertical="center" wrapText="1"/>
    </xf>
    <xf numFmtId="0" fontId="1" fillId="4" borderId="18" xfId="5" applyFont="1" applyFill="1" applyBorder="1" applyAlignment="1" applyProtection="1">
      <alignment horizontal="center" vertical="center"/>
      <protection locked="0"/>
    </xf>
    <xf numFmtId="0" fontId="39" fillId="8" borderId="0" xfId="5" applyFont="1" applyFill="1" applyBorder="1" applyAlignment="1" applyProtection="1">
      <alignment horizontal="left" vertical="center"/>
      <protection locked="0"/>
    </xf>
    <xf numFmtId="0" fontId="33" fillId="8" borderId="0" xfId="0" applyFont="1" applyFill="1" applyAlignment="1" applyProtection="1">
      <alignment horizontal="left" vertical="center"/>
      <protection locked="0"/>
    </xf>
    <xf numFmtId="0" fontId="48" fillId="12" borderId="94" xfId="0" applyFont="1" applyFill="1" applyBorder="1" applyAlignment="1" applyProtection="1">
      <alignment horizontal="left" vertical="center" wrapText="1"/>
      <protection locked="0"/>
    </xf>
    <xf numFmtId="0" fontId="48" fillId="12" borderId="8" xfId="0" applyFont="1" applyFill="1" applyBorder="1" applyAlignment="1" applyProtection="1">
      <alignment horizontal="left" vertical="center" wrapText="1"/>
      <protection locked="0"/>
    </xf>
    <xf numFmtId="0" fontId="48" fillId="12" borderId="12" xfId="0" applyFont="1" applyFill="1" applyBorder="1" applyAlignment="1" applyProtection="1">
      <alignment horizontal="left" vertical="center" wrapText="1"/>
      <protection locked="0"/>
    </xf>
    <xf numFmtId="0" fontId="89" fillId="16" borderId="8" xfId="0" quotePrefix="1" applyFont="1" applyFill="1" applyBorder="1" applyAlignment="1" applyProtection="1">
      <alignment horizontal="center" vertical="center" wrapText="1"/>
    </xf>
    <xf numFmtId="0" fontId="89" fillId="16" borderId="22" xfId="0" quotePrefix="1" applyFont="1" applyFill="1" applyBorder="1" applyAlignment="1" applyProtection="1">
      <alignment horizontal="center" vertical="center" wrapText="1"/>
    </xf>
    <xf numFmtId="0" fontId="89" fillId="16" borderId="94" xfId="0" quotePrefix="1" applyFont="1" applyFill="1" applyBorder="1" applyAlignment="1" applyProtection="1">
      <alignment horizontal="center" vertical="center" wrapText="1"/>
    </xf>
    <xf numFmtId="0" fontId="89" fillId="16" borderId="204" xfId="0" quotePrefix="1" applyFont="1" applyFill="1" applyBorder="1" applyAlignment="1" applyProtection="1">
      <alignment horizontal="center" vertical="center" wrapText="1"/>
    </xf>
    <xf numFmtId="0" fontId="89" fillId="16" borderId="93" xfId="0" quotePrefix="1" applyFont="1" applyFill="1" applyBorder="1" applyAlignment="1" applyProtection="1">
      <alignment horizontal="center" vertical="center" wrapText="1"/>
    </xf>
    <xf numFmtId="0" fontId="89" fillId="16" borderId="6" xfId="0" quotePrefix="1" applyFont="1" applyFill="1" applyBorder="1" applyAlignment="1" applyProtection="1">
      <alignment horizontal="center" vertical="center" wrapText="1"/>
    </xf>
    <xf numFmtId="0" fontId="48" fillId="9" borderId="80" xfId="0" applyFont="1" applyFill="1" applyBorder="1" applyAlignment="1" applyProtection="1">
      <alignment vertical="center" wrapText="1"/>
    </xf>
    <xf numFmtId="0" fontId="48" fillId="9" borderId="89" xfId="0" applyFont="1" applyFill="1" applyBorder="1" applyAlignment="1" applyProtection="1">
      <alignment vertical="center" wrapText="1"/>
    </xf>
    <xf numFmtId="0" fontId="48" fillId="10" borderId="89" xfId="0" applyFont="1" applyFill="1" applyBorder="1" applyAlignment="1" applyProtection="1">
      <alignment vertical="center" wrapText="1"/>
    </xf>
    <xf numFmtId="0" fontId="31" fillId="7" borderId="250" xfId="0" applyFont="1" applyFill="1" applyBorder="1" applyAlignment="1" applyProtection="1">
      <alignment horizontal="left" vertical="center"/>
    </xf>
    <xf numFmtId="0" fontId="34" fillId="7" borderId="177" xfId="0" applyFont="1" applyFill="1" applyBorder="1" applyAlignment="1" applyProtection="1">
      <alignment horizontal="left" vertical="top" wrapText="1"/>
    </xf>
    <xf numFmtId="0" fontId="49" fillId="0" borderId="71" xfId="0" quotePrefix="1" applyFont="1" applyBorder="1" applyAlignment="1" applyProtection="1">
      <alignment horizontal="left" vertical="center"/>
    </xf>
    <xf numFmtId="3" fontId="34" fillId="0" borderId="9" xfId="0" applyNumberFormat="1" applyFont="1" applyFill="1" applyBorder="1" applyAlignment="1" applyProtection="1">
      <alignment horizontal="right" vertical="center" wrapText="1"/>
      <protection locked="0"/>
    </xf>
    <xf numFmtId="0" fontId="49" fillId="0" borderId="75" xfId="0" quotePrefix="1" applyFont="1" applyBorder="1" applyAlignment="1" applyProtection="1">
      <alignment horizontal="left" vertical="center"/>
    </xf>
    <xf numFmtId="0" fontId="48" fillId="0" borderId="170" xfId="0" applyFont="1" applyFill="1" applyBorder="1" applyAlignment="1" applyProtection="1">
      <alignment horizontal="left" vertical="center" wrapText="1"/>
    </xf>
    <xf numFmtId="0" fontId="48" fillId="12" borderId="144" xfId="0" applyFont="1" applyFill="1" applyBorder="1" applyAlignment="1" applyProtection="1">
      <alignment horizontal="left" vertical="center" wrapText="1"/>
      <protection locked="0"/>
    </xf>
    <xf numFmtId="0" fontId="48" fillId="12" borderId="10" xfId="0" applyFont="1" applyFill="1" applyBorder="1" applyAlignment="1" applyProtection="1">
      <alignment horizontal="left" vertical="center" wrapText="1"/>
      <protection locked="0"/>
    </xf>
    <xf numFmtId="3" fontId="34" fillId="12" borderId="10" xfId="0" applyNumberFormat="1" applyFont="1" applyFill="1" applyBorder="1" applyAlignment="1" applyProtection="1">
      <alignment horizontal="right" vertical="center" wrapText="1"/>
      <protection locked="0"/>
    </xf>
    <xf numFmtId="3" fontId="34" fillId="0" borderId="10" xfId="0" applyNumberFormat="1" applyFont="1" applyFill="1" applyBorder="1" applyAlignment="1" applyProtection="1">
      <alignment horizontal="right" vertical="center" wrapText="1"/>
      <protection locked="0"/>
    </xf>
    <xf numFmtId="3" fontId="34" fillId="0" borderId="137" xfId="0" applyNumberFormat="1" applyFont="1" applyFill="1" applyBorder="1" applyAlignment="1" applyProtection="1">
      <alignment horizontal="right" vertical="center" wrapText="1"/>
      <protection locked="0"/>
    </xf>
    <xf numFmtId="3" fontId="34" fillId="12" borderId="24" xfId="0" applyNumberFormat="1" applyFont="1" applyFill="1" applyBorder="1" applyAlignment="1" applyProtection="1">
      <alignment horizontal="right" vertical="center" wrapText="1"/>
      <protection locked="0"/>
    </xf>
    <xf numFmtId="3" fontId="34" fillId="0" borderId="11" xfId="0" applyNumberFormat="1" applyFont="1" applyFill="1" applyBorder="1" applyAlignment="1" applyProtection="1">
      <alignment horizontal="right" vertical="center" wrapText="1"/>
      <protection locked="0"/>
    </xf>
    <xf numFmtId="0" fontId="4" fillId="7" borderId="250" xfId="0" applyFont="1" applyFill="1" applyBorder="1" applyAlignment="1" applyProtection="1">
      <alignment horizontal="left" vertical="center"/>
    </xf>
    <xf numFmtId="0" fontId="4" fillId="7" borderId="156" xfId="0" applyFont="1" applyFill="1" applyBorder="1" applyAlignment="1" applyProtection="1">
      <alignment horizontal="left" vertical="center" wrapText="1"/>
      <protection locked="0"/>
    </xf>
    <xf numFmtId="0" fontId="4" fillId="7" borderId="221" xfId="0" applyFont="1" applyFill="1" applyBorder="1" applyAlignment="1" applyProtection="1">
      <alignment horizontal="left" vertical="center" wrapText="1"/>
      <protection locked="0"/>
    </xf>
    <xf numFmtId="3" fontId="11" fillId="7" borderId="221" xfId="0" applyNumberFormat="1" applyFont="1" applyFill="1" applyBorder="1" applyAlignment="1" applyProtection="1">
      <alignment horizontal="center" vertical="center"/>
      <protection locked="0"/>
    </xf>
    <xf numFmtId="3" fontId="11" fillId="7" borderId="83" xfId="0" applyNumberFormat="1" applyFont="1" applyFill="1" applyBorder="1" applyAlignment="1" applyProtection="1">
      <alignment horizontal="center" vertical="center"/>
      <protection locked="0"/>
    </xf>
    <xf numFmtId="3" fontId="11" fillId="7" borderId="47" xfId="0" applyNumberFormat="1" applyFont="1" applyFill="1" applyBorder="1" applyAlignment="1" applyProtection="1">
      <alignment horizontal="center" vertical="center"/>
      <protection locked="0"/>
    </xf>
    <xf numFmtId="3" fontId="11" fillId="7" borderId="177" xfId="0" applyNumberFormat="1" applyFont="1" applyFill="1" applyBorder="1" applyAlignment="1" applyProtection="1">
      <alignment horizontal="center" vertical="center"/>
      <protection locked="0"/>
    </xf>
    <xf numFmtId="3" fontId="34" fillId="0" borderId="251" xfId="0" applyNumberFormat="1" applyFont="1" applyFill="1" applyBorder="1" applyAlignment="1" applyProtection="1">
      <alignment horizontal="right" vertical="center" wrapText="1"/>
      <protection locked="0"/>
    </xf>
    <xf numFmtId="3" fontId="11" fillId="7" borderId="252" xfId="0" applyNumberFormat="1" applyFont="1" applyFill="1" applyBorder="1" applyAlignment="1" applyProtection="1">
      <alignment horizontal="center" vertical="center"/>
      <protection locked="0"/>
    </xf>
    <xf numFmtId="3" fontId="34" fillId="0" borderId="23" xfId="0" applyNumberFormat="1" applyFont="1" applyFill="1" applyBorder="1" applyAlignment="1" applyProtection="1">
      <alignment horizontal="right" vertical="center" wrapText="1"/>
      <protection locked="0"/>
    </xf>
    <xf numFmtId="0" fontId="13" fillId="12" borderId="144" xfId="0" applyFont="1" applyFill="1" applyBorder="1" applyAlignment="1" applyProtection="1">
      <alignment horizontal="left" vertical="center" wrapText="1"/>
      <protection locked="0"/>
    </xf>
    <xf numFmtId="0" fontId="13" fillId="12" borderId="10" xfId="0" applyFont="1" applyFill="1" applyBorder="1" applyAlignment="1" applyProtection="1">
      <alignment horizontal="left" vertical="center" wrapText="1"/>
      <protection locked="0"/>
    </xf>
    <xf numFmtId="3" fontId="34" fillId="12" borderId="137" xfId="0" applyNumberFormat="1" applyFont="1" applyFill="1" applyBorder="1" applyAlignment="1" applyProtection="1">
      <alignment horizontal="right" vertical="center" wrapText="1"/>
      <protection locked="0"/>
    </xf>
    <xf numFmtId="0" fontId="13" fillId="12" borderId="13" xfId="0" applyFont="1" applyFill="1" applyBorder="1" applyAlignment="1" applyProtection="1">
      <alignment horizontal="left" vertical="center" wrapText="1"/>
      <protection locked="0"/>
    </xf>
    <xf numFmtId="0" fontId="89" fillId="16" borderId="21" xfId="0" quotePrefix="1" applyFont="1" applyFill="1" applyBorder="1" applyAlignment="1" applyProtection="1">
      <alignment horizontal="center" vertical="center" wrapText="1"/>
    </xf>
    <xf numFmtId="0" fontId="49" fillId="0" borderId="250" xfId="0" quotePrefix="1" applyFont="1" applyBorder="1" applyAlignment="1" applyProtection="1">
      <alignment horizontal="left" vertical="center"/>
    </xf>
    <xf numFmtId="0" fontId="48" fillId="0" borderId="92" xfId="0" applyFont="1" applyFill="1" applyBorder="1" applyAlignment="1" applyProtection="1">
      <alignment horizontal="left" vertical="center" wrapText="1"/>
    </xf>
    <xf numFmtId="0" fontId="13" fillId="12" borderId="49" xfId="0" applyFont="1" applyFill="1" applyBorder="1" applyAlignment="1" applyProtection="1">
      <alignment horizontal="left" vertical="center" wrapText="1"/>
      <protection locked="0"/>
    </xf>
    <xf numFmtId="0" fontId="13" fillId="12" borderId="221" xfId="0" applyFont="1" applyFill="1" applyBorder="1" applyAlignment="1" applyProtection="1">
      <alignment horizontal="left" vertical="center" wrapText="1"/>
      <protection locked="0"/>
    </xf>
    <xf numFmtId="0" fontId="13" fillId="0" borderId="221" xfId="0" applyFont="1" applyFill="1" applyBorder="1" applyAlignment="1" applyProtection="1">
      <alignment horizontal="left" vertical="center" wrapText="1"/>
      <protection locked="0"/>
    </xf>
    <xf numFmtId="3" fontId="34" fillId="12" borderId="221" xfId="0" applyNumberFormat="1" applyFont="1" applyFill="1" applyBorder="1" applyAlignment="1" applyProtection="1">
      <alignment horizontal="right" vertical="center" wrapText="1"/>
      <protection locked="0"/>
    </xf>
    <xf numFmtId="3" fontId="34" fillId="12" borderId="83" xfId="0" applyNumberFormat="1" applyFont="1" applyFill="1" applyBorder="1" applyAlignment="1" applyProtection="1">
      <alignment horizontal="right" vertical="center" wrapText="1"/>
      <protection locked="0"/>
    </xf>
    <xf numFmtId="0" fontId="13" fillId="12" borderId="153" xfId="0" applyFont="1" applyFill="1" applyBorder="1" applyAlignment="1" applyProtection="1">
      <alignment horizontal="left" vertical="center" wrapText="1"/>
      <protection locked="0"/>
    </xf>
    <xf numFmtId="3" fontId="34" fillId="12" borderId="154" xfId="0" applyNumberFormat="1" applyFont="1" applyFill="1" applyBorder="1" applyAlignment="1" applyProtection="1">
      <alignment horizontal="right" vertical="center" wrapText="1"/>
      <protection locked="0"/>
    </xf>
    <xf numFmtId="0" fontId="13" fillId="12" borderId="108"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3" fontId="34" fillId="12" borderId="11" xfId="0" applyNumberFormat="1" applyFont="1" applyFill="1" applyBorder="1" applyAlignment="1" applyProtection="1">
      <alignment horizontal="right" vertical="center" wrapText="1"/>
      <protection locked="0"/>
    </xf>
    <xf numFmtId="0" fontId="49" fillId="0" borderId="188" xfId="0" quotePrefix="1" applyFont="1" applyBorder="1" applyAlignment="1" applyProtection="1">
      <alignment horizontal="left" vertical="center"/>
    </xf>
    <xf numFmtId="0" fontId="48" fillId="0" borderId="189" xfId="0" applyFont="1" applyFill="1" applyBorder="1" applyAlignment="1" applyProtection="1">
      <alignment horizontal="left" vertical="center" wrapText="1"/>
    </xf>
    <xf numFmtId="0" fontId="49" fillId="0" borderId="161" xfId="0" quotePrefix="1" applyFont="1" applyFill="1" applyBorder="1" applyAlignment="1" applyProtection="1">
      <alignment horizontal="left" vertical="center"/>
    </xf>
    <xf numFmtId="3" fontId="36" fillId="16" borderId="21" xfId="0" applyNumberFormat="1" applyFont="1" applyFill="1" applyBorder="1" applyAlignment="1" applyProtection="1">
      <alignment vertical="center" wrapText="1"/>
    </xf>
    <xf numFmtId="0" fontId="49" fillId="0" borderId="72" xfId="0" quotePrefix="1" applyFont="1" applyBorder="1" applyAlignment="1" applyProtection="1">
      <alignment horizontal="left" vertical="center"/>
    </xf>
    <xf numFmtId="3" fontId="11" fillId="7" borderId="126" xfId="0" applyNumberFormat="1" applyFont="1" applyFill="1" applyBorder="1" applyAlignment="1" applyProtection="1">
      <alignment horizontal="center" vertical="center"/>
      <protection locked="0"/>
    </xf>
    <xf numFmtId="0" fontId="13" fillId="0" borderId="170" xfId="0" applyFont="1" applyFill="1" applyBorder="1" applyAlignment="1" applyProtection="1">
      <alignment horizontal="left" vertical="center" wrapText="1"/>
    </xf>
    <xf numFmtId="0" fontId="49" fillId="0" borderId="179" xfId="0" quotePrefix="1" applyFont="1" applyBorder="1" applyAlignment="1" applyProtection="1">
      <alignment horizontal="left" vertical="center"/>
    </xf>
    <xf numFmtId="0" fontId="13" fillId="12" borderId="156" xfId="0" applyFont="1" applyFill="1" applyBorder="1" applyAlignment="1" applyProtection="1">
      <alignment horizontal="left" vertical="center" wrapText="1"/>
      <protection locked="0"/>
    </xf>
    <xf numFmtId="0" fontId="34" fillId="7" borderId="252" xfId="0" applyFont="1" applyFill="1" applyBorder="1" applyAlignment="1" applyProtection="1">
      <alignment horizontal="left" vertical="top" wrapText="1"/>
    </xf>
    <xf numFmtId="0" fontId="1" fillId="4" borderId="0" xfId="3" quotePrefix="1" applyFont="1" applyFill="1" applyAlignment="1" applyProtection="1">
      <alignment horizontal="left" vertical="top"/>
    </xf>
    <xf numFmtId="0" fontId="1" fillId="4" borderId="0" xfId="3" applyFont="1" applyFill="1" applyAlignment="1" applyProtection="1">
      <alignment horizontal="left" vertical="top"/>
    </xf>
    <xf numFmtId="0" fontId="1" fillId="4" borderId="0" xfId="3" quotePrefix="1" applyFont="1" applyFill="1" applyAlignment="1" applyProtection="1">
      <alignment vertical="top"/>
    </xf>
    <xf numFmtId="0" fontId="76"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73" fillId="0" borderId="0" xfId="0" applyFont="1" applyBorder="1" applyAlignment="1">
      <alignment horizontal="left" vertical="center" wrapText="1"/>
    </xf>
    <xf numFmtId="0" fontId="71" fillId="4" borderId="0" xfId="0" applyFont="1" applyFill="1" applyProtection="1"/>
    <xf numFmtId="0" fontId="27" fillId="4" borderId="93" xfId="0" quotePrefix="1" applyFont="1" applyFill="1" applyBorder="1" applyAlignment="1" applyProtection="1">
      <alignment horizontal="center" vertical="center" wrapText="1"/>
    </xf>
    <xf numFmtId="3" fontId="36" fillId="4" borderId="8" xfId="0" applyNumberFormat="1" applyFont="1" applyFill="1" applyBorder="1" applyAlignment="1" applyProtection="1">
      <alignment vertical="center" wrapText="1"/>
    </xf>
    <xf numFmtId="3" fontId="36" fillId="4" borderId="22" xfId="0" applyNumberFormat="1" applyFont="1" applyFill="1" applyBorder="1" applyAlignment="1" applyProtection="1">
      <alignment vertical="center" wrapText="1"/>
    </xf>
    <xf numFmtId="0" fontId="27" fillId="4" borderId="204" xfId="0" quotePrefix="1" applyFont="1" applyFill="1" applyBorder="1" applyAlignment="1" applyProtection="1">
      <alignment horizontal="center" vertical="center" wrapText="1"/>
    </xf>
    <xf numFmtId="0" fontId="27" fillId="4" borderId="94" xfId="0" quotePrefix="1" applyFont="1" applyFill="1" applyBorder="1" applyAlignment="1" applyProtection="1">
      <alignment horizontal="center" vertical="center" wrapText="1"/>
    </xf>
    <xf numFmtId="0" fontId="1" fillId="8" borderId="0" xfId="3" applyFont="1" applyFill="1" applyBorder="1" applyAlignment="1" applyProtection="1">
      <alignment horizontal="left" wrapText="1"/>
    </xf>
    <xf numFmtId="0" fontId="34" fillId="2" borderId="0" xfId="5" applyFont="1" applyFill="1" applyBorder="1" applyAlignment="1" applyProtection="1">
      <alignment horizontal="left" vertical="top" wrapText="1"/>
    </xf>
    <xf numFmtId="0" fontId="4" fillId="2" borderId="0" xfId="5" applyFont="1" applyFill="1" applyBorder="1" applyAlignment="1" applyProtection="1">
      <alignment horizontal="right" vertical="top"/>
    </xf>
    <xf numFmtId="0" fontId="4" fillId="2" borderId="61" xfId="5" applyFont="1" applyFill="1" applyBorder="1" applyAlignment="1" applyProtection="1">
      <alignment horizontal="right" vertical="top"/>
    </xf>
    <xf numFmtId="0" fontId="1" fillId="17" borderId="118" xfId="5" applyFill="1" applyBorder="1" applyAlignment="1" applyProtection="1">
      <alignment horizontal="left" vertical="top" wrapText="1"/>
      <protection locked="0"/>
    </xf>
    <xf numFmtId="0" fontId="1" fillId="17" borderId="28" xfId="5" applyFill="1" applyBorder="1" applyAlignment="1" applyProtection="1">
      <alignment horizontal="left" vertical="top" wrapText="1"/>
      <protection locked="0"/>
    </xf>
    <xf numFmtId="0" fontId="1" fillId="17" borderId="29" xfId="5" applyFill="1" applyBorder="1" applyAlignment="1" applyProtection="1">
      <alignment horizontal="left" vertical="top" wrapText="1"/>
      <protection locked="0"/>
    </xf>
    <xf numFmtId="0" fontId="1" fillId="2" borderId="0" xfId="5" applyFill="1" applyBorder="1" applyAlignment="1" applyProtection="1">
      <alignment horizontal="left" vertical="center"/>
    </xf>
    <xf numFmtId="0" fontId="6" fillId="2" borderId="0" xfId="5" applyFont="1" applyFill="1" applyBorder="1" applyAlignment="1" applyProtection="1">
      <alignment horizontal="left" vertical="center"/>
    </xf>
    <xf numFmtId="0" fontId="7" fillId="2" borderId="0" xfId="1" applyFill="1" applyBorder="1" applyAlignment="1" applyProtection="1">
      <alignment horizontal="left" vertical="center"/>
    </xf>
    <xf numFmtId="0" fontId="1" fillId="2" borderId="25" xfId="5" applyFill="1" applyBorder="1" applyAlignment="1" applyProtection="1">
      <alignment horizontal="left" vertical="center"/>
    </xf>
    <xf numFmtId="0" fontId="34" fillId="2" borderId="0" xfId="4" applyFont="1" applyFill="1" applyBorder="1" applyAlignment="1" applyProtection="1">
      <alignment horizontal="right" vertical="top"/>
    </xf>
    <xf numFmtId="0" fontId="34" fillId="2" borderId="61" xfId="4" applyFont="1" applyFill="1" applyBorder="1" applyAlignment="1" applyProtection="1">
      <alignment horizontal="right" vertical="top"/>
    </xf>
    <xf numFmtId="49" fontId="34" fillId="17" borderId="118" xfId="4" applyNumberFormat="1" applyFont="1" applyFill="1" applyBorder="1" applyAlignment="1" applyProtection="1">
      <alignment horizontal="left" vertical="top" wrapText="1"/>
      <protection locked="0"/>
    </xf>
    <xf numFmtId="49" fontId="1" fillId="17" borderId="28" xfId="4" applyNumberFormat="1" applyFont="1" applyFill="1" applyBorder="1" applyAlignment="1" applyProtection="1">
      <alignment horizontal="left" vertical="top" wrapText="1"/>
      <protection locked="0"/>
    </xf>
    <xf numFmtId="49" fontId="1" fillId="17" borderId="29" xfId="4" applyNumberFormat="1" applyFont="1" applyFill="1" applyBorder="1" applyAlignment="1" applyProtection="1">
      <alignment horizontal="left" vertical="top" wrapText="1"/>
      <protection locked="0"/>
    </xf>
    <xf numFmtId="2" fontId="3" fillId="3" borderId="160" xfId="4" applyNumberFormat="1" applyFont="1" applyFill="1" applyBorder="1" applyAlignment="1" applyProtection="1">
      <alignment horizontal="center" vertical="center"/>
    </xf>
    <xf numFmtId="2" fontId="3" fillId="3" borderId="25" xfId="4" applyNumberFormat="1" applyFont="1" applyFill="1" applyBorder="1" applyAlignment="1" applyProtection="1">
      <alignment horizontal="center" vertical="center"/>
    </xf>
    <xf numFmtId="2" fontId="3" fillId="3" borderId="60" xfId="4" applyNumberFormat="1" applyFont="1" applyFill="1" applyBorder="1" applyAlignment="1" applyProtection="1">
      <alignment horizontal="center" vertical="center"/>
    </xf>
    <xf numFmtId="164" fontId="31" fillId="2" borderId="0" xfId="4" applyNumberFormat="1" applyFont="1" applyFill="1" applyBorder="1" applyAlignment="1" applyProtection="1">
      <alignment horizontal="center" vertical="center"/>
    </xf>
    <xf numFmtId="0" fontId="34" fillId="2" borderId="0" xfId="4" applyFont="1" applyFill="1" applyBorder="1" applyAlignment="1" applyProtection="1">
      <alignment horizontal="right" vertical="center"/>
    </xf>
    <xf numFmtId="0" fontId="34" fillId="2" borderId="61" xfId="4" applyFont="1" applyFill="1" applyBorder="1" applyAlignment="1" applyProtection="1">
      <alignment horizontal="right" vertical="center"/>
    </xf>
    <xf numFmtId="49" fontId="34" fillId="17" borderId="118" xfId="4" applyNumberFormat="1" applyFont="1" applyFill="1" applyBorder="1" applyAlignment="1" applyProtection="1">
      <alignment horizontal="left" vertical="center"/>
      <protection locked="0"/>
    </xf>
    <xf numFmtId="49" fontId="1" fillId="17" borderId="28" xfId="4" applyNumberFormat="1" applyFont="1" applyFill="1" applyBorder="1" applyAlignment="1" applyProtection="1">
      <alignment horizontal="left" vertical="center"/>
      <protection locked="0"/>
    </xf>
    <xf numFmtId="49" fontId="1" fillId="17" borderId="29" xfId="4" applyNumberFormat="1"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xf>
    <xf numFmtId="3" fontId="34" fillId="17" borderId="118" xfId="4" applyNumberFormat="1" applyFont="1" applyFill="1" applyBorder="1" applyAlignment="1" applyProtection="1">
      <alignment horizontal="left" vertical="center"/>
      <protection locked="0"/>
    </xf>
    <xf numFmtId="3" fontId="1" fillId="17" borderId="28" xfId="4" applyNumberFormat="1" applyFont="1" applyFill="1" applyBorder="1" applyAlignment="1" applyProtection="1">
      <alignment horizontal="left" vertical="center"/>
      <protection locked="0"/>
    </xf>
    <xf numFmtId="3" fontId="1" fillId="17" borderId="29" xfId="4" applyNumberFormat="1" applyFont="1" applyFill="1" applyBorder="1" applyAlignment="1" applyProtection="1">
      <alignment horizontal="left" vertical="center"/>
      <protection locked="0"/>
    </xf>
    <xf numFmtId="164" fontId="34" fillId="2" borderId="0" xfId="4" applyNumberFormat="1" applyFont="1" applyFill="1" applyBorder="1" applyAlignment="1" applyProtection="1">
      <alignment horizontal="left" vertical="center" wrapText="1"/>
    </xf>
    <xf numFmtId="0" fontId="34" fillId="0" borderId="0" xfId="4" applyFont="1" applyFill="1" applyBorder="1" applyAlignment="1" applyProtection="1">
      <alignment horizontal="left" vertical="center" wrapText="1"/>
    </xf>
    <xf numFmtId="49" fontId="34" fillId="17" borderId="118" xfId="4" applyNumberFormat="1" applyFont="1" applyFill="1" applyBorder="1" applyAlignment="1" applyProtection="1">
      <alignment horizontal="left" vertical="top"/>
      <protection locked="0"/>
    </xf>
    <xf numFmtId="49" fontId="1" fillId="17" borderId="28" xfId="4" applyNumberFormat="1" applyFont="1" applyFill="1" applyBorder="1" applyAlignment="1" applyProtection="1">
      <alignment horizontal="left" vertical="top"/>
      <protection locked="0"/>
    </xf>
    <xf numFmtId="49" fontId="1" fillId="17" borderId="29" xfId="4" applyNumberFormat="1" applyFont="1" applyFill="1" applyBorder="1" applyAlignment="1" applyProtection="1">
      <alignment horizontal="left" vertical="top"/>
      <protection locked="0"/>
    </xf>
    <xf numFmtId="0" fontId="6" fillId="22" borderId="0" xfId="1" applyFont="1" applyFill="1" applyAlignment="1" applyProtection="1">
      <alignment horizontal="center"/>
    </xf>
    <xf numFmtId="0" fontId="0" fillId="0" borderId="0" xfId="0" applyAlignment="1" applyProtection="1">
      <alignment horizontal="center" vertical="center"/>
    </xf>
    <xf numFmtId="0" fontId="6" fillId="21" borderId="0" xfId="1" applyFont="1" applyFill="1" applyAlignment="1" applyProtection="1">
      <alignment horizontal="center"/>
    </xf>
    <xf numFmtId="0" fontId="6" fillId="9" borderId="0" xfId="1" applyFont="1" applyFill="1" applyAlignment="1" applyProtection="1">
      <alignment horizontal="center"/>
    </xf>
    <xf numFmtId="0" fontId="0" fillId="0" borderId="0" xfId="0" applyFill="1" applyBorder="1" applyAlignment="1" applyProtection="1">
      <alignment horizontal="center" vertical="top" textRotation="90"/>
    </xf>
    <xf numFmtId="0" fontId="0" fillId="0" borderId="0" xfId="0" applyFill="1" applyBorder="1" applyAlignment="1" applyProtection="1">
      <alignment horizontal="center" vertical="top" textRotation="90" wrapText="1"/>
    </xf>
    <xf numFmtId="0" fontId="1" fillId="22" borderId="160" xfId="0" applyFont="1" applyFill="1" applyBorder="1" applyAlignment="1" applyProtection="1">
      <alignment horizontal="center" vertical="center" wrapText="1"/>
      <protection locked="0"/>
    </xf>
    <xf numFmtId="0" fontId="1" fillId="22" borderId="68" xfId="0" applyFont="1" applyFill="1" applyBorder="1" applyAlignment="1" applyProtection="1">
      <alignment horizontal="center" vertical="center" wrapText="1"/>
      <protection locked="0"/>
    </xf>
    <xf numFmtId="0" fontId="34" fillId="22" borderId="68" xfId="0" applyFont="1" applyFill="1" applyBorder="1" applyAlignment="1" applyProtection="1">
      <alignment horizontal="center" vertical="center" wrapText="1"/>
    </xf>
    <xf numFmtId="0" fontId="34" fillId="22" borderId="159" xfId="0" applyFont="1" applyFill="1" applyBorder="1" applyAlignment="1" applyProtection="1">
      <alignment horizontal="center" vertical="center" wrapText="1"/>
    </xf>
    <xf numFmtId="0" fontId="34" fillId="22" borderId="163" xfId="0" applyFont="1" applyFill="1" applyBorder="1" applyAlignment="1" applyProtection="1">
      <alignment horizontal="center" vertical="center" wrapText="1"/>
    </xf>
    <xf numFmtId="0" fontId="34" fillId="22" borderId="159" xfId="0" applyFont="1" applyFill="1" applyBorder="1" applyAlignment="1" applyProtection="1">
      <alignment horizontal="center" vertical="center" wrapText="1"/>
      <protection locked="0"/>
    </xf>
    <xf numFmtId="0" fontId="34" fillId="22" borderId="163" xfId="0" applyFont="1" applyFill="1" applyBorder="1" applyAlignment="1" applyProtection="1">
      <alignment horizontal="center" vertical="center" wrapText="1"/>
      <protection locked="0"/>
    </xf>
    <xf numFmtId="0" fontId="34" fillId="22" borderId="180" xfId="0" applyFont="1" applyFill="1" applyBorder="1" applyAlignment="1" applyProtection="1">
      <alignment horizontal="center" vertical="center" wrapText="1"/>
    </xf>
    <xf numFmtId="0" fontId="8" fillId="22" borderId="1" xfId="0" applyFont="1" applyFill="1" applyBorder="1" applyAlignment="1" applyProtection="1">
      <alignment horizontal="center" vertical="center" wrapText="1"/>
    </xf>
    <xf numFmtId="0" fontId="34" fillId="22" borderId="0" xfId="0" applyFont="1" applyFill="1" applyBorder="1" applyAlignment="1" applyProtection="1">
      <alignment horizontal="center" vertical="center" wrapText="1"/>
    </xf>
    <xf numFmtId="0" fontId="34" fillId="22" borderId="182" xfId="0" applyFont="1" applyFill="1" applyBorder="1" applyAlignment="1" applyProtection="1">
      <alignment horizontal="center" vertical="center" wrapText="1"/>
    </xf>
    <xf numFmtId="0" fontId="34" fillId="22" borderId="161" xfId="0" applyFont="1" applyFill="1" applyBorder="1" applyAlignment="1" applyProtection="1">
      <alignment horizontal="center" vertical="center" wrapText="1"/>
    </xf>
    <xf numFmtId="0" fontId="34" fillId="22" borderId="160" xfId="0" applyFont="1" applyFill="1" applyBorder="1" applyAlignment="1" applyProtection="1">
      <alignment horizontal="center" vertical="center" wrapText="1"/>
    </xf>
    <xf numFmtId="0" fontId="34" fillId="22" borderId="181" xfId="0" applyFont="1" applyFill="1" applyBorder="1" applyAlignment="1" applyProtection="1">
      <alignment horizontal="center" vertical="center" wrapText="1"/>
    </xf>
    <xf numFmtId="0" fontId="1" fillId="0" borderId="159" xfId="0" applyFont="1" applyFill="1" applyBorder="1" applyAlignment="1" applyProtection="1">
      <alignment horizontal="center" vertical="center" wrapText="1"/>
      <protection locked="0"/>
    </xf>
    <xf numFmtId="0" fontId="1" fillId="0" borderId="163"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left" wrapText="1"/>
    </xf>
    <xf numFmtId="0" fontId="34" fillId="10" borderId="159" xfId="0" applyFont="1" applyFill="1" applyBorder="1" applyAlignment="1" applyProtection="1">
      <alignment horizontal="center" vertical="center" wrapText="1"/>
    </xf>
    <xf numFmtId="0" fontId="34" fillId="10" borderId="163" xfId="0" applyFont="1" applyFill="1" applyBorder="1" applyAlignment="1" applyProtection="1">
      <alignment horizontal="center" vertical="center" wrapText="1"/>
    </xf>
    <xf numFmtId="0" fontId="34" fillId="10" borderId="160" xfId="0" applyFont="1" applyFill="1" applyBorder="1" applyAlignment="1" applyProtection="1">
      <alignment horizontal="center" vertical="center" wrapText="1"/>
    </xf>
    <xf numFmtId="0" fontId="34" fillId="10" borderId="68" xfId="0" applyFont="1" applyFill="1" applyBorder="1" applyAlignment="1" applyProtection="1">
      <alignment horizontal="center" vertical="center" wrapText="1"/>
    </xf>
    <xf numFmtId="0" fontId="34" fillId="0" borderId="182" xfId="0" applyFont="1" applyFill="1" applyBorder="1" applyAlignment="1" applyProtection="1">
      <alignment horizontal="center" vertical="center" wrapText="1"/>
    </xf>
    <xf numFmtId="0" fontId="34" fillId="0" borderId="161" xfId="0" applyFont="1" applyFill="1" applyBorder="1" applyAlignment="1" applyProtection="1">
      <alignment horizontal="center" vertical="center" wrapText="1"/>
    </xf>
    <xf numFmtId="0" fontId="34" fillId="0" borderId="68" xfId="0" applyFont="1" applyFill="1" applyBorder="1" applyAlignment="1" applyProtection="1">
      <alignment horizontal="center" vertical="center" wrapText="1"/>
    </xf>
    <xf numFmtId="0" fontId="34" fillId="0" borderId="159" xfId="0" applyFont="1" applyFill="1" applyBorder="1" applyAlignment="1" applyProtection="1">
      <alignment horizontal="center" vertical="center" wrapText="1"/>
    </xf>
    <xf numFmtId="0" fontId="34" fillId="0" borderId="163" xfId="0" applyFont="1" applyFill="1" applyBorder="1" applyAlignment="1" applyProtection="1">
      <alignment horizontal="center" vertical="center" wrapText="1"/>
    </xf>
    <xf numFmtId="0" fontId="34" fillId="10" borderId="180" xfId="0" applyFont="1" applyFill="1" applyBorder="1" applyAlignment="1" applyProtection="1">
      <alignment horizontal="center" vertical="center" wrapText="1"/>
    </xf>
    <xf numFmtId="0" fontId="34" fillId="9" borderId="163" xfId="0" applyFont="1" applyFill="1" applyBorder="1" applyAlignment="1" applyProtection="1">
      <alignment horizontal="center" vertical="center" wrapText="1"/>
    </xf>
    <xf numFmtId="0" fontId="34" fillId="0" borderId="159" xfId="0" applyFont="1" applyFill="1" applyBorder="1" applyAlignment="1" applyProtection="1">
      <alignment horizontal="center" vertical="center" wrapText="1"/>
      <protection locked="0"/>
    </xf>
    <xf numFmtId="0" fontId="34" fillId="0" borderId="163" xfId="0" applyFont="1" applyFill="1" applyBorder="1" applyAlignment="1" applyProtection="1">
      <alignment horizontal="center" vertical="center" wrapText="1"/>
      <protection locked="0"/>
    </xf>
    <xf numFmtId="0" fontId="1" fillId="0" borderId="160" xfId="0" applyFont="1" applyFill="1" applyBorder="1" applyAlignment="1" applyProtection="1">
      <alignment horizontal="center" vertical="center" wrapText="1"/>
      <protection locked="0"/>
    </xf>
    <xf numFmtId="0" fontId="1" fillId="0" borderId="68" xfId="0" applyFont="1" applyFill="1" applyBorder="1" applyAlignment="1" applyProtection="1">
      <alignment horizontal="center" vertical="center" wrapText="1"/>
      <protection locked="0"/>
    </xf>
    <xf numFmtId="0" fontId="34" fillId="12" borderId="68" xfId="0" applyFont="1" applyFill="1" applyBorder="1" applyAlignment="1" applyProtection="1">
      <alignment horizontal="center" vertical="center" wrapText="1"/>
    </xf>
    <xf numFmtId="0" fontId="34" fillId="12" borderId="139" xfId="0" applyFont="1" applyFill="1" applyBorder="1" applyAlignment="1" applyProtection="1">
      <alignment horizontal="center" vertical="center" wrapText="1"/>
    </xf>
    <xf numFmtId="0" fontId="1" fillId="21" borderId="160" xfId="0" applyFont="1" applyFill="1" applyBorder="1" applyAlignment="1" applyProtection="1">
      <alignment horizontal="center" vertical="center" wrapText="1"/>
      <protection locked="0"/>
    </xf>
    <xf numFmtId="0" fontId="1" fillId="21" borderId="68"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xf>
    <xf numFmtId="0" fontId="34" fillId="21" borderId="0" xfId="0" applyFont="1" applyFill="1" applyBorder="1" applyAlignment="1" applyProtection="1">
      <alignment horizontal="center" vertical="center" wrapText="1"/>
    </xf>
    <xf numFmtId="0" fontId="34" fillId="21" borderId="182" xfId="0" applyFont="1" applyFill="1" applyBorder="1" applyAlignment="1" applyProtection="1">
      <alignment horizontal="center" vertical="center" wrapText="1"/>
    </xf>
    <xf numFmtId="0" fontId="34" fillId="21" borderId="161" xfId="0" applyFont="1" applyFill="1" applyBorder="1" applyAlignment="1" applyProtection="1">
      <alignment horizontal="center" vertical="center" wrapText="1"/>
    </xf>
    <xf numFmtId="0" fontId="34" fillId="21" borderId="163" xfId="0" applyFont="1" applyFill="1" applyBorder="1" applyAlignment="1" applyProtection="1">
      <alignment horizontal="center" vertical="center" wrapText="1"/>
    </xf>
    <xf numFmtId="0" fontId="34" fillId="21" borderId="68" xfId="0" applyFont="1" applyFill="1" applyBorder="1" applyAlignment="1" applyProtection="1">
      <alignment horizontal="center" vertical="center" wrapText="1"/>
    </xf>
    <xf numFmtId="0" fontId="34" fillId="21" borderId="160" xfId="0" applyFont="1" applyFill="1" applyBorder="1" applyAlignment="1" applyProtection="1">
      <alignment horizontal="center" vertical="center" wrapText="1"/>
    </xf>
    <xf numFmtId="0" fontId="34" fillId="21" borderId="159" xfId="0" applyFont="1" applyFill="1" applyBorder="1" applyAlignment="1" applyProtection="1">
      <alignment horizontal="center" vertical="center" wrapText="1"/>
      <protection locked="0"/>
    </xf>
    <xf numFmtId="0" fontId="34" fillId="21" borderId="163" xfId="0" applyFont="1" applyFill="1" applyBorder="1" applyAlignment="1" applyProtection="1">
      <alignment horizontal="center" vertical="center" wrapText="1"/>
      <protection locked="0"/>
    </xf>
    <xf numFmtId="0" fontId="34" fillId="21" borderId="159" xfId="0" applyFont="1" applyFill="1" applyBorder="1" applyAlignment="1" applyProtection="1">
      <alignment horizontal="center" vertical="center" wrapText="1"/>
    </xf>
    <xf numFmtId="0" fontId="34" fillId="21" borderId="181" xfId="0" applyFont="1" applyFill="1" applyBorder="1" applyAlignment="1" applyProtection="1">
      <alignment horizontal="center" vertical="center" wrapText="1"/>
    </xf>
    <xf numFmtId="3" fontId="24" fillId="12" borderId="118" xfId="0" applyNumberFormat="1" applyFont="1" applyFill="1" applyBorder="1" applyAlignment="1" applyProtection="1">
      <alignment horizontal="left" vertical="center" wrapText="1"/>
    </xf>
    <xf numFmtId="3" fontId="24" fillId="12" borderId="29" xfId="0" applyNumberFormat="1" applyFont="1" applyFill="1" applyBorder="1" applyAlignment="1" applyProtection="1">
      <alignment horizontal="left" vertical="center" wrapText="1"/>
    </xf>
    <xf numFmtId="0" fontId="34" fillId="21" borderId="180"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5" borderId="182" xfId="0" applyFont="1" applyFill="1" applyBorder="1" applyAlignment="1" applyProtection="1">
      <alignment horizontal="center" vertical="center" wrapText="1"/>
    </xf>
    <xf numFmtId="0" fontId="34" fillId="5" borderId="161" xfId="0" applyFont="1" applyFill="1" applyBorder="1" applyAlignment="1" applyProtection="1">
      <alignment horizontal="center" vertical="center" wrapText="1"/>
    </xf>
    <xf numFmtId="0" fontId="34" fillId="9" borderId="68" xfId="0" applyFont="1" applyFill="1" applyBorder="1" applyAlignment="1" applyProtection="1">
      <alignment horizontal="center" vertical="center" wrapText="1"/>
    </xf>
    <xf numFmtId="0" fontId="34" fillId="9" borderId="160" xfId="0" applyFont="1" applyFill="1" applyBorder="1" applyAlignment="1" applyProtection="1">
      <alignment horizontal="center" vertical="center" wrapText="1"/>
    </xf>
    <xf numFmtId="0" fontId="34" fillId="10" borderId="181" xfId="0" applyFont="1" applyFill="1" applyBorder="1" applyAlignment="1" applyProtection="1">
      <alignment horizontal="center" vertical="center" wrapText="1"/>
    </xf>
    <xf numFmtId="0" fontId="34" fillId="0" borderId="139" xfId="0" applyFont="1" applyFill="1" applyBorder="1" applyAlignment="1" applyProtection="1">
      <alignment horizontal="center" vertical="center" wrapText="1"/>
    </xf>
    <xf numFmtId="3" fontId="24" fillId="15" borderId="118" xfId="0" applyNumberFormat="1" applyFont="1" applyFill="1" applyBorder="1" applyAlignment="1" applyProtection="1">
      <alignment horizontal="left" vertical="center" wrapText="1"/>
    </xf>
    <xf numFmtId="3" fontId="24" fillId="15" borderId="29" xfId="0" applyNumberFormat="1" applyFont="1" applyFill="1" applyBorder="1" applyAlignment="1" applyProtection="1">
      <alignment horizontal="left" vertical="center" wrapText="1"/>
    </xf>
    <xf numFmtId="0" fontId="34" fillId="12" borderId="35" xfId="0" applyFont="1" applyFill="1" applyBorder="1" applyAlignment="1" applyProtection="1">
      <alignment horizontal="center" vertical="center" wrapText="1"/>
    </xf>
    <xf numFmtId="0" fontId="34" fillId="12" borderId="227" xfId="0" applyFont="1" applyFill="1" applyBorder="1" applyAlignment="1" applyProtection="1">
      <alignment horizontal="center" vertical="center" wrapText="1"/>
    </xf>
    <xf numFmtId="0" fontId="11" fillId="11" borderId="208" xfId="0" applyFont="1" applyFill="1" applyBorder="1" applyAlignment="1" applyProtection="1">
      <alignment horizontal="center" vertical="center" wrapText="1"/>
    </xf>
    <xf numFmtId="0" fontId="11" fillId="11" borderId="214" xfId="0" applyFont="1" applyFill="1" applyBorder="1" applyAlignment="1" applyProtection="1">
      <alignment horizontal="center" vertical="center" wrapText="1"/>
    </xf>
    <xf numFmtId="0" fontId="34" fillId="0" borderId="58" xfId="0" applyFont="1" applyFill="1" applyBorder="1" applyAlignment="1" applyProtection="1">
      <alignment horizontal="center" vertical="center" wrapText="1"/>
    </xf>
    <xf numFmtId="0" fontId="34" fillId="0" borderId="211" xfId="0" applyFont="1" applyFill="1" applyBorder="1" applyAlignment="1" applyProtection="1">
      <alignment horizontal="center" vertical="center" wrapText="1"/>
    </xf>
    <xf numFmtId="0" fontId="34" fillId="0" borderId="98" xfId="0" applyFont="1" applyFill="1" applyBorder="1" applyAlignment="1" applyProtection="1">
      <alignment horizontal="center" vertical="center" wrapText="1"/>
    </xf>
    <xf numFmtId="0" fontId="34" fillId="0" borderId="210" xfId="0" applyFont="1" applyFill="1" applyBorder="1" applyAlignment="1" applyProtection="1">
      <alignment horizontal="center" vertical="center" wrapText="1"/>
    </xf>
    <xf numFmtId="0" fontId="34" fillId="0" borderId="97" xfId="0" applyFont="1" applyFill="1" applyBorder="1" applyAlignment="1" applyProtection="1">
      <alignment horizontal="center" vertical="center" wrapText="1"/>
    </xf>
    <xf numFmtId="0" fontId="34" fillId="0" borderId="215"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12" xfId="0" applyFont="1" applyFill="1" applyBorder="1" applyAlignment="1" applyProtection="1">
      <alignment horizontal="center" vertical="center" wrapText="1"/>
    </xf>
    <xf numFmtId="0" fontId="11" fillId="11" borderId="213" xfId="0" applyFont="1" applyFill="1" applyBorder="1" applyAlignment="1" applyProtection="1">
      <alignment horizontal="center" vertical="center" wrapText="1"/>
    </xf>
    <xf numFmtId="0" fontId="34" fillId="0" borderId="209" xfId="0" applyFont="1" applyFill="1" applyBorder="1" applyAlignment="1" applyProtection="1">
      <alignment horizontal="center" vertical="center" wrapText="1"/>
    </xf>
    <xf numFmtId="0" fontId="34" fillId="12" borderId="98" xfId="0" applyFont="1" applyFill="1" applyBorder="1" applyAlignment="1" applyProtection="1">
      <alignment horizontal="center" vertical="center" wrapText="1"/>
    </xf>
    <xf numFmtId="0" fontId="34" fillId="12" borderId="210" xfId="0" applyFont="1" applyFill="1" applyBorder="1" applyAlignment="1" applyProtection="1">
      <alignment horizontal="center" vertical="center" wrapText="1"/>
    </xf>
    <xf numFmtId="0" fontId="34" fillId="12" borderId="58" xfId="0" applyFont="1" applyFill="1" applyBorder="1" applyAlignment="1" applyProtection="1">
      <alignment horizontal="center" vertical="center" wrapText="1"/>
    </xf>
    <xf numFmtId="0" fontId="34" fillId="12" borderId="211" xfId="0" applyFont="1" applyFill="1" applyBorder="1" applyAlignment="1" applyProtection="1">
      <alignment horizontal="center" vertical="center" wrapText="1"/>
    </xf>
    <xf numFmtId="0" fontId="48" fillId="9" borderId="8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48" fillId="10" borderId="80" xfId="0" applyFont="1" applyFill="1" applyBorder="1" applyAlignment="1" applyProtection="1">
      <alignment horizontal="center" vertical="center" wrapText="1"/>
    </xf>
    <xf numFmtId="0" fontId="48" fillId="10" borderId="142" xfId="0" applyFont="1" applyFill="1" applyBorder="1" applyAlignment="1" applyProtection="1">
      <alignment horizontal="center" vertical="center" wrapText="1"/>
    </xf>
    <xf numFmtId="0" fontId="11" fillId="12" borderId="213" xfId="0" applyFont="1" applyFill="1" applyBorder="1" applyAlignment="1" applyProtection="1">
      <alignment horizontal="center" vertical="center" wrapText="1"/>
    </xf>
    <xf numFmtId="0" fontId="11" fillId="12" borderId="214" xfId="0" applyFont="1" applyFill="1" applyBorder="1" applyAlignment="1" applyProtection="1">
      <alignment horizontal="center" vertical="center" wrapText="1"/>
    </xf>
    <xf numFmtId="0" fontId="34" fillId="0" borderId="34" xfId="0" applyFont="1" applyFill="1" applyBorder="1" applyAlignment="1" applyProtection="1">
      <alignment horizontal="center" vertical="center" wrapText="1"/>
    </xf>
    <xf numFmtId="0" fontId="48" fillId="10" borderId="68" xfId="0" applyFont="1" applyFill="1" applyBorder="1" applyAlignment="1" applyProtection="1">
      <alignment horizontal="center" vertical="center" wrapText="1"/>
    </xf>
    <xf numFmtId="0" fontId="48" fillId="10" borderId="0" xfId="0" applyFont="1" applyFill="1" applyBorder="1" applyAlignment="1" applyProtection="1">
      <alignment horizontal="center" vertical="center" wrapText="1"/>
    </xf>
    <xf numFmtId="0" fontId="48" fillId="10" borderId="54" xfId="0" applyFont="1" applyFill="1" applyBorder="1" applyAlignment="1" applyProtection="1">
      <alignment horizontal="center" vertical="center" wrapText="1"/>
    </xf>
    <xf numFmtId="0" fontId="34" fillId="12" borderId="0" xfId="0" applyFont="1" applyFill="1" applyBorder="1" applyAlignment="1" applyProtection="1">
      <alignment horizontal="center" vertical="center" wrapText="1"/>
    </xf>
    <xf numFmtId="0" fontId="34" fillId="12" borderId="212" xfId="0" applyFont="1" applyFill="1" applyBorder="1" applyAlignment="1" applyProtection="1">
      <alignment horizontal="center" vertical="center" wrapText="1"/>
    </xf>
    <xf numFmtId="0" fontId="34" fillId="12" borderId="26" xfId="0" applyFont="1" applyFill="1" applyBorder="1" applyAlignment="1" applyProtection="1">
      <alignment horizontal="center" vertical="center" wrapText="1"/>
    </xf>
    <xf numFmtId="0" fontId="48" fillId="9" borderId="182" xfId="0" applyFont="1" applyFill="1" applyBorder="1" applyAlignment="1" applyProtection="1">
      <alignment horizontal="center" vertical="center" wrapText="1"/>
    </xf>
    <xf numFmtId="0" fontId="48" fillId="9" borderId="60" xfId="0" applyFont="1" applyFill="1" applyBorder="1" applyAlignment="1" applyProtection="1">
      <alignment horizontal="center" vertical="center" wrapText="1"/>
    </xf>
    <xf numFmtId="0" fontId="48" fillId="9" borderId="160" xfId="0" applyFont="1" applyFill="1" applyBorder="1" applyAlignment="1" applyProtection="1">
      <alignment horizontal="center" vertical="center" wrapText="1"/>
    </xf>
    <xf numFmtId="0" fontId="48" fillId="9" borderId="90" xfId="0" applyFont="1" applyFill="1" applyBorder="1" applyAlignment="1" applyProtection="1">
      <alignment horizontal="center" vertical="center" wrapText="1"/>
    </xf>
    <xf numFmtId="0" fontId="48" fillId="9" borderId="81" xfId="0" applyFont="1" applyFill="1" applyBorder="1" applyAlignment="1" applyProtection="1">
      <alignment horizontal="center" vertical="center" wrapText="1"/>
    </xf>
    <xf numFmtId="0" fontId="48" fillId="9" borderId="142" xfId="0" applyFont="1" applyFill="1" applyBorder="1" applyAlignment="1" applyProtection="1">
      <alignment horizontal="center" vertical="center" wrapText="1"/>
    </xf>
    <xf numFmtId="0" fontId="34" fillId="12" borderId="196" xfId="0" applyFont="1" applyFill="1" applyBorder="1" applyAlignment="1" applyProtection="1">
      <alignment horizontal="center" vertical="center" wrapText="1"/>
    </xf>
    <xf numFmtId="0" fontId="34" fillId="12" borderId="228" xfId="0" applyFont="1" applyFill="1" applyBorder="1" applyAlignment="1" applyProtection="1">
      <alignment horizontal="center" vertical="center" wrapText="1"/>
    </xf>
    <xf numFmtId="0" fontId="34" fillId="0" borderId="229" xfId="0" applyFont="1" applyFill="1" applyBorder="1" applyAlignment="1" applyProtection="1">
      <alignment horizontal="center" vertical="center" wrapText="1"/>
    </xf>
    <xf numFmtId="0" fontId="48" fillId="9" borderId="54" xfId="0" applyFont="1" applyFill="1" applyBorder="1" applyAlignment="1" applyProtection="1">
      <alignment horizontal="center" vertical="center" wrapText="1"/>
    </xf>
    <xf numFmtId="0" fontId="48" fillId="9" borderId="80" xfId="0" applyFont="1" applyFill="1" applyBorder="1" applyAlignment="1" applyProtection="1">
      <alignment horizontal="center" vertical="center" wrapText="1"/>
    </xf>
    <xf numFmtId="0" fontId="11" fillId="12" borderId="208" xfId="0" applyFont="1" applyFill="1" applyBorder="1" applyAlignment="1" applyProtection="1">
      <alignment horizontal="center" vertical="center" wrapText="1"/>
    </xf>
    <xf numFmtId="0" fontId="11" fillId="11" borderId="216" xfId="0" applyFont="1" applyFill="1" applyBorder="1" applyAlignment="1" applyProtection="1">
      <alignment horizontal="center" vertical="center" wrapText="1"/>
    </xf>
    <xf numFmtId="0" fontId="48" fillId="0" borderId="80" xfId="0" applyFont="1" applyFill="1" applyBorder="1" applyAlignment="1" applyProtection="1">
      <alignment horizontal="center" vertical="center" wrapText="1"/>
    </xf>
    <xf numFmtId="0" fontId="48" fillId="0" borderId="54" xfId="0" applyFont="1" applyFill="1" applyBorder="1" applyAlignment="1" applyProtection="1">
      <alignment horizontal="center" vertical="center" wrapText="1"/>
    </xf>
    <xf numFmtId="0" fontId="48" fillId="0" borderId="142" xfId="0" applyFont="1" applyFill="1" applyBorder="1" applyAlignment="1" applyProtection="1">
      <alignment horizontal="center" vertical="center" wrapText="1"/>
    </xf>
    <xf numFmtId="0" fontId="48" fillId="12" borderId="80" xfId="0" applyFont="1" applyFill="1" applyBorder="1" applyAlignment="1" applyProtection="1">
      <alignment horizontal="center" vertical="center" wrapText="1"/>
    </xf>
    <xf numFmtId="0" fontId="48" fillId="12" borderId="142" xfId="0" applyFont="1" applyFill="1" applyBorder="1" applyAlignment="1" applyProtection="1">
      <alignment horizontal="center" vertical="center" wrapText="1"/>
    </xf>
    <xf numFmtId="0" fontId="48" fillId="0" borderId="90" xfId="0" applyFont="1" applyFill="1" applyBorder="1" applyAlignment="1" applyProtection="1">
      <alignment horizontal="center" vertical="center" wrapText="1"/>
    </xf>
    <xf numFmtId="0" fontId="48" fillId="0" borderId="89" xfId="0" applyFont="1" applyFill="1" applyBorder="1" applyAlignment="1" applyProtection="1">
      <alignment horizontal="center" vertical="center" wrapText="1"/>
    </xf>
    <xf numFmtId="0" fontId="48" fillId="12" borderId="81" xfId="0" applyFont="1" applyFill="1" applyBorder="1" applyAlignment="1" applyProtection="1">
      <alignment horizontal="center" vertical="center" wrapText="1"/>
    </xf>
    <xf numFmtId="0" fontId="48" fillId="0" borderId="182" xfId="0" applyFont="1" applyFill="1" applyBorder="1" applyAlignment="1" applyProtection="1">
      <alignment horizontal="center" vertical="center" wrapText="1"/>
    </xf>
    <xf numFmtId="0" fontId="48" fillId="0" borderId="60" xfId="0" applyFont="1" applyFill="1" applyBorder="1" applyAlignment="1" applyProtection="1">
      <alignment horizontal="center" vertical="center" wrapText="1"/>
    </xf>
    <xf numFmtId="0" fontId="48" fillId="0" borderId="160" xfId="0" applyFont="1" applyFill="1" applyBorder="1" applyAlignment="1" applyProtection="1">
      <alignment horizontal="center" vertical="center" wrapText="1"/>
    </xf>
    <xf numFmtId="0" fontId="48" fillId="12" borderId="68" xfId="0" applyFont="1" applyFill="1" applyBorder="1" applyAlignment="1" applyProtection="1">
      <alignment horizontal="center" vertical="center" wrapText="1"/>
    </xf>
    <xf numFmtId="0" fontId="48" fillId="12" borderId="0" xfId="0" applyFont="1" applyFill="1" applyBorder="1" applyAlignment="1" applyProtection="1">
      <alignment horizontal="center" vertical="center" wrapText="1"/>
    </xf>
    <xf numFmtId="0" fontId="48" fillId="0" borderId="81" xfId="0" applyFont="1" applyFill="1" applyBorder="1" applyAlignment="1" applyProtection="1">
      <alignment horizontal="center" vertical="center" wrapText="1"/>
    </xf>
    <xf numFmtId="0" fontId="48" fillId="12" borderId="54" xfId="0" applyFont="1" applyFill="1" applyBorder="1" applyAlignment="1" applyProtection="1">
      <alignment horizontal="center" vertical="center" wrapText="1"/>
    </xf>
    <xf numFmtId="0" fontId="0" fillId="0" borderId="0" xfId="0" applyFill="1" applyAlignment="1" applyProtection="1">
      <alignment horizontal="left" vertical="center" wrapText="1"/>
    </xf>
    <xf numFmtId="0" fontId="48" fillId="12" borderId="160" xfId="0" applyFont="1" applyFill="1" applyBorder="1" applyAlignment="1" applyProtection="1">
      <alignment horizontal="center" vertical="center" wrapText="1"/>
    </xf>
    <xf numFmtId="0" fontId="48" fillId="12" borderId="187" xfId="0" applyFont="1" applyFill="1" applyBorder="1" applyAlignment="1" applyProtection="1">
      <alignment horizontal="center" vertical="center" wrapText="1"/>
    </xf>
    <xf numFmtId="0" fontId="48" fillId="0" borderId="161" xfId="0" applyFont="1" applyFill="1" applyBorder="1" applyAlignment="1" applyProtection="1">
      <alignment horizontal="center" vertical="center" wrapText="1"/>
    </xf>
    <xf numFmtId="0" fontId="48" fillId="0" borderId="68" xfId="0" applyFont="1" applyFill="1" applyBorder="1" applyAlignment="1" applyProtection="1">
      <alignment horizontal="center" vertical="center" wrapText="1"/>
    </xf>
    <xf numFmtId="3" fontId="11" fillId="11" borderId="118" xfId="0" applyNumberFormat="1" applyFont="1" applyFill="1" applyBorder="1" applyAlignment="1" applyProtection="1">
      <alignment horizontal="center" vertical="center"/>
    </xf>
    <xf numFmtId="3" fontId="11" fillId="11" borderId="29" xfId="0" applyNumberFormat="1" applyFont="1" applyFill="1" applyBorder="1" applyAlignment="1" applyProtection="1">
      <alignment horizontal="center" vertical="center"/>
    </xf>
    <xf numFmtId="3" fontId="34" fillId="0" borderId="183" xfId="0" applyNumberFormat="1" applyFont="1" applyFill="1" applyBorder="1" applyAlignment="1" applyProtection="1">
      <alignment horizontal="left" vertical="top"/>
      <protection locked="0"/>
    </xf>
    <xf numFmtId="3" fontId="34" fillId="0" borderId="181" xfId="0" applyNumberFormat="1" applyFont="1" applyFill="1" applyBorder="1" applyAlignment="1" applyProtection="1">
      <alignment horizontal="left" vertical="top"/>
      <protection locked="0"/>
    </xf>
    <xf numFmtId="3" fontId="34" fillId="0" borderId="4" xfId="0" applyNumberFormat="1" applyFont="1" applyFill="1" applyBorder="1" applyAlignment="1" applyProtection="1">
      <alignment horizontal="left" vertical="top"/>
      <protection locked="0"/>
    </xf>
    <xf numFmtId="3" fontId="34" fillId="0" borderId="114" xfId="0" applyNumberFormat="1" applyFont="1" applyFill="1" applyBorder="1" applyAlignment="1" applyProtection="1">
      <alignment horizontal="left" vertical="top"/>
      <protection locked="0"/>
    </xf>
    <xf numFmtId="3" fontId="34" fillId="0" borderId="185" xfId="0" applyNumberFormat="1" applyFont="1" applyFill="1" applyBorder="1" applyAlignment="1" applyProtection="1">
      <alignment horizontal="left" vertical="top"/>
      <protection locked="0"/>
    </xf>
    <xf numFmtId="3" fontId="34" fillId="0" borderId="186" xfId="0" applyNumberFormat="1" applyFont="1" applyFill="1" applyBorder="1" applyAlignment="1" applyProtection="1">
      <alignment horizontal="left" vertical="top"/>
      <protection locked="0"/>
    </xf>
    <xf numFmtId="3" fontId="34" fillId="0" borderId="157" xfId="0" applyNumberFormat="1" applyFont="1" applyFill="1" applyBorder="1" applyAlignment="1" applyProtection="1">
      <alignment horizontal="left" vertical="top"/>
      <protection locked="0"/>
    </xf>
    <xf numFmtId="3" fontId="34" fillId="0" borderId="163" xfId="0" applyNumberFormat="1" applyFont="1" applyFill="1" applyBorder="1" applyAlignment="1" applyProtection="1">
      <alignment horizontal="left" vertical="top"/>
      <protection locked="0"/>
    </xf>
    <xf numFmtId="3" fontId="34" fillId="0" borderId="184" xfId="0" applyNumberFormat="1" applyFont="1" applyFill="1" applyBorder="1" applyAlignment="1" applyProtection="1">
      <alignment horizontal="left" vertical="top"/>
      <protection locked="0"/>
    </xf>
    <xf numFmtId="0" fontId="14" fillId="0" borderId="1" xfId="0" applyFont="1" applyFill="1" applyBorder="1" applyAlignment="1" applyProtection="1">
      <alignment horizontal="left" vertical="center" wrapText="1"/>
    </xf>
    <xf numFmtId="0" fontId="48" fillId="0" borderId="226" xfId="0" applyFont="1" applyFill="1" applyBorder="1" applyAlignment="1" applyProtection="1">
      <alignment horizontal="center" vertical="center" wrapText="1"/>
    </xf>
    <xf numFmtId="0" fontId="48" fillId="0" borderId="187" xfId="0" applyFont="1" applyFill="1" applyBorder="1" applyAlignment="1" applyProtection="1">
      <alignment horizontal="center" vertical="center" wrapText="1"/>
    </xf>
    <xf numFmtId="3" fontId="11" fillId="11" borderId="188" xfId="0" applyNumberFormat="1" applyFont="1" applyFill="1" applyBorder="1" applyAlignment="1" applyProtection="1">
      <alignment horizontal="center" vertical="center"/>
    </xf>
    <xf numFmtId="3" fontId="11" fillId="11" borderId="222" xfId="0" applyNumberFormat="1" applyFont="1" applyFill="1" applyBorder="1" applyAlignment="1" applyProtection="1">
      <alignment horizontal="center" vertical="center"/>
    </xf>
    <xf numFmtId="3" fontId="11" fillId="11" borderId="190" xfId="0" applyNumberFormat="1" applyFont="1" applyFill="1" applyBorder="1" applyAlignment="1" applyProtection="1">
      <alignment horizontal="center" vertical="center"/>
    </xf>
    <xf numFmtId="3" fontId="11" fillId="11" borderId="69" xfId="0" applyNumberFormat="1" applyFont="1" applyFill="1" applyBorder="1" applyAlignment="1" applyProtection="1">
      <alignment horizontal="center" vertical="center"/>
    </xf>
    <xf numFmtId="0" fontId="11" fillId="11" borderId="0" xfId="0" applyFont="1" applyFill="1" applyBorder="1" applyAlignment="1" applyProtection="1">
      <alignment horizontal="center" vertical="center" wrapText="1"/>
    </xf>
    <xf numFmtId="0" fontId="11" fillId="11" borderId="53"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xf>
    <xf numFmtId="3" fontId="11" fillId="12" borderId="69" xfId="0" applyNumberFormat="1" applyFont="1" applyFill="1" applyBorder="1" applyAlignment="1" applyProtection="1">
      <alignment horizontal="center" vertical="center"/>
    </xf>
    <xf numFmtId="3" fontId="11" fillId="12" borderId="222" xfId="0" applyNumberFormat="1" applyFont="1" applyFill="1" applyBorder="1" applyAlignment="1" applyProtection="1">
      <alignment horizontal="center" vertical="center"/>
    </xf>
    <xf numFmtId="3" fontId="11" fillId="12" borderId="190" xfId="0" applyNumberFormat="1" applyFont="1" applyFill="1" applyBorder="1" applyAlignment="1" applyProtection="1">
      <alignment horizontal="center" vertical="center"/>
    </xf>
    <xf numFmtId="0" fontId="47" fillId="16" borderId="171" xfId="0" applyFont="1" applyFill="1" applyBorder="1" applyAlignment="1" applyProtection="1">
      <alignment horizontal="center"/>
    </xf>
    <xf numFmtId="0" fontId="47" fillId="16" borderId="169" xfId="0" applyFont="1" applyFill="1" applyBorder="1" applyAlignment="1" applyProtection="1">
      <alignment horizontal="center"/>
    </xf>
    <xf numFmtId="3" fontId="34" fillId="0" borderId="178" xfId="0" applyNumberFormat="1" applyFont="1" applyFill="1" applyBorder="1" applyAlignment="1" applyProtection="1">
      <alignment horizontal="left" vertical="top"/>
      <protection locked="0"/>
    </xf>
    <xf numFmtId="3" fontId="34" fillId="0" borderId="151" xfId="0" applyNumberFormat="1" applyFont="1" applyFill="1" applyBorder="1" applyAlignment="1" applyProtection="1">
      <alignment horizontal="left" vertical="top"/>
      <protection locked="0"/>
    </xf>
    <xf numFmtId="3" fontId="34" fillId="0" borderId="19" xfId="0" applyNumberFormat="1" applyFont="1" applyFill="1" applyBorder="1" applyAlignment="1" applyProtection="1">
      <alignment horizontal="left" vertical="top"/>
      <protection locked="0"/>
    </xf>
    <xf numFmtId="0" fontId="48" fillId="12" borderId="25" xfId="0" applyFont="1" applyFill="1" applyBorder="1" applyAlignment="1" applyProtection="1">
      <alignment horizontal="center" vertical="center" wrapText="1"/>
    </xf>
    <xf numFmtId="0" fontId="48" fillId="12" borderId="121" xfId="0" applyFont="1" applyFill="1" applyBorder="1" applyAlignment="1" applyProtection="1">
      <alignment horizontal="center" vertical="center" wrapText="1"/>
    </xf>
    <xf numFmtId="0" fontId="48" fillId="0" borderId="25"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0" fillId="12" borderId="25" xfId="0" applyFill="1" applyBorder="1" applyAlignment="1" applyProtection="1">
      <alignment horizontal="center" vertical="center"/>
      <protection locked="0"/>
    </xf>
    <xf numFmtId="0" fontId="0" fillId="12" borderId="121" xfId="0" applyFill="1" applyBorder="1" applyAlignment="1" applyProtection="1">
      <alignment horizontal="center" vertical="center"/>
      <protection locked="0"/>
    </xf>
    <xf numFmtId="0" fontId="0" fillId="12" borderId="25" xfId="0" applyFill="1" applyBorder="1" applyAlignment="1" applyProtection="1">
      <alignment horizontal="center" vertical="center" wrapText="1"/>
      <protection locked="0"/>
    </xf>
    <xf numFmtId="0" fontId="0" fillId="12" borderId="0" xfId="0" applyFill="1" applyBorder="1" applyAlignment="1" applyProtection="1">
      <alignment horizontal="center" vertical="center"/>
      <protection locked="0"/>
    </xf>
    <xf numFmtId="0" fontId="34" fillId="0" borderId="1" xfId="0" applyFont="1" applyFill="1" applyBorder="1" applyAlignment="1" applyProtection="1">
      <alignment horizontal="center" vertical="center" wrapText="1"/>
    </xf>
    <xf numFmtId="0" fontId="34" fillId="0" borderId="177" xfId="0" applyFont="1" applyFill="1" applyBorder="1" applyAlignment="1" applyProtection="1">
      <alignment horizontal="center" vertical="center" wrapText="1"/>
    </xf>
    <xf numFmtId="0" fontId="34" fillId="0" borderId="69" xfId="0" applyFont="1" applyFill="1" applyBorder="1" applyAlignment="1" applyProtection="1">
      <alignment horizontal="center" vertical="center" wrapText="1"/>
    </xf>
    <xf numFmtId="0" fontId="34" fillId="0" borderId="189" xfId="0" applyFont="1" applyFill="1" applyBorder="1" applyAlignment="1" applyProtection="1">
      <alignment horizontal="center" vertical="center" wrapText="1"/>
    </xf>
    <xf numFmtId="0" fontId="48" fillId="4" borderId="25"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3" fontId="48" fillId="20" borderId="25" xfId="0" applyNumberFormat="1" applyFont="1" applyFill="1" applyBorder="1" applyAlignment="1" applyProtection="1">
      <alignment horizontal="center" vertical="center" textRotation="90" wrapText="1"/>
    </xf>
    <xf numFmtId="3" fontId="48" fillId="20" borderId="0" xfId="0" applyNumberFormat="1" applyFont="1" applyFill="1" applyBorder="1" applyAlignment="1" applyProtection="1">
      <alignment horizontal="center" vertical="center" textRotation="90"/>
    </xf>
    <xf numFmtId="3" fontId="11" fillId="11" borderId="216" xfId="0" applyNumberFormat="1" applyFont="1" applyFill="1" applyBorder="1" applyAlignment="1" applyProtection="1">
      <alignment horizontal="center" vertical="center"/>
    </xf>
    <xf numFmtId="3" fontId="11" fillId="11" borderId="214" xfId="0" applyNumberFormat="1" applyFont="1" applyFill="1" applyBorder="1" applyAlignment="1" applyProtection="1">
      <alignment horizontal="center" vertical="center"/>
    </xf>
    <xf numFmtId="3" fontId="11" fillId="11" borderId="213" xfId="0" applyNumberFormat="1" applyFont="1" applyFill="1" applyBorder="1" applyAlignment="1" applyProtection="1">
      <alignment horizontal="center" vertical="center"/>
    </xf>
    <xf numFmtId="0" fontId="11" fillId="11" borderId="28" xfId="0" applyFont="1" applyFill="1" applyBorder="1" applyAlignment="1" applyProtection="1">
      <alignment horizontal="center" vertical="center" wrapText="1"/>
    </xf>
    <xf numFmtId="0" fontId="11" fillId="11" borderId="116" xfId="0" applyFont="1" applyFill="1" applyBorder="1" applyAlignment="1" applyProtection="1">
      <alignment horizontal="center" vertical="center" wrapText="1"/>
    </xf>
    <xf numFmtId="0" fontId="48" fillId="0" borderId="25" xfId="0" applyFont="1" applyFill="1" applyBorder="1" applyAlignment="1" applyProtection="1">
      <alignment horizontal="left" vertical="center" wrapText="1"/>
    </xf>
    <xf numFmtId="0" fontId="48" fillId="0" borderId="12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wrapText="1"/>
    </xf>
    <xf numFmtId="0" fontId="48" fillId="0" borderId="69" xfId="0" applyFont="1" applyFill="1" applyBorder="1" applyAlignment="1" applyProtection="1">
      <alignment horizontal="left" vertical="center" wrapText="1"/>
    </xf>
    <xf numFmtId="0" fontId="47" fillId="0" borderId="171" xfId="0" applyFont="1" applyBorder="1" applyAlignment="1" applyProtection="1">
      <alignment horizontal="center"/>
    </xf>
    <xf numFmtId="0" fontId="47" fillId="0" borderId="169" xfId="0" applyFont="1" applyBorder="1" applyAlignment="1" applyProtection="1">
      <alignment horizontal="center"/>
    </xf>
    <xf numFmtId="0" fontId="34" fillId="0" borderId="1"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6" fillId="21" borderId="0" xfId="1" applyFont="1" applyFill="1" applyAlignment="1" applyProtection="1">
      <alignment horizontal="center" vertical="center"/>
    </xf>
    <xf numFmtId="0" fontId="6" fillId="22" borderId="0" xfId="1" applyFont="1" applyFill="1" applyAlignment="1" applyProtection="1">
      <alignment horizontal="center" vertical="center"/>
    </xf>
    <xf numFmtId="0" fontId="6" fillId="9" borderId="0" xfId="1" applyFont="1" applyFill="1" applyAlignment="1" applyProtection="1">
      <alignment horizontal="center" vertical="center"/>
    </xf>
    <xf numFmtId="0" fontId="48" fillId="21" borderId="161" xfId="0" applyFont="1" applyFill="1" applyBorder="1" applyAlignment="1" applyProtection="1">
      <alignment horizontal="center" vertical="center" wrapText="1"/>
      <protection locked="0"/>
    </xf>
    <xf numFmtId="0" fontId="48" fillId="21" borderId="188" xfId="0" applyFont="1" applyFill="1" applyBorder="1" applyAlignment="1" applyProtection="1">
      <alignment horizontal="center" vertical="center" wrapText="1"/>
      <protection locked="0"/>
    </xf>
    <xf numFmtId="0" fontId="48" fillId="21" borderId="0" xfId="0" applyFont="1" applyFill="1" applyBorder="1" applyAlignment="1" applyProtection="1">
      <alignment horizontal="center" vertical="center" wrapText="1"/>
      <protection locked="0"/>
    </xf>
    <xf numFmtId="0" fontId="48" fillId="21" borderId="69" xfId="0" applyFont="1" applyFill="1" applyBorder="1" applyAlignment="1" applyProtection="1">
      <alignment horizontal="center" vertical="center" wrapText="1"/>
      <protection locked="0"/>
    </xf>
    <xf numFmtId="0" fontId="48" fillId="21" borderId="160" xfId="0" applyFont="1" applyFill="1" applyBorder="1" applyAlignment="1" applyProtection="1">
      <alignment horizontal="center" vertical="center" wrapText="1"/>
      <protection locked="0"/>
    </xf>
    <xf numFmtId="0" fontId="48" fillId="21" borderId="190" xfId="0" applyFont="1" applyFill="1" applyBorder="1" applyAlignment="1" applyProtection="1">
      <alignment horizontal="center" vertical="center" wrapText="1"/>
      <protection locked="0"/>
    </xf>
    <xf numFmtId="0" fontId="48" fillId="21" borderId="182" xfId="0" applyFont="1" applyFill="1" applyBorder="1" applyAlignment="1" applyProtection="1">
      <alignment horizontal="center" vertical="center" wrapText="1"/>
    </xf>
    <xf numFmtId="0" fontId="48" fillId="21" borderId="188" xfId="0" applyFont="1" applyFill="1" applyBorder="1" applyAlignment="1" applyProtection="1">
      <alignment horizontal="center" vertical="center" wrapText="1"/>
    </xf>
    <xf numFmtId="0" fontId="48" fillId="21" borderId="0" xfId="0" applyFont="1" applyFill="1" applyBorder="1" applyAlignment="1" applyProtection="1">
      <alignment horizontal="center" vertical="center" wrapText="1"/>
    </xf>
    <xf numFmtId="0" fontId="48" fillId="21" borderId="69" xfId="0" applyFont="1" applyFill="1" applyBorder="1" applyAlignment="1" applyProtection="1">
      <alignment horizontal="center" vertical="center" wrapText="1"/>
    </xf>
    <xf numFmtId="0" fontId="48" fillId="0" borderId="160" xfId="0" applyFont="1" applyFill="1" applyBorder="1" applyAlignment="1" applyProtection="1">
      <alignment horizontal="center" vertical="center" wrapText="1"/>
      <protection locked="0"/>
    </xf>
    <xf numFmtId="0" fontId="48" fillId="0" borderId="60" xfId="0" applyFont="1" applyFill="1" applyBorder="1" applyAlignment="1" applyProtection="1">
      <alignment horizontal="center" vertical="center" wrapText="1"/>
      <protection locked="0"/>
    </xf>
    <xf numFmtId="0" fontId="48" fillId="21" borderId="203" xfId="0" applyFont="1" applyFill="1" applyBorder="1" applyAlignment="1" applyProtection="1">
      <alignment horizontal="center" vertical="center" wrapText="1"/>
      <protection locked="0"/>
    </xf>
    <xf numFmtId="0" fontId="48" fillId="21" borderId="28" xfId="0" applyFont="1" applyFill="1" applyBorder="1" applyAlignment="1" applyProtection="1">
      <alignment horizontal="center" vertical="center" wrapText="1"/>
      <protection locked="0"/>
    </xf>
    <xf numFmtId="0" fontId="48" fillId="21" borderId="116" xfId="0" applyFont="1" applyFill="1" applyBorder="1" applyAlignment="1" applyProtection="1">
      <alignment horizontal="center" vertical="center" wrapText="1"/>
      <protection locked="0"/>
    </xf>
    <xf numFmtId="0" fontId="48" fillId="21" borderId="191"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xf>
    <xf numFmtId="0" fontId="8" fillId="0" borderId="53" xfId="0" applyFont="1" applyBorder="1" applyAlignment="1" applyProtection="1">
      <alignment horizontal="center" vertical="center" wrapText="1"/>
    </xf>
    <xf numFmtId="0" fontId="8" fillId="0" borderId="189" xfId="0" applyFont="1" applyBorder="1" applyAlignment="1" applyProtection="1">
      <alignment horizontal="center" vertical="center" wrapText="1"/>
    </xf>
    <xf numFmtId="0" fontId="48" fillId="0" borderId="161" xfId="0" applyFont="1" applyFill="1" applyBorder="1" applyAlignment="1" applyProtection="1">
      <alignment horizontal="center" vertical="center" wrapText="1"/>
      <protection locked="0"/>
    </xf>
    <xf numFmtId="0" fontId="48" fillId="0" borderId="188" xfId="0"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48" fillId="0" borderId="69" xfId="0" applyFont="1" applyFill="1" applyBorder="1" applyAlignment="1" applyProtection="1">
      <alignment horizontal="center" vertical="center" wrapText="1"/>
      <protection locked="0"/>
    </xf>
    <xf numFmtId="0" fontId="34" fillId="0" borderId="53" xfId="0" applyFont="1" applyBorder="1" applyAlignment="1" applyProtection="1">
      <alignment horizontal="center" vertical="center" wrapText="1"/>
    </xf>
    <xf numFmtId="0" fontId="34" fillId="0" borderId="189" xfId="0" applyFont="1" applyBorder="1" applyAlignment="1" applyProtection="1">
      <alignment horizontal="center" vertical="center" wrapText="1"/>
    </xf>
    <xf numFmtId="0" fontId="48" fillId="0" borderId="81" xfId="0" applyFont="1" applyFill="1" applyBorder="1" applyAlignment="1" applyProtection="1">
      <alignment horizontal="center" vertical="center" wrapText="1"/>
      <protection locked="0"/>
    </xf>
    <xf numFmtId="0" fontId="48" fillId="0" borderId="14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48" fillId="0" borderId="80" xfId="0" applyFont="1" applyFill="1" applyBorder="1" applyAlignment="1" applyProtection="1">
      <alignment horizontal="center" vertical="center" wrapText="1"/>
      <protection locked="0"/>
    </xf>
    <xf numFmtId="0" fontId="48" fillId="0" borderId="77" xfId="0" applyFont="1" applyFill="1" applyBorder="1" applyAlignment="1" applyProtection="1">
      <alignment horizontal="center" vertical="center" wrapText="1"/>
      <protection locked="0"/>
    </xf>
    <xf numFmtId="0" fontId="48" fillId="21" borderId="182" xfId="0" applyFont="1" applyFill="1" applyBorder="1" applyAlignment="1" applyProtection="1">
      <alignment horizontal="center" vertical="center" wrapText="1"/>
      <protection locked="0"/>
    </xf>
    <xf numFmtId="0" fontId="48" fillId="21" borderId="60" xfId="0" applyFont="1" applyFill="1" applyBorder="1" applyAlignment="1" applyProtection="1">
      <alignment horizontal="center" vertical="center" wrapText="1"/>
      <protection locked="0"/>
    </xf>
    <xf numFmtId="0" fontId="48" fillId="0" borderId="203" xfId="0" applyFont="1" applyFill="1" applyBorder="1" applyAlignment="1" applyProtection="1">
      <alignment horizontal="center" vertical="center" wrapText="1"/>
      <protection locked="0"/>
    </xf>
    <xf numFmtId="0" fontId="48" fillId="0" borderId="28" xfId="0" applyFont="1" applyFill="1" applyBorder="1" applyAlignment="1" applyProtection="1">
      <alignment horizontal="center" vertical="center" wrapText="1"/>
      <protection locked="0"/>
    </xf>
    <xf numFmtId="0" fontId="48" fillId="0" borderId="116" xfId="0" applyFont="1" applyFill="1" applyBorder="1" applyAlignment="1" applyProtection="1">
      <alignment horizontal="center" vertical="center" wrapText="1"/>
      <protection locked="0"/>
    </xf>
    <xf numFmtId="0" fontId="48" fillId="0" borderId="190" xfId="0" applyFont="1" applyFill="1" applyBorder="1" applyAlignment="1" applyProtection="1">
      <alignment horizontal="center" vertical="center" wrapText="1"/>
      <protection locked="0"/>
    </xf>
    <xf numFmtId="0" fontId="48" fillId="0" borderId="188" xfId="0" applyFont="1" applyFill="1" applyBorder="1" applyAlignment="1" applyProtection="1">
      <alignment horizontal="center" vertical="center" wrapText="1"/>
    </xf>
    <xf numFmtId="0" fontId="48" fillId="21" borderId="161" xfId="0" applyFont="1" applyFill="1" applyBorder="1" applyAlignment="1" applyProtection="1">
      <alignment horizontal="center" vertical="center" wrapText="1"/>
    </xf>
    <xf numFmtId="0" fontId="48" fillId="21" borderId="53" xfId="0" applyFont="1" applyFill="1" applyBorder="1" applyAlignment="1" applyProtection="1">
      <alignment horizontal="center" vertical="center" wrapText="1"/>
      <protection locked="0"/>
    </xf>
    <xf numFmtId="0" fontId="48" fillId="21" borderId="200" xfId="0" applyFont="1" applyFill="1" applyBorder="1" applyAlignment="1" applyProtection="1">
      <alignment horizontal="center" vertical="center" wrapText="1"/>
      <protection locked="0"/>
    </xf>
    <xf numFmtId="0" fontId="48" fillId="21" borderId="81" xfId="0" applyFont="1" applyFill="1" applyBorder="1" applyAlignment="1" applyProtection="1">
      <alignment horizontal="center" vertical="center" wrapText="1"/>
      <protection locked="0"/>
    </xf>
    <xf numFmtId="0" fontId="48" fillId="21" borderId="142" xfId="0" applyFont="1" applyFill="1" applyBorder="1" applyAlignment="1" applyProtection="1">
      <alignment horizontal="center" vertical="center" wrapText="1"/>
      <protection locked="0"/>
    </xf>
    <xf numFmtId="0" fontId="48" fillId="22" borderId="0" xfId="0" applyFont="1" applyFill="1" applyBorder="1" applyAlignment="1" applyProtection="1">
      <alignment horizontal="center" vertical="center" wrapText="1"/>
      <protection locked="0"/>
    </xf>
    <xf numFmtId="0" fontId="48" fillId="22" borderId="69" xfId="0" applyFont="1" applyFill="1" applyBorder="1" applyAlignment="1" applyProtection="1">
      <alignment horizontal="center" vertical="center" wrapText="1"/>
      <protection locked="0"/>
    </xf>
    <xf numFmtId="0" fontId="48" fillId="22" borderId="161" xfId="0" applyFont="1" applyFill="1" applyBorder="1" applyAlignment="1" applyProtection="1">
      <alignment horizontal="center" vertical="center" wrapText="1"/>
      <protection locked="0"/>
    </xf>
    <xf numFmtId="0" fontId="48" fillId="22" borderId="188" xfId="0" applyFont="1" applyFill="1" applyBorder="1" applyAlignment="1" applyProtection="1">
      <alignment horizontal="center" vertical="center" wrapText="1"/>
      <protection locked="0"/>
    </xf>
    <xf numFmtId="0" fontId="48" fillId="22" borderId="161" xfId="0" applyFont="1" applyFill="1" applyBorder="1" applyAlignment="1" applyProtection="1">
      <alignment horizontal="center" vertical="center" wrapText="1"/>
    </xf>
    <xf numFmtId="0" fontId="48" fillId="22" borderId="188" xfId="0" applyFont="1" applyFill="1" applyBorder="1" applyAlignment="1" applyProtection="1">
      <alignment horizontal="center" vertical="center" wrapText="1"/>
    </xf>
    <xf numFmtId="0" fontId="48" fillId="22" borderId="0" xfId="0" applyFont="1" applyFill="1" applyBorder="1" applyAlignment="1" applyProtection="1">
      <alignment horizontal="center" vertical="center" wrapText="1"/>
    </xf>
    <xf numFmtId="0" fontId="48" fillId="22" borderId="69" xfId="0" applyFont="1" applyFill="1" applyBorder="1" applyAlignment="1" applyProtection="1">
      <alignment horizontal="center" vertical="center" wrapText="1"/>
    </xf>
    <xf numFmtId="0" fontId="48" fillId="22" borderId="182" xfId="0" applyFont="1" applyFill="1" applyBorder="1" applyAlignment="1" applyProtection="1">
      <alignment horizontal="center" vertical="center" wrapText="1"/>
    </xf>
    <xf numFmtId="0" fontId="48" fillId="22" borderId="203" xfId="0" applyFont="1" applyFill="1" applyBorder="1" applyAlignment="1" applyProtection="1">
      <alignment horizontal="center" vertical="center" wrapText="1"/>
      <protection locked="0"/>
    </xf>
    <xf numFmtId="0" fontId="48" fillId="22" borderId="28" xfId="0" applyFont="1" applyFill="1" applyBorder="1" applyAlignment="1" applyProtection="1">
      <alignment horizontal="center" vertical="center" wrapText="1"/>
      <protection locked="0"/>
    </xf>
    <xf numFmtId="0" fontId="48" fillId="22" borderId="116" xfId="0" applyFont="1" applyFill="1" applyBorder="1" applyAlignment="1" applyProtection="1">
      <alignment horizontal="center" vertical="center" wrapText="1"/>
      <protection locked="0"/>
    </xf>
    <xf numFmtId="0" fontId="10" fillId="0" borderId="0" xfId="0" applyFont="1" applyFill="1" applyAlignment="1" applyProtection="1">
      <alignment horizontal="center"/>
    </xf>
    <xf numFmtId="0" fontId="48" fillId="22" borderId="182" xfId="0" applyFont="1" applyFill="1" applyBorder="1" applyAlignment="1" applyProtection="1">
      <alignment horizontal="center" vertical="center" wrapText="1"/>
      <protection locked="0"/>
    </xf>
    <xf numFmtId="0" fontId="48" fillId="22" borderId="60" xfId="0" applyFont="1" applyFill="1" applyBorder="1" applyAlignment="1" applyProtection="1">
      <alignment horizontal="center" vertical="center" wrapText="1"/>
      <protection locked="0"/>
    </xf>
    <xf numFmtId="0" fontId="48" fillId="22" borderId="81" xfId="0" applyFont="1" applyFill="1" applyBorder="1" applyAlignment="1" applyProtection="1">
      <alignment horizontal="center" vertical="center" wrapText="1"/>
      <protection locked="0"/>
    </xf>
    <xf numFmtId="0" fontId="48" fillId="22" borderId="142" xfId="0" applyFont="1" applyFill="1" applyBorder="1" applyAlignment="1" applyProtection="1">
      <alignment horizontal="center" vertical="center" wrapText="1"/>
      <protection locked="0"/>
    </xf>
    <xf numFmtId="0" fontId="48" fillId="22" borderId="160" xfId="0" applyFont="1" applyFill="1" applyBorder="1" applyAlignment="1" applyProtection="1">
      <alignment horizontal="center" vertical="center" wrapText="1"/>
      <protection locked="0"/>
    </xf>
    <xf numFmtId="0" fontId="48" fillId="22" borderId="191" xfId="0" applyFont="1" applyFill="1" applyBorder="1" applyAlignment="1" applyProtection="1">
      <alignment horizontal="center" vertical="center" wrapText="1"/>
      <protection locked="0"/>
    </xf>
    <xf numFmtId="0" fontId="48" fillId="22" borderId="53" xfId="0" applyFont="1" applyFill="1" applyBorder="1" applyAlignment="1" applyProtection="1">
      <alignment horizontal="center" vertical="center" wrapText="1"/>
      <protection locked="0"/>
    </xf>
    <xf numFmtId="0" fontId="48" fillId="22" borderId="200" xfId="0" applyFont="1" applyFill="1" applyBorder="1" applyAlignment="1" applyProtection="1">
      <alignment horizontal="center" vertical="center" wrapText="1"/>
      <protection locked="0"/>
    </xf>
    <xf numFmtId="0" fontId="48" fillId="22" borderId="187" xfId="0" applyFont="1" applyFill="1" applyBorder="1" applyAlignment="1" applyProtection="1">
      <alignment horizontal="center" vertical="center" wrapText="1"/>
      <protection locked="0"/>
    </xf>
    <xf numFmtId="0" fontId="48" fillId="0" borderId="118" xfId="0" applyFont="1" applyFill="1" applyBorder="1" applyAlignment="1" applyProtection="1">
      <alignment horizontal="center" vertical="center" wrapText="1"/>
      <protection locked="0"/>
    </xf>
    <xf numFmtId="0" fontId="48" fillId="0" borderId="29" xfId="0" applyFont="1" applyFill="1" applyBorder="1" applyAlignment="1" applyProtection="1">
      <alignment horizontal="center" vertical="center" wrapText="1"/>
      <protection locked="0"/>
    </xf>
    <xf numFmtId="0" fontId="48" fillId="10" borderId="118" xfId="0" applyFont="1" applyFill="1" applyBorder="1" applyAlignment="1" applyProtection="1">
      <alignment horizontal="center" vertical="center" wrapText="1"/>
    </xf>
    <xf numFmtId="0" fontId="48" fillId="10" borderId="28" xfId="0" applyFont="1" applyFill="1" applyBorder="1" applyAlignment="1" applyProtection="1">
      <alignment horizontal="center" vertical="center" wrapText="1"/>
    </xf>
    <xf numFmtId="0" fontId="48" fillId="10" borderId="29" xfId="0" applyFont="1" applyFill="1" applyBorder="1" applyAlignment="1" applyProtection="1">
      <alignment horizontal="center" vertical="center" wrapText="1"/>
    </xf>
    <xf numFmtId="0" fontId="27" fillId="4" borderId="172" xfId="0" quotePrefix="1" applyFont="1" applyFill="1" applyBorder="1" applyAlignment="1" applyProtection="1">
      <alignment horizontal="center" vertical="center" wrapText="1"/>
    </xf>
    <xf numFmtId="0" fontId="27" fillId="4" borderId="53" xfId="0" quotePrefix="1" applyFont="1" applyFill="1" applyBorder="1" applyAlignment="1" applyProtection="1">
      <alignment horizontal="center" vertical="center" wrapText="1"/>
    </xf>
    <xf numFmtId="0" fontId="27" fillId="4" borderId="64" xfId="0" quotePrefix="1" applyFont="1" applyFill="1" applyBorder="1" applyAlignment="1" applyProtection="1">
      <alignment horizontal="center" vertical="center" wrapText="1"/>
    </xf>
    <xf numFmtId="0" fontId="27" fillId="4" borderId="42" xfId="0" quotePrefix="1" applyFont="1" applyFill="1" applyBorder="1" applyAlignment="1" applyProtection="1">
      <alignment horizontal="center" vertical="center" wrapText="1"/>
    </xf>
    <xf numFmtId="0" fontId="27" fillId="4" borderId="63" xfId="0" quotePrefix="1" applyFont="1" applyFill="1" applyBorder="1" applyAlignment="1" applyProtection="1">
      <alignment horizontal="center" vertical="center" wrapText="1"/>
    </xf>
    <xf numFmtId="0" fontId="27" fillId="4" borderId="41" xfId="0" quotePrefix="1" applyFont="1" applyFill="1" applyBorder="1" applyAlignment="1" applyProtection="1">
      <alignment horizontal="center" vertical="center" wrapText="1"/>
    </xf>
    <xf numFmtId="0" fontId="27" fillId="16" borderId="64" xfId="0" quotePrefix="1" applyFont="1" applyFill="1" applyBorder="1" applyAlignment="1" applyProtection="1">
      <alignment horizontal="center" vertical="center" wrapText="1"/>
    </xf>
    <xf numFmtId="0" fontId="27" fillId="16" borderId="42" xfId="0" quotePrefix="1" applyFont="1" applyFill="1" applyBorder="1" applyAlignment="1" applyProtection="1">
      <alignment horizontal="center" vertical="center" wrapText="1"/>
    </xf>
    <xf numFmtId="0" fontId="27" fillId="16" borderId="172" xfId="0" quotePrefix="1" applyFont="1" applyFill="1" applyBorder="1" applyAlignment="1" applyProtection="1">
      <alignment horizontal="center" vertical="center" wrapText="1"/>
    </xf>
    <xf numFmtId="0" fontId="27" fillId="16" borderId="53" xfId="0" quotePrefix="1" applyFont="1" applyFill="1" applyBorder="1" applyAlignment="1" applyProtection="1">
      <alignment horizontal="center" vertical="center" wrapText="1"/>
    </xf>
    <xf numFmtId="0" fontId="27" fillId="16" borderId="63" xfId="0" quotePrefix="1" applyFont="1" applyFill="1" applyBorder="1" applyAlignment="1" applyProtection="1">
      <alignment horizontal="center" vertical="center" wrapText="1"/>
    </xf>
    <xf numFmtId="0" fontId="27" fillId="16" borderId="41" xfId="0" quotePrefix="1" applyFont="1" applyFill="1" applyBorder="1" applyAlignment="1" applyProtection="1">
      <alignment horizontal="center" vertical="center" wrapText="1"/>
    </xf>
    <xf numFmtId="0" fontId="48" fillId="13" borderId="118" xfId="0" applyFont="1" applyFill="1" applyBorder="1" applyAlignment="1" applyProtection="1">
      <alignment horizontal="center" vertical="center" wrapText="1"/>
    </xf>
    <xf numFmtId="0" fontId="48" fillId="13" borderId="28" xfId="0" applyFont="1" applyFill="1" applyBorder="1" applyAlignment="1" applyProtection="1">
      <alignment horizontal="center" vertical="center" wrapText="1"/>
    </xf>
    <xf numFmtId="0" fontId="48" fillId="13" borderId="29" xfId="0" applyFont="1" applyFill="1" applyBorder="1" applyAlignment="1" applyProtection="1">
      <alignment horizontal="center" vertical="center" wrapText="1"/>
    </xf>
    <xf numFmtId="0" fontId="48" fillId="25" borderId="123" xfId="0" applyFont="1" applyFill="1" applyBorder="1" applyAlignment="1" applyProtection="1">
      <alignment horizontal="center" vertical="center" wrapText="1"/>
    </xf>
    <xf numFmtId="0" fontId="48" fillId="25" borderId="186" xfId="0" applyFont="1" applyFill="1" applyBorder="1" applyAlignment="1" applyProtection="1">
      <alignment horizontal="center" vertical="center" wrapText="1"/>
    </xf>
    <xf numFmtId="0" fontId="48" fillId="9" borderId="118" xfId="0" applyFont="1" applyFill="1" applyBorder="1" applyAlignment="1" applyProtection="1">
      <alignment horizontal="center" vertical="center" wrapText="1"/>
    </xf>
    <xf numFmtId="0" fontId="48" fillId="9" borderId="28" xfId="0" applyFont="1" applyFill="1" applyBorder="1" applyAlignment="1" applyProtection="1">
      <alignment horizontal="center" vertical="center" wrapText="1"/>
    </xf>
    <xf numFmtId="0" fontId="48" fillId="9" borderId="29" xfId="0" applyFont="1" applyFill="1" applyBorder="1" applyAlignment="1" applyProtection="1">
      <alignment horizontal="center" vertical="center" wrapText="1"/>
    </xf>
    <xf numFmtId="0" fontId="48" fillId="14" borderId="118" xfId="0" applyFont="1" applyFill="1" applyBorder="1" applyAlignment="1" applyProtection="1">
      <alignment horizontal="center" vertical="center" wrapText="1"/>
    </xf>
    <xf numFmtId="0" fontId="48" fillId="14" borderId="28" xfId="0" applyFont="1" applyFill="1" applyBorder="1" applyAlignment="1" applyProtection="1">
      <alignment horizontal="center" vertical="center" wrapText="1"/>
    </xf>
    <xf numFmtId="0" fontId="48" fillId="14" borderId="29" xfId="0" applyFont="1" applyFill="1" applyBorder="1" applyAlignment="1" applyProtection="1">
      <alignment horizontal="center" vertical="center" wrapText="1"/>
    </xf>
    <xf numFmtId="0" fontId="48" fillId="12" borderId="118" xfId="0" applyFont="1" applyFill="1" applyBorder="1" applyAlignment="1" applyProtection="1">
      <alignment horizontal="center" vertical="center" wrapText="1"/>
    </xf>
    <xf numFmtId="0" fontId="48" fillId="12" borderId="28" xfId="0" applyFont="1" applyFill="1" applyBorder="1" applyAlignment="1" applyProtection="1">
      <alignment horizontal="center" vertical="center" wrapText="1"/>
    </xf>
    <xf numFmtId="0" fontId="48" fillId="12" borderId="29" xfId="0" applyFont="1" applyFill="1" applyBorder="1" applyAlignment="1" applyProtection="1">
      <alignment horizontal="center" vertical="center" wrapText="1"/>
    </xf>
    <xf numFmtId="0" fontId="9" fillId="4" borderId="18" xfId="5" applyFont="1" applyFill="1" applyBorder="1" applyAlignment="1" applyProtection="1">
      <alignment horizontal="center" vertical="center"/>
      <protection locked="0"/>
    </xf>
    <xf numFmtId="0" fontId="1" fillId="4" borderId="18" xfId="5" applyFont="1" applyFill="1" applyBorder="1" applyAlignment="1" applyProtection="1">
      <alignment horizontal="center" vertical="center"/>
      <protection locked="0"/>
    </xf>
    <xf numFmtId="0" fontId="1" fillId="4" borderId="118" xfId="5" applyFont="1" applyFill="1" applyBorder="1" applyAlignment="1" applyProtection="1">
      <alignment horizontal="center" vertical="center"/>
      <protection locked="0"/>
    </xf>
    <xf numFmtId="0" fontId="1" fillId="4" borderId="28" xfId="5" applyFont="1" applyFill="1" applyBorder="1" applyAlignment="1" applyProtection="1">
      <alignment horizontal="center" vertical="center"/>
      <protection locked="0"/>
    </xf>
    <xf numFmtId="0" fontId="1" fillId="4" borderId="29" xfId="5" applyFont="1" applyFill="1" applyBorder="1" applyAlignment="1" applyProtection="1">
      <alignment horizontal="center" vertical="center"/>
      <protection locked="0"/>
    </xf>
    <xf numFmtId="0" fontId="0" fillId="4" borderId="160" xfId="0" applyNumberFormat="1" applyFill="1" applyBorder="1" applyAlignment="1" applyProtection="1">
      <alignment horizontal="left" vertical="top" wrapText="1"/>
      <protection locked="0"/>
    </xf>
    <xf numFmtId="0" fontId="0" fillId="4" borderId="25" xfId="0" applyNumberFormat="1" applyFill="1" applyBorder="1" applyAlignment="1" applyProtection="1">
      <alignment horizontal="left" vertical="top" wrapText="1"/>
      <protection locked="0"/>
    </xf>
    <xf numFmtId="0" fontId="0" fillId="4" borderId="60" xfId="0" applyNumberFormat="1" applyFill="1" applyBorder="1" applyAlignment="1" applyProtection="1">
      <alignment horizontal="left" vertical="top" wrapText="1"/>
      <protection locked="0"/>
    </xf>
    <xf numFmtId="0" fontId="0" fillId="4" borderId="68" xfId="0" applyNumberFormat="1" applyFill="1" applyBorder="1" applyAlignment="1" applyProtection="1">
      <alignment horizontal="left" vertical="top" wrapText="1"/>
      <protection locked="0"/>
    </xf>
    <xf numFmtId="0" fontId="0" fillId="4" borderId="0" xfId="0" applyNumberFormat="1" applyFill="1" applyBorder="1" applyAlignment="1" applyProtection="1">
      <alignment horizontal="left" vertical="top" wrapText="1"/>
      <protection locked="0"/>
    </xf>
    <xf numFmtId="0" fontId="0" fillId="4" borderId="61" xfId="0" applyNumberFormat="1" applyFill="1" applyBorder="1" applyAlignment="1" applyProtection="1">
      <alignment horizontal="left" vertical="top" wrapText="1"/>
      <protection locked="0"/>
    </xf>
    <xf numFmtId="0" fontId="0" fillId="4" borderId="187" xfId="0" applyNumberFormat="1" applyFill="1" applyBorder="1" applyAlignment="1" applyProtection="1">
      <alignment horizontal="left" vertical="top" wrapText="1"/>
      <protection locked="0"/>
    </xf>
    <xf numFmtId="0" fontId="0" fillId="4" borderId="121" xfId="0" applyNumberFormat="1" applyFill="1" applyBorder="1" applyAlignment="1" applyProtection="1">
      <alignment horizontal="left" vertical="top" wrapText="1"/>
      <protection locked="0"/>
    </xf>
    <xf numFmtId="0" fontId="0" fillId="4" borderId="194" xfId="0" applyNumberFormat="1" applyFill="1" applyBorder="1" applyAlignment="1" applyProtection="1">
      <alignment horizontal="left" vertical="top" wrapText="1"/>
      <protection locked="0"/>
    </xf>
    <xf numFmtId="0" fontId="1" fillId="0" borderId="32" xfId="7" applyFont="1" applyBorder="1" applyAlignment="1" applyProtection="1">
      <alignment horizontal="left" vertical="top" wrapText="1"/>
      <protection locked="0"/>
    </xf>
    <xf numFmtId="0" fontId="1" fillId="0" borderId="76" xfId="7" applyFont="1" applyBorder="1" applyAlignment="1" applyProtection="1">
      <alignment horizontal="left" vertical="top" wrapText="1"/>
      <protection locked="0"/>
    </xf>
    <xf numFmtId="0" fontId="1" fillId="0" borderId="33" xfId="7" applyFont="1" applyBorder="1" applyAlignment="1" applyProtection="1">
      <alignment horizontal="left" vertical="top" wrapText="1"/>
      <protection locked="0"/>
    </xf>
    <xf numFmtId="0" fontId="1" fillId="0" borderId="122" xfId="7" applyFont="1" applyBorder="1" applyAlignment="1" applyProtection="1">
      <alignment horizontal="left" vertical="top" wrapText="1"/>
      <protection locked="0"/>
    </xf>
    <xf numFmtId="0" fontId="1" fillId="0" borderId="135" xfId="7" applyFont="1" applyBorder="1" applyAlignment="1" applyProtection="1">
      <alignment horizontal="left" vertical="top" wrapText="1"/>
      <protection locked="0"/>
    </xf>
    <xf numFmtId="0" fontId="1" fillId="0" borderId="143" xfId="7" applyFont="1" applyBorder="1" applyAlignment="1" applyProtection="1">
      <alignment horizontal="left" vertical="top" wrapText="1"/>
      <protection locked="0"/>
    </xf>
    <xf numFmtId="0" fontId="1" fillId="0" borderId="89" xfId="7" applyFont="1" applyBorder="1" applyAlignment="1" applyProtection="1">
      <alignment horizontal="left" vertical="top" wrapText="1"/>
      <protection locked="0"/>
    </xf>
    <xf numFmtId="0" fontId="34" fillId="0" borderId="142" xfId="7" applyFont="1" applyBorder="1" applyAlignment="1" applyProtection="1">
      <alignment horizontal="left" vertical="top"/>
      <protection locked="0"/>
    </xf>
    <xf numFmtId="0" fontId="34" fillId="0" borderId="135" xfId="7" applyFont="1" applyBorder="1" applyAlignment="1" applyProtection="1">
      <alignment horizontal="left" vertical="top"/>
      <protection locked="0"/>
    </xf>
    <xf numFmtId="0" fontId="1" fillId="0" borderId="80" xfId="7" applyFont="1" applyBorder="1" applyAlignment="1" applyProtection="1">
      <alignment horizontal="left" vertical="top" wrapText="1"/>
      <protection locked="0"/>
    </xf>
    <xf numFmtId="0" fontId="26" fillId="4" borderId="80" xfId="3" applyFont="1" applyFill="1" applyBorder="1" applyAlignment="1" applyProtection="1">
      <alignment horizontal="center" vertical="center" textRotation="90"/>
    </xf>
    <xf numFmtId="0" fontId="26" fillId="4" borderId="32" xfId="3" applyFont="1" applyFill="1" applyBorder="1" applyAlignment="1" applyProtection="1">
      <alignment horizontal="center" vertical="center" textRotation="90"/>
    </xf>
    <xf numFmtId="0" fontId="26" fillId="4" borderId="76" xfId="3" applyFont="1" applyFill="1" applyBorder="1" applyAlignment="1" applyProtection="1">
      <alignment horizontal="center" vertical="center" textRotation="90"/>
    </xf>
    <xf numFmtId="0" fontId="9" fillId="4" borderId="142" xfId="3" applyFont="1" applyFill="1" applyBorder="1" applyAlignment="1" applyProtection="1">
      <alignment horizontal="left" vertical="center" wrapText="1"/>
      <protection locked="0"/>
    </xf>
    <xf numFmtId="0" fontId="9" fillId="4" borderId="135" xfId="3" applyFont="1" applyFill="1" applyBorder="1" applyAlignment="1" applyProtection="1">
      <alignment horizontal="left" vertical="center" wrapText="1"/>
      <protection locked="0"/>
    </xf>
    <xf numFmtId="0" fontId="47" fillId="0" borderId="89" xfId="0" applyFont="1" applyBorder="1" applyAlignment="1" applyProtection="1">
      <alignment horizontal="left" vertical="top" wrapText="1"/>
      <protection locked="0"/>
    </xf>
    <xf numFmtId="0" fontId="47" fillId="0" borderId="33" xfId="0" applyFont="1" applyBorder="1" applyAlignment="1" applyProtection="1">
      <alignment horizontal="left" vertical="top" wrapText="1"/>
      <protection locked="0"/>
    </xf>
    <xf numFmtId="0" fontId="1" fillId="8" borderId="89" xfId="7" applyFont="1" applyFill="1" applyBorder="1" applyAlignment="1" applyProtection="1">
      <alignment horizontal="center" vertical="top" wrapText="1"/>
    </xf>
    <xf numFmtId="0" fontId="1" fillId="8" borderId="33" xfId="7" applyFont="1" applyFill="1" applyBorder="1" applyAlignment="1" applyProtection="1">
      <alignment horizontal="center" vertical="top" wrapText="1"/>
    </xf>
    <xf numFmtId="0" fontId="47" fillId="0" borderId="4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9" fillId="4" borderId="143" xfId="3" applyFont="1" applyFill="1" applyBorder="1" applyAlignment="1" applyProtection="1">
      <alignment horizontal="left" vertical="center" wrapText="1"/>
      <protection locked="0"/>
    </xf>
    <xf numFmtId="0" fontId="47" fillId="0" borderId="122" xfId="0" applyFont="1" applyBorder="1" applyAlignment="1" applyProtection="1">
      <alignment horizontal="left" vertical="top" wrapText="1"/>
      <protection locked="0"/>
    </xf>
    <xf numFmtId="0" fontId="1" fillId="8" borderId="122" xfId="7" applyFont="1" applyFill="1" applyBorder="1" applyAlignment="1" applyProtection="1">
      <alignment horizontal="center" vertical="top" wrapText="1"/>
    </xf>
    <xf numFmtId="0" fontId="47" fillId="0" borderId="24" xfId="0" applyFont="1" applyBorder="1" applyAlignment="1" applyProtection="1">
      <alignment horizontal="left" vertical="top" wrapText="1"/>
      <protection locked="0"/>
    </xf>
    <xf numFmtId="0" fontId="1" fillId="4" borderId="80" xfId="3" applyFont="1" applyFill="1" applyBorder="1" applyAlignment="1" applyProtection="1">
      <alignment horizontal="left" vertical="center"/>
    </xf>
    <xf numFmtId="0" fontId="1" fillId="4" borderId="142" xfId="3" applyFont="1" applyFill="1" applyBorder="1" applyAlignment="1" applyProtection="1">
      <alignment horizontal="left" vertical="center"/>
    </xf>
    <xf numFmtId="0" fontId="1" fillId="4" borderId="32" xfId="3" applyFont="1" applyFill="1" applyBorder="1" applyAlignment="1" applyProtection="1">
      <alignment horizontal="left" vertical="center"/>
    </xf>
    <xf numFmtId="0" fontId="1" fillId="4" borderId="135" xfId="3" applyFont="1" applyFill="1" applyBorder="1" applyAlignment="1" applyProtection="1">
      <alignment horizontal="left" vertical="center"/>
    </xf>
    <xf numFmtId="0" fontId="1" fillId="4" borderId="34" xfId="3" applyFont="1" applyFill="1" applyBorder="1" applyAlignment="1" applyProtection="1">
      <alignment horizontal="left" vertical="center"/>
    </xf>
    <xf numFmtId="0" fontId="1" fillId="4" borderId="196" xfId="3" applyFont="1" applyFill="1" applyBorder="1" applyAlignment="1" applyProtection="1">
      <alignment horizontal="left" vertical="center"/>
    </xf>
    <xf numFmtId="0" fontId="47" fillId="0" borderId="58" xfId="0" applyFont="1" applyBorder="1" applyAlignment="1" applyProtection="1">
      <alignment horizontal="left" vertical="top" wrapText="1"/>
      <protection locked="0"/>
    </xf>
    <xf numFmtId="0" fontId="1" fillId="0" borderId="34" xfId="7" applyFont="1" applyBorder="1" applyAlignment="1" applyProtection="1">
      <alignment horizontal="left" vertical="top" wrapText="1"/>
      <protection locked="0"/>
    </xf>
    <xf numFmtId="0" fontId="1" fillId="0" borderId="35" xfId="7" applyFont="1" applyBorder="1" applyAlignment="1" applyProtection="1">
      <alignment horizontal="left" vertical="top" wrapText="1"/>
      <protection locked="0"/>
    </xf>
    <xf numFmtId="0" fontId="34" fillId="0" borderId="196" xfId="7" applyFont="1" applyBorder="1" applyAlignment="1" applyProtection="1">
      <alignment horizontal="left" vertical="top"/>
      <protection locked="0"/>
    </xf>
    <xf numFmtId="0" fontId="47" fillId="0" borderId="33" xfId="0" applyFont="1" applyBorder="1" applyAlignment="1" applyProtection="1">
      <alignment horizontal="left" vertical="top"/>
      <protection locked="0"/>
    </xf>
    <xf numFmtId="0" fontId="47" fillId="0" borderId="35" xfId="0" applyFont="1" applyBorder="1" applyAlignment="1" applyProtection="1">
      <alignment horizontal="left" vertical="top"/>
      <protection locked="0"/>
    </xf>
    <xf numFmtId="0" fontId="1" fillId="0" borderId="135" xfId="7" applyFont="1" applyBorder="1" applyAlignment="1" applyProtection="1">
      <alignment horizontal="left" vertical="center" wrapText="1"/>
    </xf>
    <xf numFmtId="0" fontId="1" fillId="0" borderId="196" xfId="7" applyFont="1" applyBorder="1" applyAlignment="1" applyProtection="1">
      <alignment horizontal="left" vertical="center" wrapText="1"/>
    </xf>
    <xf numFmtId="0" fontId="4" fillId="4" borderId="80" xfId="3" applyFont="1" applyFill="1" applyBorder="1" applyAlignment="1" applyProtection="1">
      <alignment horizontal="center" vertical="center" textRotation="90" wrapText="1"/>
    </xf>
    <xf numFmtId="0" fontId="4" fillId="4" borderId="32" xfId="3" applyFont="1" applyFill="1" applyBorder="1" applyAlignment="1" applyProtection="1">
      <alignment horizontal="center" vertical="center" textRotation="90" wrapText="1"/>
    </xf>
    <xf numFmtId="0" fontId="4" fillId="4" borderId="34" xfId="3" applyFont="1" applyFill="1" applyBorder="1" applyAlignment="1" applyProtection="1">
      <alignment horizontal="center" vertical="center" textRotation="90" wrapText="1"/>
    </xf>
    <xf numFmtId="0" fontId="1" fillId="0" borderId="142" xfId="7" applyFont="1" applyBorder="1" applyAlignment="1" applyProtection="1">
      <alignment horizontal="left" vertical="center" wrapText="1"/>
    </xf>
    <xf numFmtId="0" fontId="4" fillId="0" borderId="197" xfId="7" applyFont="1" applyBorder="1" applyAlignment="1" applyProtection="1">
      <alignment horizontal="left" vertical="top" wrapText="1"/>
    </xf>
    <xf numFmtId="0" fontId="4" fillId="0" borderId="198" xfId="7" applyFont="1" applyBorder="1" applyAlignment="1" applyProtection="1">
      <alignment horizontal="left" vertical="top" wrapText="1"/>
    </xf>
    <xf numFmtId="0" fontId="4" fillId="0" borderId="199" xfId="7" applyFont="1" applyBorder="1" applyAlignment="1" applyProtection="1">
      <alignment horizontal="left" vertical="top" wrapText="1"/>
    </xf>
    <xf numFmtId="0" fontId="4" fillId="4" borderId="80" xfId="3" applyNumberFormat="1" applyFont="1" applyFill="1" applyBorder="1" applyAlignment="1" applyProtection="1">
      <alignment horizontal="center" vertical="center" textRotation="90" wrapText="1"/>
    </xf>
    <xf numFmtId="0" fontId="4" fillId="4" borderId="32" xfId="3" applyNumberFormat="1" applyFont="1" applyFill="1" applyBorder="1" applyAlignment="1" applyProtection="1">
      <alignment horizontal="center" vertical="center" textRotation="90" wrapText="1"/>
    </xf>
    <xf numFmtId="0" fontId="4" fillId="4" borderId="34" xfId="3" applyNumberFormat="1" applyFont="1" applyFill="1" applyBorder="1" applyAlignment="1" applyProtection="1">
      <alignment horizontal="center" vertical="center" textRotation="90" wrapText="1"/>
    </xf>
    <xf numFmtId="0" fontId="4" fillId="8" borderId="0" xfId="3" applyFont="1" applyFill="1" applyBorder="1" applyAlignment="1" applyProtection="1">
      <alignment horizontal="center" vertical="center"/>
    </xf>
    <xf numFmtId="0" fontId="39" fillId="8" borderId="0" xfId="5" applyFont="1" applyFill="1" applyBorder="1" applyAlignment="1" applyProtection="1">
      <alignment horizontal="center" vertical="center" wrapText="1"/>
      <protection locked="0"/>
    </xf>
    <xf numFmtId="0" fontId="4" fillId="4" borderId="89" xfId="3" applyFont="1" applyFill="1" applyBorder="1" applyAlignment="1" applyProtection="1">
      <alignment horizontal="left" vertical="center" wrapText="1"/>
    </xf>
    <xf numFmtId="0" fontId="47" fillId="0" borderId="80" xfId="7" applyFont="1" applyBorder="1" applyAlignment="1" applyProtection="1">
      <alignment horizontal="left" vertical="top" wrapText="1"/>
      <protection locked="0"/>
    </xf>
    <xf numFmtId="0" fontId="47" fillId="0" borderId="54" xfId="7" applyFont="1" applyBorder="1" applyAlignment="1" applyProtection="1">
      <alignment horizontal="left" vertical="top" wrapText="1"/>
      <protection locked="0"/>
    </xf>
    <xf numFmtId="0" fontId="4" fillId="4" borderId="115" xfId="3" applyFont="1" applyFill="1" applyBorder="1" applyAlignment="1" applyProtection="1">
      <alignment horizontal="left" vertical="center" wrapText="1"/>
    </xf>
    <xf numFmtId="0" fontId="47" fillId="0" borderId="79" xfId="7" applyFont="1" applyBorder="1" applyAlignment="1" applyProtection="1">
      <alignment horizontal="left" vertical="top" wrapText="1"/>
      <protection locked="0"/>
    </xf>
    <xf numFmtId="0" fontId="47" fillId="0" borderId="136" xfId="7" applyFont="1" applyBorder="1" applyAlignment="1" applyProtection="1">
      <alignment horizontal="left" vertical="top" wrapText="1"/>
      <protection locked="0"/>
    </xf>
    <xf numFmtId="0" fontId="1" fillId="0" borderId="142" xfId="7" applyFont="1" applyBorder="1" applyAlignment="1" applyProtection="1">
      <alignment horizontal="left" vertical="top" wrapText="1"/>
      <protection locked="0"/>
    </xf>
    <xf numFmtId="0" fontId="9" fillId="4" borderId="142" xfId="3" applyFont="1" applyFill="1" applyBorder="1" applyAlignment="1" applyProtection="1">
      <alignment horizontal="left" vertical="center"/>
      <protection locked="0"/>
    </xf>
    <xf numFmtId="0" fontId="9" fillId="4" borderId="135" xfId="3" applyFont="1" applyFill="1" applyBorder="1" applyAlignment="1" applyProtection="1">
      <alignment horizontal="left" vertical="center"/>
      <protection locked="0"/>
    </xf>
    <xf numFmtId="0" fontId="9" fillId="0" borderId="46" xfId="7" applyFont="1" applyBorder="1" applyAlignment="1" applyProtection="1">
      <alignment horizontal="left" vertical="top" wrapText="1"/>
      <protection locked="0"/>
    </xf>
    <xf numFmtId="0" fontId="9" fillId="0" borderId="22" xfId="7" applyFont="1" applyBorder="1" applyAlignment="1" applyProtection="1">
      <alignment horizontal="left" vertical="top" wrapText="1"/>
      <protection locked="0"/>
    </xf>
    <xf numFmtId="0" fontId="9" fillId="4" borderId="143" xfId="3" applyFont="1" applyFill="1" applyBorder="1" applyAlignment="1" applyProtection="1">
      <alignment horizontal="left" vertical="center"/>
      <protection locked="0"/>
    </xf>
    <xf numFmtId="0" fontId="1" fillId="8" borderId="35" xfId="7" applyFont="1" applyFill="1" applyBorder="1" applyAlignment="1" applyProtection="1">
      <alignment horizontal="left" vertical="top" wrapText="1"/>
    </xf>
    <xf numFmtId="0" fontId="1" fillId="8" borderId="163" xfId="7" applyFont="1" applyFill="1" applyBorder="1" applyAlignment="1" applyProtection="1">
      <alignment horizontal="left" vertical="top" wrapText="1"/>
    </xf>
    <xf numFmtId="0" fontId="1" fillId="8" borderId="184" xfId="7" applyFont="1" applyFill="1" applyBorder="1" applyAlignment="1" applyProtection="1">
      <alignment horizontal="left" vertical="top" wrapText="1"/>
    </xf>
    <xf numFmtId="0" fontId="9" fillId="0" borderId="24" xfId="7" applyFont="1" applyBorder="1" applyAlignment="1" applyProtection="1">
      <alignment horizontal="left" vertical="top" wrapText="1"/>
      <protection locked="0"/>
    </xf>
    <xf numFmtId="0" fontId="1" fillId="0" borderId="80" xfId="7" applyFont="1" applyBorder="1" applyAlignment="1" applyProtection="1">
      <alignment horizontal="left" vertical="center" wrapText="1"/>
    </xf>
    <xf numFmtId="0" fontId="1" fillId="0" borderId="32" xfId="7" applyFont="1" applyBorder="1" applyAlignment="1" applyProtection="1">
      <alignment horizontal="left" vertical="center" wrapText="1"/>
    </xf>
    <xf numFmtId="0" fontId="1" fillId="0" borderId="34" xfId="7" applyFont="1" applyBorder="1" applyAlignment="1" applyProtection="1">
      <alignment horizontal="left" vertical="center" wrapText="1"/>
    </xf>
    <xf numFmtId="0" fontId="9" fillId="0" borderId="58" xfId="7" applyFont="1" applyBorder="1" applyAlignment="1" applyProtection="1">
      <alignment horizontal="left" vertical="top" wrapText="1"/>
      <protection locked="0"/>
    </xf>
    <xf numFmtId="0" fontId="1" fillId="8" borderId="35" xfId="7" applyFont="1" applyFill="1" applyBorder="1" applyAlignment="1" applyProtection="1">
      <alignment horizontal="center" vertical="top" wrapText="1"/>
    </xf>
    <xf numFmtId="0" fontId="39" fillId="8" borderId="0" xfId="5" applyFont="1" applyFill="1" applyBorder="1" applyAlignment="1" applyProtection="1">
      <alignment horizontal="center" vertical="center" wrapText="1"/>
    </xf>
    <xf numFmtId="0" fontId="47" fillId="0" borderId="142" xfId="7" applyFont="1" applyBorder="1" applyAlignment="1" applyProtection="1">
      <alignment horizontal="left" vertical="top" wrapText="1"/>
      <protection locked="0"/>
    </xf>
    <xf numFmtId="0" fontId="54" fillId="8" borderId="0" xfId="3" applyFont="1" applyFill="1" applyBorder="1" applyAlignment="1" applyProtection="1">
      <alignment horizontal="left"/>
    </xf>
    <xf numFmtId="0" fontId="0" fillId="8" borderId="35" xfId="0" applyFill="1" applyBorder="1" applyAlignment="1" applyProtection="1">
      <alignment horizontal="center"/>
    </xf>
    <xf numFmtId="0" fontId="0" fillId="8" borderId="163" xfId="0" applyFill="1" applyBorder="1" applyAlignment="1" applyProtection="1">
      <alignment horizontal="center"/>
    </xf>
    <xf numFmtId="0" fontId="0" fillId="8" borderId="184" xfId="0" applyFill="1" applyBorder="1" applyAlignment="1" applyProtection="1">
      <alignment horizontal="center"/>
    </xf>
    <xf numFmtId="0" fontId="47" fillId="0" borderId="35" xfId="0" applyFont="1" applyBorder="1" applyAlignment="1" applyProtection="1">
      <alignment horizontal="left" vertical="top" wrapText="1"/>
      <protection locked="0"/>
    </xf>
    <xf numFmtId="0" fontId="1" fillId="0" borderId="55" xfId="7" applyFont="1" applyBorder="1" applyAlignment="1" applyProtection="1">
      <alignment horizontal="left" vertical="center" wrapText="1"/>
    </xf>
    <xf numFmtId="0" fontId="1" fillId="0" borderId="46" xfId="7" applyFont="1" applyBorder="1" applyAlignment="1" applyProtection="1">
      <alignment horizontal="left" vertical="center" wrapText="1"/>
    </xf>
    <xf numFmtId="0" fontId="1" fillId="0" borderId="12" xfId="7" applyFont="1" applyBorder="1" applyAlignment="1" applyProtection="1">
      <alignment horizontal="left" vertical="center" wrapText="1"/>
    </xf>
    <xf numFmtId="0" fontId="1" fillId="0" borderId="22" xfId="7" applyFont="1" applyBorder="1" applyAlignment="1" applyProtection="1">
      <alignment horizontal="left" vertical="center" wrapText="1"/>
    </xf>
    <xf numFmtId="0" fontId="1" fillId="0" borderId="98" xfId="7" applyFont="1" applyBorder="1" applyAlignment="1" applyProtection="1">
      <alignment horizontal="left" vertical="center" wrapText="1"/>
    </xf>
    <xf numFmtId="0" fontId="1" fillId="0" borderId="58" xfId="7" applyFont="1" applyBorder="1" applyAlignment="1" applyProtection="1">
      <alignment horizontal="left" vertical="center" wrapText="1"/>
    </xf>
    <xf numFmtId="0" fontId="1" fillId="8" borderId="0" xfId="3" applyFont="1" applyFill="1" applyBorder="1" applyAlignment="1" applyProtection="1">
      <alignment horizontal="left" wrapText="1"/>
    </xf>
    <xf numFmtId="0" fontId="0" fillId="8" borderId="33" xfId="0" applyFill="1" applyBorder="1" applyAlignment="1" applyProtection="1">
      <alignment horizontal="center"/>
    </xf>
    <xf numFmtId="0" fontId="0" fillId="8" borderId="122" xfId="0" applyFill="1" applyBorder="1" applyAlignment="1" applyProtection="1">
      <alignment horizontal="center"/>
    </xf>
    <xf numFmtId="0" fontId="9" fillId="0" borderId="85" xfId="7" applyFont="1" applyBorder="1" applyAlignment="1" applyProtection="1">
      <alignment horizontal="left" vertical="top" wrapText="1"/>
      <protection locked="0"/>
    </xf>
    <xf numFmtId="0" fontId="9" fillId="0" borderId="64" xfId="7" applyFont="1" applyBorder="1" applyAlignment="1" applyProtection="1">
      <alignment horizontal="left" vertical="top" wrapText="1"/>
      <protection locked="0"/>
    </xf>
    <xf numFmtId="0" fontId="9" fillId="0" borderId="59" xfId="7" applyFont="1" applyBorder="1" applyAlignment="1" applyProtection="1">
      <alignment horizontal="left" vertical="top" wrapText="1"/>
      <protection locked="0"/>
    </xf>
    <xf numFmtId="0" fontId="1" fillId="0" borderId="54" xfId="7" applyFont="1" applyBorder="1" applyAlignment="1" applyProtection="1">
      <alignment horizontal="left" vertical="top" wrapText="1"/>
      <protection locked="0"/>
    </xf>
    <xf numFmtId="0" fontId="1" fillId="0" borderId="3" xfId="7" applyFont="1" applyBorder="1" applyAlignment="1" applyProtection="1">
      <alignment horizontal="left" vertical="top" wrapText="1"/>
      <protection locked="0"/>
    </xf>
    <xf numFmtId="0" fontId="1" fillId="0" borderId="26" xfId="7" applyFont="1" applyBorder="1" applyAlignment="1" applyProtection="1">
      <alignment horizontal="left" vertical="top" wrapText="1"/>
      <protection locked="0"/>
    </xf>
    <xf numFmtId="0" fontId="47" fillId="0" borderId="110" xfId="7" applyFont="1" applyBorder="1" applyAlignment="1" applyProtection="1">
      <alignment horizontal="left" vertical="top" wrapText="1"/>
      <protection locked="0"/>
    </xf>
    <xf numFmtId="0" fontId="1" fillId="0" borderId="115" xfId="7" applyFont="1" applyBorder="1" applyAlignment="1" applyProtection="1">
      <alignment horizontal="left" vertical="top" wrapText="1"/>
      <protection locked="0"/>
    </xf>
    <xf numFmtId="0" fontId="1" fillId="0" borderId="136" xfId="7" applyFont="1" applyBorder="1" applyAlignment="1" applyProtection="1">
      <alignment horizontal="left" vertical="top" wrapText="1"/>
      <protection locked="0"/>
    </xf>
    <xf numFmtId="0" fontId="26" fillId="0" borderId="80" xfId="3" applyFont="1" applyFill="1" applyBorder="1" applyAlignment="1" applyProtection="1">
      <alignment horizontal="center" vertical="center" textRotation="90"/>
    </xf>
    <xf numFmtId="0" fontId="26" fillId="0" borderId="32" xfId="3" applyFont="1" applyFill="1" applyBorder="1" applyAlignment="1" applyProtection="1">
      <alignment horizontal="center" vertical="center" textRotation="90"/>
    </xf>
    <xf numFmtId="0" fontId="26" fillId="0" borderId="79" xfId="3" applyFont="1" applyFill="1" applyBorder="1" applyAlignment="1" applyProtection="1">
      <alignment horizontal="center" vertical="center" textRotation="90"/>
    </xf>
    <xf numFmtId="0" fontId="9" fillId="4" borderId="136" xfId="3" applyFont="1" applyFill="1" applyBorder="1" applyAlignment="1" applyProtection="1">
      <alignment horizontal="left" vertical="center"/>
      <protection locked="0"/>
    </xf>
    <xf numFmtId="0" fontId="47" fillId="0" borderId="115" xfId="0" applyFont="1" applyBorder="1" applyAlignment="1" applyProtection="1">
      <alignment horizontal="left" vertical="top" wrapText="1"/>
      <protection locked="0"/>
    </xf>
    <xf numFmtId="0" fontId="9" fillId="0" borderId="48" xfId="7" applyFont="1" applyBorder="1" applyAlignment="1" applyProtection="1">
      <alignment horizontal="left" vertical="top" wrapText="1"/>
      <protection locked="0"/>
    </xf>
    <xf numFmtId="0" fontId="1" fillId="0" borderId="79" xfId="7" applyFont="1" applyBorder="1" applyAlignment="1" applyProtection="1">
      <alignment horizontal="left" vertical="top" wrapText="1"/>
      <protection locked="0"/>
    </xf>
    <xf numFmtId="0" fontId="1" fillId="0" borderId="79" xfId="7" applyFont="1" applyBorder="1" applyAlignment="1" applyProtection="1">
      <alignment horizontal="left" vertical="center" wrapText="1"/>
    </xf>
    <xf numFmtId="0" fontId="1" fillId="0" borderId="136" xfId="7" applyFont="1" applyBorder="1" applyAlignment="1" applyProtection="1">
      <alignment horizontal="left" vertical="center" wrapText="1"/>
    </xf>
    <xf numFmtId="0" fontId="1" fillId="0" borderId="46" xfId="7" applyFont="1" applyBorder="1" applyAlignment="1" applyProtection="1">
      <alignment horizontal="left" vertical="top" wrapText="1"/>
      <protection locked="0"/>
    </xf>
    <xf numFmtId="0" fontId="1" fillId="0" borderId="22" xfId="7" applyFont="1" applyBorder="1" applyAlignment="1" applyProtection="1">
      <alignment horizontal="left" vertical="top" wrapText="1"/>
      <protection locked="0"/>
    </xf>
    <xf numFmtId="0" fontId="1" fillId="0" borderId="48" xfId="7" applyFont="1" applyBorder="1" applyAlignment="1" applyProtection="1">
      <alignment horizontal="left" vertical="top" wrapText="1"/>
      <protection locked="0"/>
    </xf>
    <xf numFmtId="0" fontId="34" fillId="0" borderId="136" xfId="7" applyFont="1" applyBorder="1" applyAlignment="1" applyProtection="1">
      <alignment horizontal="left" vertical="top"/>
      <protection locked="0"/>
    </xf>
    <xf numFmtId="0" fontId="0" fillId="0" borderId="33" xfId="0" applyFont="1" applyBorder="1" applyAlignment="1" applyProtection="1">
      <alignment horizontal="left" vertical="top"/>
      <protection locked="0"/>
    </xf>
    <xf numFmtId="0" fontId="0" fillId="0" borderId="115" xfId="0" applyFont="1" applyBorder="1" applyAlignment="1" applyProtection="1">
      <alignment horizontal="left" vertical="top"/>
      <protection locked="0"/>
    </xf>
    <xf numFmtId="0" fontId="69" fillId="0" borderId="61" xfId="0" applyFont="1" applyFill="1" applyBorder="1" applyAlignment="1" applyProtection="1">
      <alignment horizontal="center" vertical="center"/>
    </xf>
    <xf numFmtId="0" fontId="69" fillId="0" borderId="194" xfId="0" applyFont="1" applyFill="1" applyBorder="1" applyAlignment="1" applyProtection="1">
      <alignment horizontal="center" vertical="center"/>
    </xf>
    <xf numFmtId="0" fontId="70" fillId="0" borderId="61" xfId="0" applyFont="1" applyFill="1" applyBorder="1" applyAlignment="1" applyProtection="1">
      <alignment horizontal="center" vertical="center"/>
    </xf>
    <xf numFmtId="0" fontId="70" fillId="0" borderId="194" xfId="0" applyFont="1" applyFill="1" applyBorder="1" applyAlignment="1" applyProtection="1">
      <alignment horizontal="center" vertical="center"/>
    </xf>
    <xf numFmtId="0" fontId="31" fillId="20" borderId="159" xfId="0" applyFont="1" applyFill="1" applyBorder="1" applyAlignment="1">
      <alignment horizontal="right" vertical="center" wrapText="1"/>
    </xf>
    <xf numFmtId="0" fontId="31" fillId="20" borderId="180" xfId="0" applyFont="1" applyFill="1" applyBorder="1" applyAlignment="1">
      <alignment horizontal="right" vertical="center" wrapText="1"/>
    </xf>
    <xf numFmtId="0" fontId="31" fillId="20" borderId="159" xfId="0" applyFont="1" applyFill="1" applyBorder="1" applyAlignment="1">
      <alignment horizontal="center" vertical="center" wrapText="1"/>
    </xf>
    <xf numFmtId="0" fontId="31" fillId="20" borderId="180" xfId="0" applyFont="1" applyFill="1" applyBorder="1" applyAlignment="1">
      <alignment horizontal="center" vertical="center" wrapText="1"/>
    </xf>
    <xf numFmtId="0" fontId="73" fillId="24" borderId="244" xfId="0" applyFont="1" applyFill="1" applyBorder="1" applyAlignment="1">
      <alignment horizontal="left" vertical="center" wrapText="1"/>
    </xf>
    <xf numFmtId="0" fontId="73" fillId="24" borderId="239" xfId="0" applyFont="1" applyFill="1" applyBorder="1" applyAlignment="1">
      <alignment horizontal="left" vertical="center" wrapText="1"/>
    </xf>
    <xf numFmtId="0" fontId="80" fillId="0" borderId="243" xfId="0" applyFont="1" applyBorder="1" applyAlignment="1">
      <alignment horizontal="center" vertical="center" wrapText="1"/>
    </xf>
    <xf numFmtId="0" fontId="80" fillId="0" borderId="236" xfId="0" applyFont="1" applyBorder="1" applyAlignment="1">
      <alignment horizontal="center" vertical="center" wrapText="1"/>
    </xf>
    <xf numFmtId="0" fontId="73" fillId="0" borderId="244" xfId="0" applyFont="1" applyBorder="1" applyAlignment="1">
      <alignment horizontal="left" vertical="center" wrapText="1"/>
    </xf>
    <xf numFmtId="0" fontId="73" fillId="0" borderId="239" xfId="0" applyFont="1" applyBorder="1" applyAlignment="1">
      <alignment horizontal="left" vertical="center" wrapText="1"/>
    </xf>
    <xf numFmtId="0" fontId="80" fillId="24" borderId="243" xfId="0" applyFont="1" applyFill="1" applyBorder="1" applyAlignment="1">
      <alignment horizontal="center" vertical="center" wrapText="1"/>
    </xf>
    <xf numFmtId="0" fontId="80" fillId="24" borderId="236" xfId="0" applyFont="1" applyFill="1" applyBorder="1" applyAlignment="1">
      <alignment horizontal="center" vertical="center" wrapText="1"/>
    </xf>
    <xf numFmtId="0" fontId="81" fillId="24" borderId="245" xfId="0" applyFont="1" applyFill="1" applyBorder="1" applyAlignment="1">
      <alignment horizontal="center" vertical="center" wrapText="1"/>
    </xf>
    <xf numFmtId="0" fontId="81" fillId="24" borderId="238" xfId="0" applyFont="1" applyFill="1" applyBorder="1" applyAlignment="1">
      <alignment horizontal="center" vertical="center" wrapText="1"/>
    </xf>
    <xf numFmtId="0" fontId="81" fillId="24" borderId="242" xfId="0" applyFont="1" applyFill="1" applyBorder="1" applyAlignment="1">
      <alignment horizontal="center" vertical="center" wrapText="1"/>
    </xf>
    <xf numFmtId="0" fontId="81" fillId="0" borderId="245" xfId="0" applyFont="1" applyBorder="1" applyAlignment="1">
      <alignment horizontal="center" vertical="center" wrapText="1"/>
    </xf>
    <xf numFmtId="0" fontId="81" fillId="0" borderId="238" xfId="0" applyFont="1" applyBorder="1" applyAlignment="1">
      <alignment horizontal="center" vertical="center" wrapText="1"/>
    </xf>
    <xf numFmtId="0" fontId="80" fillId="24" borderId="241" xfId="0" applyFont="1" applyFill="1" applyBorder="1" applyAlignment="1">
      <alignment horizontal="center" vertical="center" wrapText="1"/>
    </xf>
    <xf numFmtId="0" fontId="80" fillId="24" borderId="237" xfId="0" applyFont="1" applyFill="1" applyBorder="1" applyAlignment="1">
      <alignment horizontal="center" vertical="center" wrapText="1"/>
    </xf>
    <xf numFmtId="0" fontId="81" fillId="24" borderId="0" xfId="0" applyFont="1" applyFill="1" applyAlignment="1">
      <alignment horizontal="center" vertical="center" wrapText="1"/>
    </xf>
    <xf numFmtId="0" fontId="80" fillId="0" borderId="237" xfId="0" applyFont="1" applyBorder="1" applyAlignment="1">
      <alignment horizontal="center" vertical="center" wrapText="1"/>
    </xf>
    <xf numFmtId="0" fontId="81" fillId="0" borderId="0" xfId="0" applyFont="1" applyAlignment="1">
      <alignment horizontal="center" vertical="center" wrapText="1"/>
    </xf>
    <xf numFmtId="0" fontId="74" fillId="24" borderId="245" xfId="0" applyFont="1" applyFill="1" applyBorder="1" applyAlignment="1">
      <alignment horizontal="center" vertical="center" wrapText="1"/>
    </xf>
    <xf numFmtId="0" fontId="74" fillId="24" borderId="238" xfId="0" applyFont="1" applyFill="1" applyBorder="1" applyAlignment="1">
      <alignment horizontal="center" vertical="center" wrapText="1"/>
    </xf>
    <xf numFmtId="0" fontId="76" fillId="24" borderId="243" xfId="0" applyFont="1" applyFill="1" applyBorder="1" applyAlignment="1">
      <alignment horizontal="center" vertical="center" wrapText="1"/>
    </xf>
    <xf numFmtId="0" fontId="76" fillId="24" borderId="237" xfId="0" applyFont="1" applyFill="1" applyBorder="1" applyAlignment="1">
      <alignment horizontal="center" vertical="center" wrapText="1"/>
    </xf>
    <xf numFmtId="0" fontId="76" fillId="24" borderId="236" xfId="0" applyFont="1" applyFill="1" applyBorder="1" applyAlignment="1">
      <alignment horizontal="center" vertical="center" wrapText="1"/>
    </xf>
    <xf numFmtId="0" fontId="74" fillId="24" borderId="0" xfId="0" applyFont="1" applyFill="1" applyAlignment="1">
      <alignment horizontal="center" vertical="center" wrapText="1"/>
    </xf>
    <xf numFmtId="0" fontId="76" fillId="0" borderId="243" xfId="0" applyFont="1" applyBorder="1" applyAlignment="1">
      <alignment horizontal="center" vertical="center" wrapText="1"/>
    </xf>
    <xf numFmtId="0" fontId="76" fillId="0" borderId="237" xfId="0" applyFont="1" applyBorder="1" applyAlignment="1">
      <alignment horizontal="center" vertical="center" wrapText="1"/>
    </xf>
    <xf numFmtId="0" fontId="76" fillId="0" borderId="236" xfId="0" applyFont="1" applyBorder="1" applyAlignment="1">
      <alignment horizontal="center" vertical="center" wrapText="1"/>
    </xf>
    <xf numFmtId="0" fontId="74" fillId="0" borderId="245" xfId="0" applyFont="1" applyBorder="1" applyAlignment="1">
      <alignment horizontal="center" vertical="center" wrapText="1"/>
    </xf>
    <xf numFmtId="0" fontId="74" fillId="0" borderId="0" xfId="0" applyFont="1" applyAlignment="1">
      <alignment horizontal="center" vertical="center" wrapText="1"/>
    </xf>
    <xf numFmtId="0" fontId="74" fillId="0" borderId="238" xfId="0" applyFont="1" applyBorder="1" applyAlignment="1">
      <alignment horizontal="center" vertical="center" wrapText="1"/>
    </xf>
    <xf numFmtId="0" fontId="73" fillId="0" borderId="240" xfId="0" applyFont="1" applyBorder="1" applyAlignment="1">
      <alignment horizontal="left" vertical="center" wrapText="1"/>
    </xf>
    <xf numFmtId="0" fontId="76" fillId="24" borderId="241" xfId="0" applyFont="1" applyFill="1" applyBorder="1" applyAlignment="1">
      <alignment horizontal="center" vertical="center" wrapText="1"/>
    </xf>
    <xf numFmtId="0" fontId="76" fillId="24" borderId="0" xfId="0" applyFont="1" applyFill="1" applyBorder="1" applyAlignment="1">
      <alignment horizontal="center" vertical="center" wrapText="1"/>
    </xf>
    <xf numFmtId="0" fontId="74" fillId="24" borderId="242" xfId="0" applyFont="1" applyFill="1" applyBorder="1" applyAlignment="1">
      <alignment horizontal="center" vertical="center" wrapText="1"/>
    </xf>
    <xf numFmtId="0" fontId="74" fillId="24" borderId="0" xfId="0" applyFont="1" applyFill="1" applyBorder="1" applyAlignment="1">
      <alignment horizontal="center" vertical="center" wrapText="1"/>
    </xf>
    <xf numFmtId="0" fontId="77" fillId="0" borderId="245" xfId="0" applyFont="1" applyBorder="1" applyAlignment="1">
      <alignment horizontal="center" vertical="center" wrapText="1"/>
    </xf>
    <xf numFmtId="0" fontId="77" fillId="0" borderId="0" xfId="0" applyFont="1" applyBorder="1" applyAlignment="1">
      <alignment horizontal="center" vertical="center" wrapText="1"/>
    </xf>
    <xf numFmtId="0" fontId="77" fillId="24" borderId="245" xfId="0" applyFont="1" applyFill="1" applyBorder="1" applyAlignment="1">
      <alignment horizontal="center" vertical="center" wrapText="1"/>
    </xf>
    <xf numFmtId="0" fontId="77" fillId="24" borderId="238" xfId="0" applyFont="1" applyFill="1" applyBorder="1" applyAlignment="1">
      <alignment horizontal="center" vertical="center" wrapText="1"/>
    </xf>
  </cellXfs>
  <cellStyles count="11">
    <cellStyle name="Hyperlink" xfId="1" builtinId="8"/>
    <cellStyle name="Hyperlink 2" xfId="2"/>
    <cellStyle name="Normal" xfId="0" builtinId="0"/>
    <cellStyle name="Normal 2" xfId="3"/>
    <cellStyle name="Normal 2 2" xfId="4"/>
    <cellStyle name="Normal 2 2 2" xfId="5"/>
    <cellStyle name="Normal 3" xfId="6"/>
    <cellStyle name="Normal 3 2" xfId="7"/>
    <cellStyle name="Normal 4" xfId="10"/>
    <cellStyle name="Percent" xfId="8" builtinId="5"/>
    <cellStyle name="Percent 2" xfId="9"/>
  </cellStyles>
  <dxfs count="2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CC"/>
      <color rgb="FFFFFF99"/>
      <color rgb="FFFFFF66"/>
      <color rgb="FF99FF99"/>
      <color rgb="FFFEE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B$3" noThreeD="1"/>
</file>

<file path=xl/ctrlProps/ctrlProp2.xml><?xml version="1.0" encoding="utf-8"?>
<formControlPr xmlns="http://schemas.microsoft.com/office/spreadsheetml/2009/9/main" objectType="CheckBox" fmlaLink="$B$3" lockText="1" noThreeD="1"/>
</file>

<file path=xl/ctrlProps/ctrlProp3.xml><?xml version="1.0" encoding="utf-8"?>
<formControlPr xmlns="http://schemas.microsoft.com/office/spreadsheetml/2009/9/main" objectType="CheckBox" fmlaLink="$B$3" lockText="1" noThreeD="1"/>
</file>

<file path=xl/ctrlProps/ctrlProp4.xml><?xml version="1.0" encoding="utf-8"?>
<formControlPr xmlns="http://schemas.microsoft.com/office/spreadsheetml/2009/9/main" objectType="CheckBox" fmlaLink="$B$3" lockText="1" noThreeD="1"/>
</file>

<file path=xl/ctrlProps/ctrlProp5.xml><?xml version="1.0" encoding="utf-8"?>
<formControlPr xmlns="http://schemas.microsoft.com/office/spreadsheetml/2009/9/main" objectType="CheckBox" fmlaLink="$B$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sb.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conomic_Function_3"/><Relationship Id="rId7" Type="http://schemas.openxmlformats.org/officeDocument/2006/relationships/hyperlink" Target="#Not_SB"/><Relationship Id="rId2" Type="http://schemas.openxmlformats.org/officeDocument/2006/relationships/hyperlink" Target="#Economic_Function_2"/><Relationship Id="rId1" Type="http://schemas.openxmlformats.org/officeDocument/2006/relationships/hyperlink" Target="#Economic_Function_1"/><Relationship Id="rId6" Type="http://schemas.openxmlformats.org/officeDocument/2006/relationships/hyperlink" Target="#Residual_SB"/><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3.xml.rels><?xml version="1.0" encoding="UTF-8" standalone="yes"?>
<Relationships xmlns="http://schemas.openxmlformats.org/package/2006/relationships"><Relationship Id="rId3" Type="http://schemas.openxmlformats.org/officeDocument/2006/relationships/hyperlink" Target="#'5 risk metrics'!Economic_Function_3_new"/><Relationship Id="rId2" Type="http://schemas.openxmlformats.org/officeDocument/2006/relationships/hyperlink" Target="#'5 risk metrics'!Economic_Function_2_new"/><Relationship Id="rId1" Type="http://schemas.openxmlformats.org/officeDocument/2006/relationships/hyperlink" Target="#'5 risk metrics'!Economic_Function_1_new"/><Relationship Id="rId5" Type="http://schemas.openxmlformats.org/officeDocument/2006/relationships/hyperlink" Target="#'5 risk metrics'!Economic_Function_5_new"/><Relationship Id="rId4" Type="http://schemas.openxmlformats.org/officeDocument/2006/relationships/hyperlink" Target="#'5 risk metrics'!Economic_Function_4_new"/></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981075</xdr:colOff>
      <xdr:row>4</xdr:row>
      <xdr:rowOff>133350</xdr:rowOff>
    </xdr:to>
    <xdr:pic>
      <xdr:nvPicPr>
        <xdr:cNvPr id="85014"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80975"/>
          <a:ext cx="1647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4</xdr:row>
      <xdr:rowOff>152400</xdr:rowOff>
    </xdr:from>
    <xdr:to>
      <xdr:col>1</xdr:col>
      <xdr:colOff>1501589</xdr:colOff>
      <xdr:row>5</xdr:row>
      <xdr:rowOff>282069</xdr:rowOff>
    </xdr:to>
    <xdr:sp macro="" textlink="">
      <xdr:nvSpPr>
        <xdr:cNvPr id="2" name="Rounded Rectangle 1">
          <a:hlinkClick xmlns:r="http://schemas.openxmlformats.org/officeDocument/2006/relationships" r:id="rId1"/>
        </xdr:cNvPr>
        <xdr:cNvSpPr/>
      </xdr:nvSpPr>
      <xdr:spPr>
        <a:xfrm>
          <a:off x="338978" y="857250"/>
          <a:ext cx="1438836"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1</xdr:col>
      <xdr:colOff>1703295</xdr:colOff>
      <xdr:row>5</xdr:row>
      <xdr:rowOff>0</xdr:rowOff>
    </xdr:from>
    <xdr:to>
      <xdr:col>2</xdr:col>
      <xdr:colOff>351866</xdr:colOff>
      <xdr:row>5</xdr:row>
      <xdr:rowOff>286551</xdr:rowOff>
    </xdr:to>
    <xdr:sp macro="" textlink="">
      <xdr:nvSpPr>
        <xdr:cNvPr id="3" name="Rounded Rectangle 2">
          <a:hlinkClick xmlns:r="http://schemas.openxmlformats.org/officeDocument/2006/relationships" r:id="rId2"/>
        </xdr:cNvPr>
        <xdr:cNvSpPr/>
      </xdr:nvSpPr>
      <xdr:spPr>
        <a:xfrm>
          <a:off x="1979520" y="857250"/>
          <a:ext cx="1439396" cy="286551"/>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2</xdr:col>
      <xdr:colOff>544605</xdr:colOff>
      <xdr:row>5</xdr:row>
      <xdr:rowOff>6724</xdr:rowOff>
    </xdr:from>
    <xdr:to>
      <xdr:col>3</xdr:col>
      <xdr:colOff>795618</xdr:colOff>
      <xdr:row>5</xdr:row>
      <xdr:rowOff>293275</xdr:rowOff>
    </xdr:to>
    <xdr:sp macro="" textlink="">
      <xdr:nvSpPr>
        <xdr:cNvPr id="4" name="Rounded Rectangle 3">
          <a:hlinkClick xmlns:r="http://schemas.openxmlformats.org/officeDocument/2006/relationships" r:id="rId3"/>
        </xdr:cNvPr>
        <xdr:cNvSpPr/>
      </xdr:nvSpPr>
      <xdr:spPr>
        <a:xfrm>
          <a:off x="3611655" y="863974"/>
          <a:ext cx="1441638" cy="286551"/>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3</xdr:col>
      <xdr:colOff>997324</xdr:colOff>
      <xdr:row>5</xdr:row>
      <xdr:rowOff>11206</xdr:rowOff>
    </xdr:from>
    <xdr:to>
      <xdr:col>5</xdr:col>
      <xdr:colOff>60513</xdr:colOff>
      <xdr:row>5</xdr:row>
      <xdr:rowOff>297757</xdr:rowOff>
    </xdr:to>
    <xdr:sp macro="" textlink="">
      <xdr:nvSpPr>
        <xdr:cNvPr id="5" name="Rounded Rectangle 4">
          <a:hlinkClick xmlns:r="http://schemas.openxmlformats.org/officeDocument/2006/relationships" r:id="rId4"/>
        </xdr:cNvPr>
        <xdr:cNvSpPr/>
      </xdr:nvSpPr>
      <xdr:spPr>
        <a:xfrm>
          <a:off x="5254999" y="868456"/>
          <a:ext cx="1444439" cy="286551"/>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5</xdr:col>
      <xdr:colOff>235325</xdr:colOff>
      <xdr:row>5</xdr:row>
      <xdr:rowOff>11205</xdr:rowOff>
    </xdr:from>
    <xdr:to>
      <xdr:col>6</xdr:col>
      <xdr:colOff>486337</xdr:colOff>
      <xdr:row>5</xdr:row>
      <xdr:rowOff>297756</xdr:rowOff>
    </xdr:to>
    <xdr:sp macro="" textlink="">
      <xdr:nvSpPr>
        <xdr:cNvPr id="6" name="Rounded Rectangle 5">
          <a:hlinkClick xmlns:r="http://schemas.openxmlformats.org/officeDocument/2006/relationships" r:id="rId5"/>
        </xdr:cNvPr>
        <xdr:cNvSpPr/>
      </xdr:nvSpPr>
      <xdr:spPr>
        <a:xfrm>
          <a:off x="6874250" y="868455"/>
          <a:ext cx="1441637" cy="286551"/>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xdr:col>
      <xdr:colOff>679075</xdr:colOff>
      <xdr:row>5</xdr:row>
      <xdr:rowOff>17929</xdr:rowOff>
    </xdr:from>
    <xdr:to>
      <xdr:col>8</xdr:col>
      <xdr:colOff>268941</xdr:colOff>
      <xdr:row>6</xdr:row>
      <xdr:rowOff>1921</xdr:rowOff>
    </xdr:to>
    <xdr:sp macro="" textlink="">
      <xdr:nvSpPr>
        <xdr:cNvPr id="7" name="Rounded Rectangle 6">
          <a:hlinkClick xmlns:r="http://schemas.openxmlformats.org/officeDocument/2006/relationships" r:id="rId6"/>
        </xdr:cNvPr>
        <xdr:cNvSpPr/>
      </xdr:nvSpPr>
      <xdr:spPr>
        <a:xfrm>
          <a:off x="8500781" y="880782"/>
          <a:ext cx="1965513" cy="286551"/>
        </a:xfrm>
        <a:prstGeom prst="roundRect">
          <a:avLst/>
        </a:prstGeom>
        <a:solidFill>
          <a:schemeClr val="accent6">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Unallocated</a:t>
          </a:r>
        </a:p>
      </xdr:txBody>
    </xdr:sp>
    <xdr:clientData/>
  </xdr:twoCellAnchor>
  <xdr:twoCellAnchor>
    <xdr:from>
      <xdr:col>8</xdr:col>
      <xdr:colOff>437029</xdr:colOff>
      <xdr:row>5</xdr:row>
      <xdr:rowOff>22411</xdr:rowOff>
    </xdr:from>
    <xdr:to>
      <xdr:col>9</xdr:col>
      <xdr:colOff>1019735</xdr:colOff>
      <xdr:row>6</xdr:row>
      <xdr:rowOff>6403</xdr:rowOff>
    </xdr:to>
    <xdr:sp macro="" textlink="">
      <xdr:nvSpPr>
        <xdr:cNvPr id="8" name="Rounded Rectangle 7">
          <a:hlinkClick xmlns:r="http://schemas.openxmlformats.org/officeDocument/2006/relationships" r:id="rId7"/>
        </xdr:cNvPr>
        <xdr:cNvSpPr/>
      </xdr:nvSpPr>
      <xdr:spPr>
        <a:xfrm>
          <a:off x="10634382" y="885264"/>
          <a:ext cx="1770529" cy="286551"/>
        </a:xfrm>
        <a:prstGeom prst="roundRect">
          <a:avLst/>
        </a:prstGeom>
        <a:solidFill>
          <a:schemeClr val="bg2">
            <a:lumMod val="9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ysClr val="windowText" lastClr="000000"/>
              </a:solidFill>
            </a:rPr>
            <a:t>Outside narrow</a:t>
          </a:r>
          <a:r>
            <a:rPr lang="en-GB" sz="1100" b="1" baseline="0">
              <a:solidFill>
                <a:sysClr val="windowText" lastClr="000000"/>
              </a:solidFill>
            </a:rPr>
            <a:t> measure</a:t>
          </a:r>
          <a:endParaRPr lang="en-GB"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5</xdr:row>
      <xdr:rowOff>51548</xdr:rowOff>
    </xdr:from>
    <xdr:to>
      <xdr:col>2</xdr:col>
      <xdr:colOff>1245018</xdr:colOff>
      <xdr:row>6</xdr:row>
      <xdr:rowOff>181217</xdr:rowOff>
    </xdr:to>
    <xdr:sp macro="" textlink="">
      <xdr:nvSpPr>
        <xdr:cNvPr id="2" name="Rounded Rectangle 1">
          <a:hlinkClick xmlns:r="http://schemas.openxmlformats.org/officeDocument/2006/relationships" r:id="rId1"/>
        </xdr:cNvPr>
        <xdr:cNvSpPr/>
      </xdr:nvSpPr>
      <xdr:spPr>
        <a:xfrm>
          <a:off x="432547" y="981636"/>
          <a:ext cx="1440000" cy="286552"/>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1400735</xdr:colOff>
      <xdr:row>5</xdr:row>
      <xdr:rowOff>56029</xdr:rowOff>
    </xdr:from>
    <xdr:to>
      <xdr:col>3</xdr:col>
      <xdr:colOff>655588</xdr:colOff>
      <xdr:row>6</xdr:row>
      <xdr:rowOff>185698</xdr:rowOff>
    </xdr:to>
    <xdr:sp macro="" textlink="">
      <xdr:nvSpPr>
        <xdr:cNvPr id="3" name="Rounded Rectangle 2">
          <a:hlinkClick xmlns:r="http://schemas.openxmlformats.org/officeDocument/2006/relationships" r:id="rId2"/>
        </xdr:cNvPr>
        <xdr:cNvSpPr/>
      </xdr:nvSpPr>
      <xdr:spPr>
        <a:xfrm>
          <a:off x="2028264" y="986117"/>
          <a:ext cx="1440000" cy="286552"/>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46</xdr:col>
      <xdr:colOff>190499</xdr:colOff>
      <xdr:row>15</xdr:row>
      <xdr:rowOff>187698</xdr:rowOff>
    </xdr:from>
    <xdr:to>
      <xdr:col>46</xdr:col>
      <xdr:colOff>1411942</xdr:colOff>
      <xdr:row>29</xdr:row>
      <xdr:rowOff>187698</xdr:rowOff>
    </xdr:to>
    <xdr:sp macro="" textlink="">
      <xdr:nvSpPr>
        <xdr:cNvPr id="7" name="Right Arrow 6"/>
        <xdr:cNvSpPr/>
      </xdr:nvSpPr>
      <xdr:spPr>
        <a:xfrm>
          <a:off x="49967028" y="3930463"/>
          <a:ext cx="1221443" cy="5020235"/>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89</xdr:col>
      <xdr:colOff>190499</xdr:colOff>
      <xdr:row>288</xdr:row>
      <xdr:rowOff>0</xdr:rowOff>
    </xdr:from>
    <xdr:to>
      <xdr:col>89</xdr:col>
      <xdr:colOff>1000124</xdr:colOff>
      <xdr:row>288</xdr:row>
      <xdr:rowOff>0</xdr:rowOff>
    </xdr:to>
    <xdr:sp macro="" textlink="">
      <xdr:nvSpPr>
        <xdr:cNvPr id="11" name="Right Arrow 10"/>
        <xdr:cNvSpPr/>
      </xdr:nvSpPr>
      <xdr:spPr>
        <a:xfrm>
          <a:off x="11163299" y="48060348"/>
          <a:ext cx="809625" cy="5067300"/>
        </a:xfrm>
        <a:prstGeom prst="rightArrow">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851648</xdr:colOff>
      <xdr:row>5</xdr:row>
      <xdr:rowOff>67236</xdr:rowOff>
    </xdr:from>
    <xdr:to>
      <xdr:col>5</xdr:col>
      <xdr:colOff>28059</xdr:colOff>
      <xdr:row>6</xdr:row>
      <xdr:rowOff>196905</xdr:rowOff>
    </xdr:to>
    <xdr:sp macro="" textlink="">
      <xdr:nvSpPr>
        <xdr:cNvPr id="19" name="Rounded Rectangle 18">
          <a:hlinkClick xmlns:r="http://schemas.openxmlformats.org/officeDocument/2006/relationships" r:id="rId3"/>
        </xdr:cNvPr>
        <xdr:cNvSpPr/>
      </xdr:nvSpPr>
      <xdr:spPr>
        <a:xfrm>
          <a:off x="3664324" y="997324"/>
          <a:ext cx="1440000" cy="286552"/>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5</xdr:col>
      <xdr:colOff>235323</xdr:colOff>
      <xdr:row>5</xdr:row>
      <xdr:rowOff>67236</xdr:rowOff>
    </xdr:from>
    <xdr:to>
      <xdr:col>6</xdr:col>
      <xdr:colOff>543529</xdr:colOff>
      <xdr:row>6</xdr:row>
      <xdr:rowOff>196905</xdr:rowOff>
    </xdr:to>
    <xdr:sp macro="" textlink="">
      <xdr:nvSpPr>
        <xdr:cNvPr id="20" name="Rounded Rectangle 19">
          <a:hlinkClick xmlns:r="http://schemas.openxmlformats.org/officeDocument/2006/relationships" r:id="rId4"/>
        </xdr:cNvPr>
        <xdr:cNvSpPr/>
      </xdr:nvSpPr>
      <xdr:spPr>
        <a:xfrm>
          <a:off x="5311588" y="997324"/>
          <a:ext cx="1440000" cy="286552"/>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6</xdr:col>
      <xdr:colOff>717176</xdr:colOff>
      <xdr:row>5</xdr:row>
      <xdr:rowOff>67236</xdr:rowOff>
    </xdr:from>
    <xdr:to>
      <xdr:col>7</xdr:col>
      <xdr:colOff>1025382</xdr:colOff>
      <xdr:row>6</xdr:row>
      <xdr:rowOff>196905</xdr:rowOff>
    </xdr:to>
    <xdr:sp macro="" textlink="">
      <xdr:nvSpPr>
        <xdr:cNvPr id="24" name="Rounded Rectangle 23">
          <a:hlinkClick xmlns:r="http://schemas.openxmlformats.org/officeDocument/2006/relationships" r:id="rId5"/>
        </xdr:cNvPr>
        <xdr:cNvSpPr/>
      </xdr:nvSpPr>
      <xdr:spPr>
        <a:xfrm>
          <a:off x="6925235" y="997324"/>
          <a:ext cx="1440000" cy="286552"/>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46</xdr:col>
      <xdr:colOff>425824</xdr:colOff>
      <xdr:row>59</xdr:row>
      <xdr:rowOff>201707</xdr:rowOff>
    </xdr:from>
    <xdr:to>
      <xdr:col>46</xdr:col>
      <xdr:colOff>1235449</xdr:colOff>
      <xdr:row>75</xdr:row>
      <xdr:rowOff>44824</xdr:rowOff>
    </xdr:to>
    <xdr:sp macro="" textlink="">
      <xdr:nvSpPr>
        <xdr:cNvPr id="27" name="Right Arrow 26"/>
        <xdr:cNvSpPr/>
      </xdr:nvSpPr>
      <xdr:spPr>
        <a:xfrm>
          <a:off x="50202353" y="18736236"/>
          <a:ext cx="809625" cy="5580529"/>
        </a:xfrm>
        <a:prstGeom prst="rightArrow">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190499</xdr:colOff>
      <xdr:row>98</xdr:row>
      <xdr:rowOff>187698</xdr:rowOff>
    </xdr:from>
    <xdr:to>
      <xdr:col>46</xdr:col>
      <xdr:colOff>1411942</xdr:colOff>
      <xdr:row>112</xdr:row>
      <xdr:rowOff>187698</xdr:rowOff>
    </xdr:to>
    <xdr:sp macro="" textlink="">
      <xdr:nvSpPr>
        <xdr:cNvPr id="30" name="Right Arrow 29"/>
        <xdr:cNvSpPr/>
      </xdr:nvSpPr>
      <xdr:spPr>
        <a:xfrm>
          <a:off x="49967028" y="3930463"/>
          <a:ext cx="1221443" cy="5020235"/>
        </a:xfrm>
        <a:prstGeom prst="rightArrow">
          <a:avLst/>
        </a:prstGeom>
        <a:solidFill>
          <a:schemeClr val="accent3">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134471</xdr:colOff>
      <xdr:row>142</xdr:row>
      <xdr:rowOff>134471</xdr:rowOff>
    </xdr:from>
    <xdr:to>
      <xdr:col>46</xdr:col>
      <xdr:colOff>1355914</xdr:colOff>
      <xdr:row>157</xdr:row>
      <xdr:rowOff>44824</xdr:rowOff>
    </xdr:to>
    <xdr:sp macro="" textlink="">
      <xdr:nvSpPr>
        <xdr:cNvPr id="33" name="Right Arrow 32"/>
        <xdr:cNvSpPr/>
      </xdr:nvSpPr>
      <xdr:spPr>
        <a:xfrm>
          <a:off x="49911000" y="47199177"/>
          <a:ext cx="1221443" cy="5289176"/>
        </a:xfrm>
        <a:prstGeom prst="rightArrow">
          <a:avLst/>
        </a:prstGeom>
        <a:solidFill>
          <a:schemeClr val="accent4">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134471</xdr:colOff>
      <xdr:row>181</xdr:row>
      <xdr:rowOff>134471</xdr:rowOff>
    </xdr:from>
    <xdr:to>
      <xdr:col>46</xdr:col>
      <xdr:colOff>1355914</xdr:colOff>
      <xdr:row>196</xdr:row>
      <xdr:rowOff>44824</xdr:rowOff>
    </xdr:to>
    <xdr:sp macro="" textlink="">
      <xdr:nvSpPr>
        <xdr:cNvPr id="34" name="Right Arrow 33"/>
        <xdr:cNvSpPr/>
      </xdr:nvSpPr>
      <xdr:spPr>
        <a:xfrm>
          <a:off x="49911000" y="47199177"/>
          <a:ext cx="1221443" cy="5289176"/>
        </a:xfrm>
        <a:prstGeom prst="rightArrow">
          <a:avLst/>
        </a:prstGeom>
        <a:solidFill>
          <a:schemeClr val="accent4">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3</xdr:row>
          <xdr:rowOff>9525</xdr:rowOff>
        </xdr:from>
        <xdr:to>
          <xdr:col>3</xdr:col>
          <xdr:colOff>2095500</xdr:colOff>
          <xdr:row>3</xdr:row>
          <xdr:rowOff>381000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Please check this box if policy tools were unchanged relative to the previous exercise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3</xdr:col>
          <xdr:colOff>2095500</xdr:colOff>
          <xdr:row>4</xdr:row>
          <xdr:rowOff>38100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Please check this box if policy tools were unchanged relative to the previous exercise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3</xdr:col>
          <xdr:colOff>2095500</xdr:colOff>
          <xdr:row>3</xdr:row>
          <xdr:rowOff>381000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Please check this box if policy tools were unchanged relative to the previous exercise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3</xdr:col>
          <xdr:colOff>2095500</xdr:colOff>
          <xdr:row>4</xdr:row>
          <xdr:rowOff>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Please check this box if policy tools were unchanged relative to the previous exercise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3</xdr:col>
          <xdr:colOff>2095500</xdr:colOff>
          <xdr:row>4</xdr:row>
          <xdr:rowOff>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Please check this box if policy tools were unchanged relative to the previous exercise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trlProp" Target="../ctrlProps/ctrlProp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trlProp" Target="../ctrlProps/ctrlProp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trlProp" Target="../ctrlProps/ctrlProp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unstats.un.org/unsd/nationalaccount/docs/sna2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77"/>
  <sheetViews>
    <sheetView showGridLines="0" tabSelected="1" zoomScale="115" zoomScaleNormal="115" zoomScaleSheetLayoutView="55" workbookViewId="0">
      <selection activeCell="C10" sqref="C10"/>
    </sheetView>
  </sheetViews>
  <sheetFormatPr defaultColWidth="0" defaultRowHeight="12.75" zeroHeight="1" x14ac:dyDescent="0.2"/>
  <cols>
    <col min="1" max="1" width="3.625" style="1" customWidth="1"/>
    <col min="2" max="2" width="9" style="1" customWidth="1"/>
    <col min="3" max="3" width="16.625" style="1" customWidth="1"/>
    <col min="4" max="8" width="9" style="1" customWidth="1"/>
    <col min="9" max="9" width="19.25" style="1" customWidth="1"/>
    <col min="10" max="10" width="17.125" style="1" customWidth="1"/>
    <col min="11" max="13" width="0" style="1" hidden="1" customWidth="1"/>
    <col min="14" max="16384" width="9" style="1" hidden="1"/>
  </cols>
  <sheetData>
    <row r="1" spans="1:12" ht="12.75" customHeight="1" x14ac:dyDescent="0.2">
      <c r="A1" s="256" t="s">
        <v>197</v>
      </c>
    </row>
    <row r="2" spans="1:12" x14ac:dyDescent="0.2">
      <c r="I2" s="431"/>
    </row>
    <row r="3" spans="1:12" ht="15" x14ac:dyDescent="0.25">
      <c r="I3" s="9" t="s">
        <v>40</v>
      </c>
    </row>
    <row r="4" spans="1:12" x14ac:dyDescent="0.2">
      <c r="I4" s="25"/>
    </row>
    <row r="5" spans="1:12" x14ac:dyDescent="0.2"/>
    <row r="6" spans="1:12" x14ac:dyDescent="0.2"/>
    <row r="7" spans="1:12" ht="35.1" customHeight="1" x14ac:dyDescent="0.2">
      <c r="B7" s="1859" t="s">
        <v>1087</v>
      </c>
      <c r="C7" s="1860"/>
      <c r="D7" s="1860"/>
      <c r="E7" s="1860"/>
      <c r="F7" s="1860"/>
      <c r="G7" s="1860"/>
      <c r="H7" s="1860"/>
      <c r="I7" s="1861"/>
      <c r="L7" s="30"/>
    </row>
    <row r="8" spans="1:12" ht="15" x14ac:dyDescent="0.2">
      <c r="A8" s="16"/>
      <c r="B8" s="1862"/>
      <c r="C8" s="1862"/>
      <c r="D8" s="1862"/>
      <c r="E8" s="1862"/>
      <c r="F8" s="1862"/>
      <c r="G8" s="1862"/>
      <c r="H8" s="1862"/>
      <c r="I8" s="1862"/>
      <c r="J8" s="16"/>
    </row>
    <row r="9" spans="1:12" ht="15" x14ac:dyDescent="0.2">
      <c r="A9" s="16"/>
      <c r="C9" s="1193"/>
      <c r="D9" s="1872"/>
      <c r="E9" s="1872"/>
      <c r="F9" s="1872"/>
      <c r="G9" s="1872"/>
      <c r="H9" s="1872"/>
      <c r="I9" s="1872"/>
      <c r="J9" s="16"/>
    </row>
    <row r="10" spans="1:12" ht="15" customHeight="1" x14ac:dyDescent="0.2">
      <c r="A10" s="16"/>
      <c r="B10" s="1193"/>
      <c r="C10" s="1193"/>
      <c r="D10" s="1872"/>
      <c r="E10" s="1872"/>
      <c r="F10" s="1872"/>
      <c r="G10" s="1872"/>
      <c r="H10" s="1872"/>
      <c r="I10" s="1872"/>
      <c r="J10" s="16"/>
    </row>
    <row r="11" spans="1:12" ht="15" x14ac:dyDescent="0.2">
      <c r="A11" s="16"/>
      <c r="B11" s="1382"/>
      <c r="C11" s="1382"/>
      <c r="D11" s="1872"/>
      <c r="E11" s="1872"/>
      <c r="F11" s="1872"/>
      <c r="G11" s="1872"/>
      <c r="H11" s="1872"/>
      <c r="I11" s="1872"/>
      <c r="J11" s="16"/>
    </row>
    <row r="12" spans="1:12" ht="15" x14ac:dyDescent="0.2">
      <c r="A12" s="16"/>
      <c r="B12" s="1193"/>
      <c r="C12" s="1193"/>
      <c r="D12" s="1193"/>
      <c r="E12" s="1193"/>
      <c r="F12" s="1193"/>
      <c r="G12" s="1193"/>
      <c r="H12" s="1193"/>
      <c r="I12" s="1193"/>
      <c r="J12" s="16"/>
    </row>
    <row r="13" spans="1:12" x14ac:dyDescent="0.2">
      <c r="A13" s="16"/>
      <c r="B13" s="1863" t="s">
        <v>41</v>
      </c>
      <c r="C13" s="1864"/>
      <c r="D13" s="1865"/>
      <c r="E13" s="1866"/>
      <c r="F13" s="1866"/>
      <c r="G13" s="1866"/>
      <c r="H13" s="1866"/>
      <c r="I13" s="1867"/>
    </row>
    <row r="14" spans="1:12" x14ac:dyDescent="0.2">
      <c r="A14" s="16"/>
      <c r="B14" s="15"/>
      <c r="C14" s="15"/>
      <c r="D14" s="31"/>
      <c r="E14" s="32"/>
      <c r="F14" s="32"/>
      <c r="G14" s="32"/>
      <c r="H14" s="32"/>
      <c r="I14" s="32"/>
    </row>
    <row r="15" spans="1:12" ht="15" customHeight="1" x14ac:dyDescent="0.2">
      <c r="A15" s="16"/>
      <c r="B15" s="15"/>
      <c r="C15" s="1868" t="s">
        <v>54</v>
      </c>
      <c r="D15" s="1868"/>
      <c r="E15" s="1868"/>
      <c r="F15" s="1868"/>
      <c r="G15" s="1868"/>
      <c r="H15" s="1868"/>
      <c r="I15" s="1868"/>
    </row>
    <row r="16" spans="1:12" x14ac:dyDescent="0.2">
      <c r="A16" s="16"/>
      <c r="B16" s="1863" t="s">
        <v>55</v>
      </c>
      <c r="C16" s="1864"/>
      <c r="D16" s="1865"/>
      <c r="E16" s="1866"/>
      <c r="F16" s="1866"/>
      <c r="G16" s="1866"/>
      <c r="H16" s="1866"/>
      <c r="I16" s="1867"/>
    </row>
    <row r="17" spans="1:9" x14ac:dyDescent="0.2">
      <c r="A17" s="16"/>
      <c r="B17" s="1863" t="s">
        <v>59</v>
      </c>
      <c r="C17" s="1864"/>
      <c r="D17" s="1865"/>
      <c r="E17" s="1866"/>
      <c r="F17" s="1866"/>
      <c r="G17" s="1866"/>
      <c r="H17" s="1866"/>
      <c r="I17" s="1867"/>
    </row>
    <row r="18" spans="1:9" x14ac:dyDescent="0.2">
      <c r="A18" s="16"/>
      <c r="B18" s="1863" t="s">
        <v>61</v>
      </c>
      <c r="C18" s="1864"/>
      <c r="D18" s="1865"/>
      <c r="E18" s="1866"/>
      <c r="F18" s="1866"/>
      <c r="G18" s="1866"/>
      <c r="H18" s="1866"/>
      <c r="I18" s="1867"/>
    </row>
    <row r="19" spans="1:9" x14ac:dyDescent="0.2">
      <c r="A19" s="16"/>
      <c r="B19" s="1863" t="s">
        <v>60</v>
      </c>
      <c r="C19" s="1864"/>
      <c r="D19" s="1865"/>
      <c r="E19" s="1866"/>
      <c r="F19" s="1866"/>
      <c r="G19" s="1866"/>
      <c r="H19" s="1866"/>
      <c r="I19" s="1867"/>
    </row>
    <row r="20" spans="1:9" x14ac:dyDescent="0.2">
      <c r="A20" s="16"/>
      <c r="B20" s="15"/>
      <c r="C20" s="15"/>
      <c r="D20" s="31"/>
      <c r="E20" s="32"/>
      <c r="F20" s="32"/>
      <c r="G20" s="32"/>
      <c r="H20" s="32"/>
      <c r="I20" s="32"/>
    </row>
    <row r="21" spans="1:9" ht="15" customHeight="1" x14ac:dyDescent="0.2">
      <c r="A21" s="16"/>
      <c r="B21" s="15"/>
      <c r="C21" s="1868" t="s">
        <v>56</v>
      </c>
      <c r="D21" s="1868"/>
      <c r="E21" s="1868"/>
      <c r="F21" s="1868"/>
      <c r="G21" s="1868"/>
      <c r="H21" s="1868"/>
      <c r="I21" s="1868"/>
    </row>
    <row r="22" spans="1:9" x14ac:dyDescent="0.2">
      <c r="A22" s="16"/>
      <c r="B22" s="1863" t="s">
        <v>55</v>
      </c>
      <c r="C22" s="1864"/>
      <c r="D22" s="1865"/>
      <c r="E22" s="1866"/>
      <c r="F22" s="1866"/>
      <c r="G22" s="1866"/>
      <c r="H22" s="1866"/>
      <c r="I22" s="1867"/>
    </row>
    <row r="23" spans="1:9" x14ac:dyDescent="0.2">
      <c r="A23" s="16"/>
      <c r="B23" s="1863" t="s">
        <v>59</v>
      </c>
      <c r="C23" s="1864"/>
      <c r="D23" s="1865"/>
      <c r="E23" s="1866"/>
      <c r="F23" s="1866"/>
      <c r="G23" s="1866"/>
      <c r="H23" s="1866"/>
      <c r="I23" s="1867"/>
    </row>
    <row r="24" spans="1:9" x14ac:dyDescent="0.2">
      <c r="A24" s="16"/>
      <c r="B24" s="1863" t="s">
        <v>61</v>
      </c>
      <c r="C24" s="1864"/>
      <c r="D24" s="1865"/>
      <c r="E24" s="1866"/>
      <c r="F24" s="1866"/>
      <c r="G24" s="1866"/>
      <c r="H24" s="1866"/>
      <c r="I24" s="1867"/>
    </row>
    <row r="25" spans="1:9" x14ac:dyDescent="0.2">
      <c r="A25" s="16"/>
      <c r="B25" s="1863" t="s">
        <v>53</v>
      </c>
      <c r="C25" s="1864"/>
      <c r="D25" s="1865"/>
      <c r="E25" s="1866"/>
      <c r="F25" s="1866"/>
      <c r="G25" s="1866"/>
      <c r="H25" s="1866"/>
      <c r="I25" s="1867"/>
    </row>
    <row r="26" spans="1:9" x14ac:dyDescent="0.2">
      <c r="A26" s="16"/>
      <c r="B26" s="15"/>
      <c r="C26" s="15"/>
      <c r="D26" s="31"/>
      <c r="E26" s="32"/>
      <c r="F26" s="32"/>
      <c r="G26" s="32"/>
      <c r="H26" s="32"/>
      <c r="I26" s="32"/>
    </row>
    <row r="27" spans="1:9" x14ac:dyDescent="0.2">
      <c r="A27" s="16"/>
      <c r="B27" s="15"/>
      <c r="C27" s="1868" t="s">
        <v>56</v>
      </c>
      <c r="D27" s="1868"/>
      <c r="E27" s="1868"/>
      <c r="F27" s="1868"/>
      <c r="G27" s="1868"/>
      <c r="H27" s="1868"/>
      <c r="I27" s="1868"/>
    </row>
    <row r="28" spans="1:9" x14ac:dyDescent="0.2">
      <c r="A28" s="16"/>
      <c r="B28" s="1863" t="s">
        <v>55</v>
      </c>
      <c r="C28" s="1864"/>
      <c r="D28" s="1865"/>
      <c r="E28" s="1866"/>
      <c r="F28" s="1866"/>
      <c r="G28" s="1866"/>
      <c r="H28" s="1866"/>
      <c r="I28" s="1867"/>
    </row>
    <row r="29" spans="1:9" x14ac:dyDescent="0.2">
      <c r="A29" s="16"/>
      <c r="B29" s="1863" t="s">
        <v>59</v>
      </c>
      <c r="C29" s="1864"/>
      <c r="D29" s="1865"/>
      <c r="E29" s="1866"/>
      <c r="F29" s="1866"/>
      <c r="G29" s="1866"/>
      <c r="H29" s="1866"/>
      <c r="I29" s="1867"/>
    </row>
    <row r="30" spans="1:9" x14ac:dyDescent="0.2">
      <c r="A30" s="16"/>
      <c r="B30" s="1863" t="s">
        <v>61</v>
      </c>
      <c r="C30" s="1864"/>
      <c r="D30" s="1865"/>
      <c r="E30" s="1866"/>
      <c r="F30" s="1866"/>
      <c r="G30" s="1866"/>
      <c r="H30" s="1866"/>
      <c r="I30" s="1867"/>
    </row>
    <row r="31" spans="1:9" x14ac:dyDescent="0.2">
      <c r="A31" s="16"/>
      <c r="B31" s="1863" t="s">
        <v>53</v>
      </c>
      <c r="C31" s="1864"/>
      <c r="D31" s="1865"/>
      <c r="E31" s="1866"/>
      <c r="F31" s="1866"/>
      <c r="G31" s="1866"/>
      <c r="H31" s="1866"/>
      <c r="I31" s="1867"/>
    </row>
    <row r="32" spans="1:9" x14ac:dyDescent="0.2">
      <c r="A32" s="16"/>
      <c r="B32" s="15"/>
      <c r="C32" s="15"/>
      <c r="D32" s="709"/>
      <c r="E32" s="710"/>
      <c r="F32" s="710"/>
      <c r="G32" s="710"/>
      <c r="H32" s="710"/>
      <c r="I32" s="710"/>
    </row>
    <row r="33" spans="1:10" ht="15" customHeight="1" x14ac:dyDescent="0.2">
      <c r="A33" s="16"/>
      <c r="B33" s="15"/>
      <c r="C33" s="1868" t="s">
        <v>248</v>
      </c>
      <c r="D33" s="1868"/>
      <c r="E33" s="1868"/>
      <c r="F33" s="1868"/>
      <c r="G33" s="1868"/>
      <c r="H33" s="1868"/>
      <c r="I33" s="1868"/>
    </row>
    <row r="34" spans="1:10" x14ac:dyDescent="0.2">
      <c r="A34" s="16"/>
      <c r="B34" s="1863" t="s">
        <v>1086</v>
      </c>
      <c r="C34" s="1864"/>
      <c r="D34" s="1865" t="s">
        <v>513</v>
      </c>
      <c r="E34" s="1866"/>
      <c r="F34" s="1866"/>
      <c r="G34" s="1866"/>
      <c r="H34" s="1866"/>
      <c r="I34" s="1867"/>
      <c r="J34" s="1237" t="s">
        <v>887</v>
      </c>
    </row>
    <row r="35" spans="1:10" x14ac:dyDescent="0.2">
      <c r="A35" s="16"/>
      <c r="B35" s="1863" t="s">
        <v>203</v>
      </c>
      <c r="C35" s="1864"/>
      <c r="D35" s="1869">
        <v>1000000</v>
      </c>
      <c r="E35" s="1870"/>
      <c r="F35" s="1870"/>
      <c r="G35" s="1870"/>
      <c r="H35" s="1870"/>
      <c r="I35" s="1871"/>
      <c r="J35" s="1237" t="s">
        <v>887</v>
      </c>
    </row>
    <row r="36" spans="1:10" x14ac:dyDescent="0.2">
      <c r="A36" s="16"/>
      <c r="B36" s="15"/>
      <c r="C36" s="15"/>
      <c r="D36" s="31"/>
      <c r="E36" s="32"/>
      <c r="F36" s="32"/>
      <c r="G36" s="32"/>
      <c r="H36" s="32"/>
      <c r="I36" s="32"/>
    </row>
    <row r="37" spans="1:10" ht="15" customHeight="1" x14ac:dyDescent="0.2">
      <c r="A37" s="16"/>
      <c r="B37" s="15"/>
      <c r="C37" s="1868" t="s">
        <v>204</v>
      </c>
      <c r="D37" s="1868"/>
      <c r="E37" s="1868"/>
      <c r="F37" s="1868"/>
      <c r="G37" s="1868"/>
      <c r="H37" s="1868"/>
      <c r="I37" s="1868"/>
    </row>
    <row r="38" spans="1:10" s="259" customFormat="1" ht="30" customHeight="1" x14ac:dyDescent="0.2">
      <c r="A38" s="258"/>
      <c r="B38" s="260"/>
      <c r="C38" s="1873" t="s">
        <v>249</v>
      </c>
      <c r="D38" s="1873"/>
      <c r="E38" s="1873"/>
      <c r="F38" s="1873"/>
      <c r="G38" s="1873"/>
      <c r="H38" s="1873"/>
      <c r="I38" s="1873"/>
    </row>
    <row r="39" spans="1:10" x14ac:dyDescent="0.2">
      <c r="A39" s="16"/>
      <c r="B39" s="1863" t="s">
        <v>205</v>
      </c>
      <c r="C39" s="1864"/>
      <c r="D39" s="1874"/>
      <c r="E39" s="1875"/>
      <c r="F39" s="1875"/>
      <c r="G39" s="1875"/>
      <c r="H39" s="1875"/>
      <c r="I39" s="1876"/>
    </row>
    <row r="40" spans="1:10" s="259" customFormat="1" ht="60" customHeight="1" x14ac:dyDescent="0.2">
      <c r="A40" s="258"/>
      <c r="B40" s="260"/>
      <c r="C40" s="1873" t="s">
        <v>578</v>
      </c>
      <c r="D40" s="1873"/>
      <c r="E40" s="1873"/>
      <c r="F40" s="1873"/>
      <c r="G40" s="1873"/>
      <c r="H40" s="1873"/>
      <c r="I40" s="1873"/>
    </row>
    <row r="41" spans="1:10" ht="45" customHeight="1" x14ac:dyDescent="0.2">
      <c r="A41" s="16"/>
      <c r="B41" s="1854" t="s">
        <v>246</v>
      </c>
      <c r="C41" s="1855"/>
      <c r="D41" s="1856"/>
      <c r="E41" s="1857"/>
      <c r="F41" s="1857"/>
      <c r="G41" s="1857"/>
      <c r="H41" s="1857"/>
      <c r="I41" s="1858"/>
    </row>
    <row r="42" spans="1:10" x14ac:dyDescent="0.2">
      <c r="A42" s="16"/>
      <c r="B42" s="15"/>
      <c r="C42" s="15"/>
      <c r="D42" s="31"/>
      <c r="E42" s="32"/>
      <c r="F42" s="32"/>
      <c r="G42" s="32"/>
      <c r="H42" s="32"/>
      <c r="I42" s="32"/>
    </row>
    <row r="43" spans="1:10" ht="131.25" customHeight="1" x14ac:dyDescent="0.2">
      <c r="A43" s="16"/>
      <c r="B43" s="1845" t="s">
        <v>245</v>
      </c>
      <c r="C43" s="1846"/>
      <c r="D43" s="1847"/>
      <c r="E43" s="1848"/>
      <c r="F43" s="1848"/>
      <c r="G43" s="1848"/>
      <c r="H43" s="1848"/>
      <c r="I43" s="1849"/>
    </row>
    <row r="44" spans="1:10" x14ac:dyDescent="0.2">
      <c r="A44" s="16"/>
      <c r="B44" s="1850"/>
      <c r="C44" s="1850"/>
      <c r="D44" s="1853"/>
      <c r="E44" s="1853"/>
      <c r="F44" s="1853"/>
      <c r="G44" s="1853"/>
      <c r="H44" s="1853"/>
      <c r="I44" s="1853"/>
      <c r="J44" s="16"/>
    </row>
    <row r="45" spans="1:10" x14ac:dyDescent="0.2">
      <c r="A45" s="16"/>
      <c r="B45" s="1851" t="s">
        <v>0</v>
      </c>
      <c r="C45" s="1851"/>
      <c r="D45" s="1851"/>
      <c r="E45" s="1851"/>
      <c r="F45" s="1851"/>
      <c r="G45" s="1851"/>
      <c r="H45" s="1851"/>
      <c r="I45" s="1851"/>
      <c r="J45" s="16"/>
    </row>
    <row r="46" spans="1:10" x14ac:dyDescent="0.2">
      <c r="A46" s="16"/>
      <c r="B46" s="17"/>
      <c r="C46" s="1852" t="s">
        <v>42</v>
      </c>
      <c r="D46" s="1852"/>
      <c r="E46" s="1852"/>
      <c r="F46" s="1852"/>
      <c r="G46" s="1852"/>
      <c r="H46" s="1852"/>
      <c r="I46" s="1852"/>
      <c r="J46" s="16"/>
    </row>
    <row r="47" spans="1:10" x14ac:dyDescent="0.2">
      <c r="A47" s="16"/>
      <c r="B47" s="17"/>
      <c r="C47" s="1852" t="s">
        <v>199</v>
      </c>
      <c r="D47" s="1852"/>
      <c r="E47" s="1852"/>
      <c r="F47" s="1852"/>
      <c r="G47" s="1852"/>
      <c r="H47" s="1852"/>
      <c r="I47" s="1852"/>
      <c r="J47" s="16"/>
    </row>
    <row r="48" spans="1:10" x14ac:dyDescent="0.2">
      <c r="A48" s="16"/>
      <c r="B48" s="17"/>
      <c r="C48" s="1852" t="s">
        <v>198</v>
      </c>
      <c r="D48" s="1852"/>
      <c r="E48" s="1852"/>
      <c r="F48" s="1852"/>
      <c r="G48" s="1852"/>
      <c r="H48" s="1852"/>
      <c r="I48" s="1852"/>
      <c r="J48" s="16"/>
    </row>
    <row r="49" spans="1:10" x14ac:dyDescent="0.2">
      <c r="A49" s="16"/>
      <c r="B49" s="17"/>
      <c r="C49" s="1852" t="s">
        <v>200</v>
      </c>
      <c r="D49" s="1852"/>
      <c r="E49" s="1852"/>
      <c r="F49" s="1852"/>
      <c r="G49" s="1852"/>
      <c r="H49" s="1852"/>
      <c r="I49" s="1852"/>
      <c r="J49" s="16"/>
    </row>
    <row r="50" spans="1:10" x14ac:dyDescent="0.2">
      <c r="A50" s="16"/>
      <c r="B50" s="28"/>
      <c r="C50" s="1852" t="s">
        <v>247</v>
      </c>
      <c r="D50" s="1852"/>
      <c r="E50" s="1852"/>
      <c r="F50" s="1852"/>
      <c r="G50" s="1852"/>
      <c r="H50" s="1852"/>
      <c r="I50" s="1852"/>
      <c r="J50" s="16"/>
    </row>
    <row r="51" spans="1:10" x14ac:dyDescent="0.2">
      <c r="A51" s="16"/>
      <c r="B51" s="1752"/>
      <c r="C51" s="1852" t="s">
        <v>1135</v>
      </c>
      <c r="D51" s="1852"/>
      <c r="E51" s="1852"/>
      <c r="F51" s="1852"/>
      <c r="G51" s="1852"/>
      <c r="H51" s="1852"/>
      <c r="I51" s="1852"/>
      <c r="J51" s="16"/>
    </row>
    <row r="52" spans="1:10" x14ac:dyDescent="0.2">
      <c r="A52" s="16"/>
      <c r="B52" s="28"/>
      <c r="C52" s="1852" t="s">
        <v>473</v>
      </c>
      <c r="D52" s="1852"/>
      <c r="E52" s="1852"/>
      <c r="F52" s="1852"/>
      <c r="G52" s="1852"/>
      <c r="H52" s="1852"/>
      <c r="I52" s="1852"/>
      <c r="J52" s="16"/>
    </row>
    <row r="53" spans="1:10" x14ac:dyDescent="0.2">
      <c r="A53" s="16"/>
      <c r="B53" s="1194"/>
      <c r="C53" s="1753" t="s">
        <v>1133</v>
      </c>
      <c r="D53" s="1195"/>
      <c r="E53" s="1195"/>
      <c r="F53" s="1195"/>
      <c r="G53" s="1195"/>
      <c r="H53" s="1195"/>
      <c r="I53" s="1195"/>
      <c r="J53" s="16"/>
    </row>
    <row r="54" spans="1:10" x14ac:dyDescent="0.2">
      <c r="A54" s="16"/>
      <c r="B54" s="1308"/>
      <c r="C54" s="1753" t="s">
        <v>1134</v>
      </c>
      <c r="D54" s="1309"/>
      <c r="E54" s="1309"/>
      <c r="F54" s="1309"/>
      <c r="G54" s="1309"/>
      <c r="H54" s="1309"/>
      <c r="I54" s="1309"/>
      <c r="J54" s="16"/>
    </row>
    <row r="55" spans="1:10" x14ac:dyDescent="0.2">
      <c r="A55" s="16"/>
      <c r="B55" s="28"/>
      <c r="C55" s="28"/>
      <c r="D55" s="28"/>
      <c r="E55" s="28"/>
      <c r="F55" s="28"/>
      <c r="G55" s="28"/>
      <c r="H55" s="28"/>
      <c r="I55" s="28"/>
      <c r="J55" s="16"/>
    </row>
    <row r="56" spans="1:10" x14ac:dyDescent="0.2">
      <c r="A56" s="16"/>
      <c r="B56" s="1850"/>
      <c r="C56" s="1850"/>
      <c r="D56" s="1850"/>
      <c r="E56" s="1850"/>
      <c r="F56" s="1850"/>
      <c r="G56" s="1850"/>
      <c r="H56" s="1850"/>
      <c r="I56" s="1850"/>
      <c r="J56" s="16"/>
    </row>
    <row r="57" spans="1:10" ht="30.75" customHeight="1" x14ac:dyDescent="0.2">
      <c r="A57" s="16"/>
      <c r="B57" s="1844"/>
      <c r="C57" s="1844"/>
      <c r="D57" s="1844"/>
      <c r="E57" s="1844"/>
      <c r="F57" s="1844"/>
      <c r="G57" s="1844"/>
      <c r="H57" s="1844"/>
      <c r="I57" s="1844"/>
      <c r="J57" s="16"/>
    </row>
    <row r="58" spans="1:10" ht="14.25" customHeight="1" x14ac:dyDescent="0.2">
      <c r="A58" s="16"/>
      <c r="B58" s="16"/>
      <c r="C58" s="16"/>
      <c r="D58" s="16"/>
      <c r="E58" s="16"/>
      <c r="F58" s="16"/>
      <c r="G58" s="16"/>
      <c r="H58" s="16"/>
      <c r="I58" s="16"/>
      <c r="J58" s="16"/>
    </row>
    <row r="59" spans="1:10" hidden="1" x14ac:dyDescent="0.2"/>
    <row r="60" spans="1:10" hidden="1" x14ac:dyDescent="0.2"/>
    <row r="61" spans="1:10" hidden="1" x14ac:dyDescent="0.2"/>
    <row r="62" spans="1:10" hidden="1" x14ac:dyDescent="0.2"/>
    <row r="63" spans="1:10" hidden="1" x14ac:dyDescent="0.2"/>
    <row r="64" spans="1: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x14ac:dyDescent="0.2"/>
    <row r="75" x14ac:dyDescent="0.2"/>
    <row r="76" x14ac:dyDescent="0.2"/>
    <row r="77" x14ac:dyDescent="0.2"/>
  </sheetData>
  <sheetProtection formatCells="0" formatColumns="0" formatRows="0" insertHyperlinks="0"/>
  <protectedRanges>
    <protectedRange sqref="D39:I39 E38:I38 D41:I42 E40:I40 D13:I37" name="Range1_1"/>
  </protectedRanges>
  <mergeCells count="59">
    <mergeCell ref="D11:I11"/>
    <mergeCell ref="D9:I9"/>
    <mergeCell ref="D10:I10"/>
    <mergeCell ref="C40:I40"/>
    <mergeCell ref="B34:C34"/>
    <mergeCell ref="D34:I34"/>
    <mergeCell ref="B39:C39"/>
    <mergeCell ref="B19:C19"/>
    <mergeCell ref="C21:I21"/>
    <mergeCell ref="C27:I27"/>
    <mergeCell ref="B28:C28"/>
    <mergeCell ref="D28:I28"/>
    <mergeCell ref="D39:I39"/>
    <mergeCell ref="C38:I38"/>
    <mergeCell ref="C33:I33"/>
    <mergeCell ref="C37:I37"/>
    <mergeCell ref="B35:C35"/>
    <mergeCell ref="D35:I35"/>
    <mergeCell ref="B29:C29"/>
    <mergeCell ref="D18:I18"/>
    <mergeCell ref="B25:C25"/>
    <mergeCell ref="D23:I23"/>
    <mergeCell ref="B24:C24"/>
    <mergeCell ref="D24:I24"/>
    <mergeCell ref="B22:C22"/>
    <mergeCell ref="D29:I29"/>
    <mergeCell ref="B30:C30"/>
    <mergeCell ref="D30:I30"/>
    <mergeCell ref="B31:C31"/>
    <mergeCell ref="D31:I31"/>
    <mergeCell ref="B41:C41"/>
    <mergeCell ref="D41:I41"/>
    <mergeCell ref="B7:I7"/>
    <mergeCell ref="B8:I8"/>
    <mergeCell ref="B13:C13"/>
    <mergeCell ref="D13:I13"/>
    <mergeCell ref="D16:I16"/>
    <mergeCell ref="C15:I15"/>
    <mergeCell ref="B16:C16"/>
    <mergeCell ref="D25:I25"/>
    <mergeCell ref="B18:C18"/>
    <mergeCell ref="D19:I19"/>
    <mergeCell ref="B17:C17"/>
    <mergeCell ref="D17:I17"/>
    <mergeCell ref="D22:I22"/>
    <mergeCell ref="B23:C23"/>
    <mergeCell ref="B57:I57"/>
    <mergeCell ref="B43:C43"/>
    <mergeCell ref="D43:I43"/>
    <mergeCell ref="B56:I56"/>
    <mergeCell ref="B45:I45"/>
    <mergeCell ref="C52:I52"/>
    <mergeCell ref="C46:I46"/>
    <mergeCell ref="C47:I47"/>
    <mergeCell ref="C49:I49"/>
    <mergeCell ref="C48:I48"/>
    <mergeCell ref="C50:I50"/>
    <mergeCell ref="B44:I44"/>
    <mergeCell ref="C51:I51"/>
  </mergeCells>
  <hyperlinks>
    <hyperlink ref="C46" location="'1 macro mapping'!A1" display="1 macro-mapping"/>
    <hyperlink ref="C47" location="'2a subtemplate consolitation'!Print_Area" display="2 supplementary template on prudential consolidation (a-b)"/>
    <hyperlink ref="C47:G47" location="'2 sup_templates'!A1" display="2 supplementary templates"/>
    <hyperlink ref="C49:G49" location="'4 classification'!A1" display="4 classification of non-bank entities into and outside of economic functions (a-b)"/>
    <hyperlink ref="C50:G50" location="'5 risk metrics'!A1" display="5 risk metrics for classified entites"/>
    <hyperlink ref="C48:G48" location="'3 interconnectedness'!A1" display="3 interconnectedness"/>
    <hyperlink ref="C46:G46" location="'1 macro-mapping'!A1" display="1 macro-mapping"/>
    <hyperlink ref="C52:G52" location="'7a policy tools EF1'!A1" display="7 policy tools for classified entitles (a-e)"/>
    <hyperlink ref="C53" location="'8 Summary sheet'!A1" display="8 summary sheet"/>
    <hyperlink ref="C54" location="'9 Definitions'!A1" display="9 definitions"/>
    <hyperlink ref="C51:G51" location="'5 risk metrics'!A1" display="5 risk metrics for classified entites"/>
    <hyperlink ref="C51:I51" location="'6 innov &amp; adaptations'!A1" display="6 Innovations and adaptations"/>
  </hyperlinks>
  <pageMargins left="0.70866141732283472" right="0.70866141732283472" top="0.74803149606299213" bottom="0.74803149606299213" header="0.31496062992125984" footer="0.31496062992125984"/>
  <pageSetup paperSize="8" scale="77" orientation="landscape" cellComments="asDisplayed" r:id="rId1"/>
  <headerFooter>
    <oddHeader>&amp;LFSB NBFI montoring exercise&amp;RConfidential when completed</oddHeader>
    <oddFooter>&amp;C&amp;P of &amp;N</oddFooter>
  </headerFooter>
  <colBreaks count="1" manualBreakCount="1">
    <brk id="10" max="32" man="1"/>
  </colBreaks>
  <drawing r:id="rId2"/>
  <extLst>
    <ext xmlns:x14="http://schemas.microsoft.com/office/spreadsheetml/2009/9/main" uri="{CCE6A557-97BC-4b89-ADB6-D9C93CAAB3DF}">
      <x14:dataValidations xmlns:xm="http://schemas.microsoft.com/office/excel/2006/main" count="2">
        <x14:dataValidation type="list" operator="greaterThan" allowBlank="1" showErrorMessage="1" error="Please enter a non-negative whole number." promptTitle="For example" prompt="1,000 or 1,000,000 or 1,000,000,000">
          <x14:formula1>
            <xm:f>'FX rate'!$L$2:$L$7</xm:f>
          </x14:formula1>
          <xm:sqref>D35:I35</xm:sqref>
        </x14:dataValidation>
        <x14:dataValidation type="list" allowBlank="1" showInputMessage="1" showErrorMessage="1">
          <x14:formula1>
            <xm:f>'FX rate'!$O$2:$O$23</xm:f>
          </x14:formula1>
          <xm:sqref>D34:I34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H25"/>
  <sheetViews>
    <sheetView showGridLines="0" workbookViewId="0">
      <selection activeCell="B24" sqref="B24"/>
    </sheetView>
  </sheetViews>
  <sheetFormatPr defaultRowHeight="14.25" x14ac:dyDescent="0.2"/>
  <cols>
    <col min="3" max="3" width="12.625" bestFit="1" customWidth="1"/>
    <col min="12" max="12" width="16" bestFit="1" customWidth="1"/>
    <col min="16" max="16" width="9.125" bestFit="1" customWidth="1"/>
    <col min="17" max="17" width="9.875" bestFit="1" customWidth="1"/>
    <col min="18" max="23" width="9.125" bestFit="1" customWidth="1"/>
    <col min="24" max="24" width="9.875" bestFit="1" customWidth="1"/>
    <col min="25" max="28" width="9.125" bestFit="1" customWidth="1"/>
    <col min="29" max="29" width="10.75" customWidth="1"/>
    <col min="30" max="30" width="11" customWidth="1"/>
    <col min="31" max="31" width="10.25" customWidth="1"/>
    <col min="32" max="33" width="9.875" customWidth="1"/>
    <col min="34" max="34" width="9.875" bestFit="1" customWidth="1"/>
  </cols>
  <sheetData>
    <row r="1" spans="2:34" ht="15" x14ac:dyDescent="0.25">
      <c r="N1" s="959"/>
      <c r="O1" s="959"/>
      <c r="P1" s="967">
        <v>2000</v>
      </c>
      <c r="Q1" s="967">
        <v>2001</v>
      </c>
      <c r="R1" s="967">
        <v>2002</v>
      </c>
      <c r="S1" s="967">
        <v>2003</v>
      </c>
      <c r="T1" s="967">
        <v>2004</v>
      </c>
      <c r="U1" s="967">
        <v>2005</v>
      </c>
      <c r="V1" s="967">
        <v>2006</v>
      </c>
      <c r="W1" s="967">
        <v>2007</v>
      </c>
      <c r="X1" s="967">
        <v>2008</v>
      </c>
      <c r="Y1" s="967">
        <v>2009</v>
      </c>
      <c r="Z1" s="967">
        <v>2010</v>
      </c>
      <c r="AA1" s="967">
        <v>2011</v>
      </c>
      <c r="AB1" s="967">
        <v>2012</v>
      </c>
      <c r="AC1" s="967">
        <v>2013</v>
      </c>
      <c r="AD1" s="967">
        <v>2014</v>
      </c>
      <c r="AE1" s="967">
        <v>2015</v>
      </c>
      <c r="AF1" s="967">
        <v>2016</v>
      </c>
      <c r="AG1" s="967">
        <v>2017</v>
      </c>
      <c r="AH1" s="967">
        <v>2018</v>
      </c>
    </row>
    <row r="2" spans="2:34" ht="15" x14ac:dyDescent="0.25">
      <c r="L2" s="963">
        <v>1000000</v>
      </c>
      <c r="N2" s="968" t="s">
        <v>509</v>
      </c>
      <c r="O2" s="968" t="s">
        <v>510</v>
      </c>
      <c r="P2" s="960">
        <v>0.99839999999999995</v>
      </c>
      <c r="Q2" s="960">
        <v>0.99850000000000005</v>
      </c>
      <c r="R2" s="960">
        <v>3.375</v>
      </c>
      <c r="S2" s="960">
        <v>2.9542000000000002</v>
      </c>
      <c r="T2" s="960">
        <v>2.9733000000000001</v>
      </c>
      <c r="U2" s="960">
        <v>3.0430999999999999</v>
      </c>
      <c r="V2" s="960">
        <v>3.0752000000000002</v>
      </c>
      <c r="W2" s="960">
        <v>3.1452</v>
      </c>
      <c r="X2" s="960">
        <v>3.4489999999999998</v>
      </c>
      <c r="Y2" s="960">
        <v>3.8039999999999998</v>
      </c>
      <c r="Z2" s="960">
        <v>3.9740000000000002</v>
      </c>
      <c r="AA2" s="960">
        <v>4.3025000000000002</v>
      </c>
      <c r="AB2" s="960">
        <v>4.9175000000000004</v>
      </c>
      <c r="AC2" s="960">
        <v>6.5186999999999999</v>
      </c>
      <c r="AD2" s="960">
        <v>8.4672000000000001</v>
      </c>
      <c r="AE2" s="960">
        <v>12.946899999999999</v>
      </c>
      <c r="AF2" s="960">
        <v>15.93</v>
      </c>
      <c r="AG2" s="960">
        <v>18.93</v>
      </c>
      <c r="AH2" s="960">
        <v>37.667999999999999</v>
      </c>
    </row>
    <row r="3" spans="2:34" ht="15" x14ac:dyDescent="0.25">
      <c r="L3" s="964">
        <v>1000</v>
      </c>
      <c r="N3" s="969" t="s">
        <v>511</v>
      </c>
      <c r="O3" s="969" t="s">
        <v>512</v>
      </c>
      <c r="P3" s="961">
        <v>1.8023</v>
      </c>
      <c r="Q3" s="961">
        <v>1.9607000000000001</v>
      </c>
      <c r="R3" s="961">
        <v>1.7694000000000001</v>
      </c>
      <c r="S3" s="961">
        <v>1.3303</v>
      </c>
      <c r="T3" s="961">
        <v>1.2818000000000001</v>
      </c>
      <c r="U3" s="961">
        <v>1.3654999999999999</v>
      </c>
      <c r="V3" s="961">
        <v>1.2674000000000001</v>
      </c>
      <c r="W3" s="961">
        <v>1.1383000000000001</v>
      </c>
      <c r="X3" s="961">
        <v>1.4568000000000001</v>
      </c>
      <c r="Y3" s="961">
        <v>1.1112</v>
      </c>
      <c r="Z3" s="961">
        <v>0.98309999999999997</v>
      </c>
      <c r="AA3" s="961">
        <v>0.98329999999999995</v>
      </c>
      <c r="AB3" s="961">
        <v>0.96350000000000002</v>
      </c>
      <c r="AC3" s="961">
        <v>1.1183000000000001</v>
      </c>
      <c r="AD3" s="961">
        <v>1.2214</v>
      </c>
      <c r="AE3" s="961">
        <v>1.3683000000000001</v>
      </c>
      <c r="AF3" s="961">
        <v>1.3847</v>
      </c>
      <c r="AG3" s="961">
        <v>1.2796000000000001</v>
      </c>
      <c r="AH3" s="961">
        <v>1.4166000000000001</v>
      </c>
    </row>
    <row r="4" spans="2:34" ht="15" x14ac:dyDescent="0.25">
      <c r="B4" s="664" t="s">
        <v>497</v>
      </c>
      <c r="L4" s="964">
        <v>10000000</v>
      </c>
      <c r="N4" s="969" t="s">
        <v>514</v>
      </c>
      <c r="O4" s="969" t="s">
        <v>515</v>
      </c>
      <c r="P4" s="961">
        <v>1.9504570000000001</v>
      </c>
      <c r="Q4" s="961">
        <v>2.3221379999999998</v>
      </c>
      <c r="R4" s="961">
        <v>3.5400019999999999</v>
      </c>
      <c r="S4" s="961">
        <v>2.9056220000000001</v>
      </c>
      <c r="T4" s="961">
        <v>2.657734</v>
      </c>
      <c r="U4" s="961">
        <v>2.3278799999999999</v>
      </c>
      <c r="V4" s="961">
        <v>2.1367500000000001</v>
      </c>
      <c r="W4" s="961">
        <v>1.7603420000000001</v>
      </c>
      <c r="X4" s="961">
        <v>2.3306749999999998</v>
      </c>
      <c r="Y4" s="961">
        <v>1.7432319999999999</v>
      </c>
      <c r="Z4" s="961">
        <v>1.659707</v>
      </c>
      <c r="AA4" s="961">
        <v>1.867146</v>
      </c>
      <c r="AB4" s="961">
        <v>2.0491130000000002</v>
      </c>
      <c r="AC4" s="961">
        <v>2.36212</v>
      </c>
      <c r="AD4" s="961">
        <v>2.6527470000000002</v>
      </c>
      <c r="AE4" s="961">
        <v>3.9604110000000001</v>
      </c>
      <c r="AF4" s="961">
        <v>3.254435</v>
      </c>
      <c r="AG4" s="961">
        <v>3.3126820000000001</v>
      </c>
      <c r="AH4" s="961">
        <v>3.8812229999999999</v>
      </c>
    </row>
    <row r="5" spans="2:34" ht="15.75" thickBot="1" x14ac:dyDescent="0.3">
      <c r="L5" s="964">
        <v>100000000</v>
      </c>
      <c r="N5" s="969" t="s">
        <v>516</v>
      </c>
      <c r="O5" s="969" t="s">
        <v>517</v>
      </c>
      <c r="P5" s="961">
        <v>1.5007999999999999</v>
      </c>
      <c r="Q5" s="961">
        <v>1.5972999999999999</v>
      </c>
      <c r="R5" s="961">
        <v>1.5781000000000001</v>
      </c>
      <c r="S5" s="961">
        <v>1.2854000000000001</v>
      </c>
      <c r="T5" s="961">
        <v>1.2052</v>
      </c>
      <c r="U5" s="961">
        <v>1.1634</v>
      </c>
      <c r="V5" s="961">
        <v>1.1603000000000001</v>
      </c>
      <c r="W5" s="961">
        <v>0.98150000000000004</v>
      </c>
      <c r="X5" s="961">
        <v>1.2214</v>
      </c>
      <c r="Y5" s="961">
        <v>1.0501</v>
      </c>
      <c r="Z5" s="961">
        <v>0.997</v>
      </c>
      <c r="AA5" s="961">
        <v>1.0213000000000001</v>
      </c>
      <c r="AB5" s="961">
        <v>0.99570000000000003</v>
      </c>
      <c r="AC5" s="961">
        <v>1.0638000000000001</v>
      </c>
      <c r="AD5" s="961">
        <v>1.1583000000000001</v>
      </c>
      <c r="AE5" s="961">
        <v>1.3884000000000001</v>
      </c>
      <c r="AF5" s="961">
        <v>1.3460000000000001</v>
      </c>
      <c r="AG5" s="961">
        <v>1.254</v>
      </c>
      <c r="AH5" s="961">
        <v>1.3629</v>
      </c>
    </row>
    <row r="6" spans="2:34" ht="15" x14ac:dyDescent="0.25">
      <c r="B6" s="958"/>
      <c r="C6" s="966" t="str">
        <f>IF('Cover Page'!D34=0,"",'Cover Page'!D34)</f>
        <v>Euro - EUR</v>
      </c>
      <c r="L6" s="964">
        <v>1000000000</v>
      </c>
      <c r="N6" s="969" t="s">
        <v>543</v>
      </c>
      <c r="O6" s="969" t="s">
        <v>544</v>
      </c>
      <c r="P6" s="961">
        <v>1.2</v>
      </c>
      <c r="Q6" s="961">
        <v>1.2</v>
      </c>
      <c r="R6" s="961">
        <v>1.2</v>
      </c>
      <c r="S6" s="961">
        <v>1.2</v>
      </c>
      <c r="T6" s="961">
        <v>1.2</v>
      </c>
      <c r="U6" s="961">
        <v>1.2</v>
      </c>
      <c r="V6" s="961">
        <v>1.2</v>
      </c>
      <c r="W6" s="961">
        <v>1.2</v>
      </c>
      <c r="X6" s="961">
        <v>1.2</v>
      </c>
      <c r="Y6" s="961">
        <v>1.2</v>
      </c>
      <c r="Z6" s="961">
        <v>1.2</v>
      </c>
      <c r="AA6" s="961">
        <v>1.2</v>
      </c>
      <c r="AB6" s="961">
        <v>1.2</v>
      </c>
      <c r="AC6" s="961">
        <v>1.2</v>
      </c>
      <c r="AD6" s="961">
        <v>1.2</v>
      </c>
      <c r="AE6" s="961">
        <v>1.2</v>
      </c>
      <c r="AF6" s="961">
        <v>1.2</v>
      </c>
      <c r="AG6" s="961">
        <v>1.2</v>
      </c>
      <c r="AH6" s="961">
        <v>1.2</v>
      </c>
    </row>
    <row r="7" spans="2:34" ht="15" x14ac:dyDescent="0.25">
      <c r="B7" s="10">
        <v>2002</v>
      </c>
      <c r="C7" s="78">
        <f>IFERROR(VLOOKUP($C$6,$O$1:$AI$24,MATCH($B7,$O$1:$AI$1,0),0),1)</f>
        <v>0.9536</v>
      </c>
      <c r="L7" s="965">
        <v>1000000000000</v>
      </c>
      <c r="N7" s="969" t="s">
        <v>518</v>
      </c>
      <c r="O7" s="969" t="s">
        <v>519</v>
      </c>
      <c r="P7" s="961">
        <v>572.67999999999995</v>
      </c>
      <c r="Q7" s="961">
        <v>656.2</v>
      </c>
      <c r="R7" s="961">
        <v>712.38</v>
      </c>
      <c r="S7" s="961">
        <v>599.41999999999996</v>
      </c>
      <c r="T7" s="961">
        <v>559.83000000000004</v>
      </c>
      <c r="U7" s="961">
        <v>514.21</v>
      </c>
      <c r="V7" s="961">
        <v>534.42999999999995</v>
      </c>
      <c r="W7" s="961">
        <v>495.82</v>
      </c>
      <c r="X7" s="961">
        <v>629.11</v>
      </c>
      <c r="Y7" s="961">
        <v>506.43</v>
      </c>
      <c r="Z7" s="961">
        <v>468.37</v>
      </c>
      <c r="AA7" s="961">
        <v>521.46</v>
      </c>
      <c r="AB7" s="961">
        <v>478.6</v>
      </c>
      <c r="AC7" s="961">
        <v>523.76</v>
      </c>
      <c r="AD7" s="961">
        <v>607.38</v>
      </c>
      <c r="AE7" s="961">
        <v>707.34</v>
      </c>
      <c r="AF7" s="961">
        <v>667.29</v>
      </c>
      <c r="AG7" s="961">
        <v>615.22</v>
      </c>
      <c r="AH7" s="961">
        <v>695.69</v>
      </c>
    </row>
    <row r="8" spans="2:34" ht="15" x14ac:dyDescent="0.25">
      <c r="B8" s="10">
        <v>2003</v>
      </c>
      <c r="C8" s="78">
        <f t="shared" ref="C8:C22" si="0">IFERROR(VLOOKUP($C$6,$O$1:$AI$24,MATCH($B8,$O$1:$AI$1,0),0),1)</f>
        <v>0.79179999999999995</v>
      </c>
      <c r="N8" s="969" t="s">
        <v>520</v>
      </c>
      <c r="O8" s="969" t="s">
        <v>595</v>
      </c>
      <c r="P8" s="961">
        <v>8.2768999999999995</v>
      </c>
      <c r="Q8" s="961">
        <v>8.2769999999999992</v>
      </c>
      <c r="R8" s="961">
        <v>8.2769999999999992</v>
      </c>
      <c r="S8" s="961">
        <v>8.2769999999999992</v>
      </c>
      <c r="T8" s="961">
        <v>8.2769999999999992</v>
      </c>
      <c r="U8" s="961">
        <v>8.0701999999999998</v>
      </c>
      <c r="V8" s="961">
        <v>7.8051000000000004</v>
      </c>
      <c r="W8" s="961">
        <v>7.3041</v>
      </c>
      <c r="X8" s="961">
        <v>6.8230000000000004</v>
      </c>
      <c r="Y8" s="961">
        <v>6.827</v>
      </c>
      <c r="Z8" s="961">
        <v>6.6022999999999996</v>
      </c>
      <c r="AA8" s="961">
        <v>6.3056000000000001</v>
      </c>
      <c r="AB8" s="961">
        <v>6.2305999999999999</v>
      </c>
      <c r="AC8" s="961">
        <v>6.0540000000000003</v>
      </c>
      <c r="AD8" s="961">
        <v>6.2069000000000001</v>
      </c>
      <c r="AE8" s="961">
        <v>6.4855</v>
      </c>
      <c r="AF8" s="961">
        <v>6.9444999999999997</v>
      </c>
      <c r="AG8" s="961">
        <v>6.5075000000000003</v>
      </c>
      <c r="AH8" s="961">
        <v>6.8777999999999997</v>
      </c>
    </row>
    <row r="9" spans="2:34" ht="15" x14ac:dyDescent="0.25">
      <c r="B9" s="10">
        <v>2004</v>
      </c>
      <c r="C9" s="78">
        <f t="shared" si="0"/>
        <v>0.73419999999999996</v>
      </c>
      <c r="N9" s="969" t="s">
        <v>598</v>
      </c>
      <c r="O9" s="969" t="s">
        <v>513</v>
      </c>
      <c r="P9" s="961">
        <v>1.0747</v>
      </c>
      <c r="Q9" s="961">
        <v>1.1347</v>
      </c>
      <c r="R9" s="961">
        <v>0.9536</v>
      </c>
      <c r="S9" s="961">
        <v>0.79179999999999995</v>
      </c>
      <c r="T9" s="961">
        <v>0.73419999999999996</v>
      </c>
      <c r="U9" s="961">
        <v>0.84770000000000001</v>
      </c>
      <c r="V9" s="961">
        <v>0.75929999999999997</v>
      </c>
      <c r="W9" s="961">
        <v>0.67930000000000001</v>
      </c>
      <c r="X9" s="961">
        <v>0.71850000000000003</v>
      </c>
      <c r="Y9" s="961">
        <v>0.69420000000000004</v>
      </c>
      <c r="Z9" s="961">
        <v>0.74839999999999995</v>
      </c>
      <c r="AA9" s="961">
        <v>0.77290000000000003</v>
      </c>
      <c r="AB9" s="961">
        <v>0.75790000000000002</v>
      </c>
      <c r="AC9" s="961">
        <v>0.72509999999999997</v>
      </c>
      <c r="AD9" s="961">
        <v>0.82369999999999999</v>
      </c>
      <c r="AE9" s="961">
        <v>0.91849999999999998</v>
      </c>
      <c r="AF9" s="961">
        <v>0.94869999999999999</v>
      </c>
      <c r="AG9" s="961">
        <v>0.83379999999999999</v>
      </c>
      <c r="AH9" s="961">
        <v>0.87339999999999995</v>
      </c>
    </row>
    <row r="10" spans="2:34" ht="15" x14ac:dyDescent="0.25">
      <c r="B10" s="10">
        <v>2005</v>
      </c>
      <c r="C10" s="78">
        <f t="shared" si="0"/>
        <v>0.84770000000000001</v>
      </c>
      <c r="N10" s="969" t="s">
        <v>521</v>
      </c>
      <c r="O10" s="969" t="s">
        <v>522</v>
      </c>
      <c r="P10" s="961">
        <v>7.7999000000000001</v>
      </c>
      <c r="Q10" s="961">
        <v>7.7979000000000003</v>
      </c>
      <c r="R10" s="961">
        <v>7.7983000000000002</v>
      </c>
      <c r="S10" s="961">
        <v>7.7632000000000003</v>
      </c>
      <c r="T10" s="961">
        <v>7.7733999999999996</v>
      </c>
      <c r="U10" s="961">
        <v>7.7539999999999996</v>
      </c>
      <c r="V10" s="961">
        <v>7.7759</v>
      </c>
      <c r="W10" s="961">
        <v>7.7984</v>
      </c>
      <c r="X10" s="961">
        <v>7.7500999999999998</v>
      </c>
      <c r="Y10" s="961">
        <v>7.7542999999999997</v>
      </c>
      <c r="Z10" s="961">
        <v>7.7725</v>
      </c>
      <c r="AA10" s="961">
        <v>7.7679999999999998</v>
      </c>
      <c r="AB10" s="961">
        <v>7.7504999999999997</v>
      </c>
      <c r="AC10" s="961">
        <v>7.7538</v>
      </c>
      <c r="AD10" s="961">
        <v>7.7564000000000002</v>
      </c>
      <c r="AE10" s="961">
        <v>7.7502000000000004</v>
      </c>
      <c r="AF10" s="961">
        <v>7.7554999999999996</v>
      </c>
      <c r="AG10" s="961">
        <v>7.8146000000000004</v>
      </c>
      <c r="AH10" s="961">
        <v>7.8319000000000001</v>
      </c>
    </row>
    <row r="11" spans="2:34" ht="15" x14ac:dyDescent="0.25">
      <c r="B11" s="10">
        <v>2006</v>
      </c>
      <c r="C11" s="78">
        <f t="shared" si="0"/>
        <v>0.75929999999999997</v>
      </c>
      <c r="N11" s="969" t="s">
        <v>524</v>
      </c>
      <c r="O11" s="969" t="s">
        <v>525</v>
      </c>
      <c r="P11" s="961">
        <v>46.672800000000002</v>
      </c>
      <c r="Q11" s="961">
        <v>48.218499999999999</v>
      </c>
      <c r="R11" s="961">
        <v>47.957500000000003</v>
      </c>
      <c r="S11" s="961">
        <v>45.588299999999997</v>
      </c>
      <c r="T11" s="961">
        <v>43.505600000000001</v>
      </c>
      <c r="U11" s="961">
        <v>45.022500000000001</v>
      </c>
      <c r="V11" s="961">
        <v>44.204999999999998</v>
      </c>
      <c r="W11" s="961">
        <v>39.305799999999998</v>
      </c>
      <c r="X11" s="961">
        <v>48.456600000000002</v>
      </c>
      <c r="Y11" s="961">
        <v>46.536200000000001</v>
      </c>
      <c r="Z11" s="961">
        <v>44.722299999999997</v>
      </c>
      <c r="AA11" s="961">
        <v>53.1053</v>
      </c>
      <c r="AB11" s="961">
        <v>54.994700000000002</v>
      </c>
      <c r="AC11" s="961">
        <v>61.899799999999999</v>
      </c>
      <c r="AD11" s="961">
        <v>63.19</v>
      </c>
      <c r="AE11" s="961">
        <v>66.153700000000001</v>
      </c>
      <c r="AF11" s="961">
        <v>67.9191</v>
      </c>
      <c r="AG11" s="961">
        <v>63.8752</v>
      </c>
      <c r="AH11" s="961">
        <v>69.632999999999996</v>
      </c>
    </row>
    <row r="12" spans="2:34" ht="15" x14ac:dyDescent="0.25">
      <c r="B12" s="10">
        <v>2007</v>
      </c>
      <c r="C12" s="78">
        <f t="shared" si="0"/>
        <v>0.67930000000000001</v>
      </c>
      <c r="N12" s="969" t="s">
        <v>523</v>
      </c>
      <c r="O12" s="969" t="s">
        <v>596</v>
      </c>
      <c r="P12" s="961">
        <v>9755.777</v>
      </c>
      <c r="Q12" s="961">
        <v>10470.25</v>
      </c>
      <c r="R12" s="961">
        <v>8951.2829999999994</v>
      </c>
      <c r="S12" s="961">
        <v>8426.8410000000003</v>
      </c>
      <c r="T12" s="961">
        <v>9290.0010000000002</v>
      </c>
      <c r="U12" s="961">
        <v>9829.9989999999998</v>
      </c>
      <c r="V12" s="961">
        <v>8993.5</v>
      </c>
      <c r="W12" s="961">
        <v>9392.5010000000002</v>
      </c>
      <c r="X12" s="961">
        <v>10950</v>
      </c>
      <c r="Y12" s="961">
        <v>9458.6489999999994</v>
      </c>
      <c r="Z12" s="961">
        <v>8982.2929999999997</v>
      </c>
      <c r="AA12" s="961">
        <v>9066.7520000000004</v>
      </c>
      <c r="AB12" s="961">
        <v>9636.1759999999995</v>
      </c>
      <c r="AC12" s="961">
        <v>12156.32</v>
      </c>
      <c r="AD12" s="961">
        <v>12417.51</v>
      </c>
      <c r="AE12" s="961">
        <v>13814.63</v>
      </c>
      <c r="AF12" s="961">
        <v>13446</v>
      </c>
      <c r="AG12" s="961">
        <v>13540.5</v>
      </c>
      <c r="AH12" s="961">
        <v>14410.48</v>
      </c>
    </row>
    <row r="13" spans="2:34" ht="15" x14ac:dyDescent="0.25">
      <c r="B13" s="10">
        <v>2008</v>
      </c>
      <c r="C13" s="78">
        <f t="shared" si="0"/>
        <v>0.71850000000000003</v>
      </c>
      <c r="N13" s="969" t="s">
        <v>526</v>
      </c>
      <c r="O13" s="969" t="s">
        <v>593</v>
      </c>
      <c r="P13" s="961">
        <v>114.90600000000001</v>
      </c>
      <c r="Q13" s="961">
        <v>130.86349999999999</v>
      </c>
      <c r="R13" s="961">
        <v>118.6135</v>
      </c>
      <c r="S13" s="961">
        <v>106.92789999999999</v>
      </c>
      <c r="T13" s="961">
        <v>102.52549999999999</v>
      </c>
      <c r="U13" s="961">
        <v>117.7418</v>
      </c>
      <c r="V13" s="961">
        <v>119.1572</v>
      </c>
      <c r="W13" s="961">
        <v>112.0372</v>
      </c>
      <c r="X13" s="961">
        <v>90.6374</v>
      </c>
      <c r="Y13" s="961">
        <v>92.433700000000002</v>
      </c>
      <c r="Z13" s="961">
        <v>81.312700000000007</v>
      </c>
      <c r="AA13" s="961">
        <v>77.440299999999993</v>
      </c>
      <c r="AB13" s="961">
        <v>86.107299999999995</v>
      </c>
      <c r="AC13" s="961">
        <v>104.938</v>
      </c>
      <c r="AD13" s="961">
        <v>119.6195</v>
      </c>
      <c r="AE13" s="961">
        <v>120.3913</v>
      </c>
      <c r="AF13" s="961">
        <v>117.0667</v>
      </c>
      <c r="AG13" s="961">
        <v>112.574</v>
      </c>
      <c r="AH13" s="961">
        <v>109.9127</v>
      </c>
    </row>
    <row r="14" spans="2:34" ht="15" x14ac:dyDescent="0.25">
      <c r="B14" s="10">
        <v>2009</v>
      </c>
      <c r="C14" s="78">
        <f t="shared" si="0"/>
        <v>0.69420000000000004</v>
      </c>
      <c r="N14" s="969" t="s">
        <v>527</v>
      </c>
      <c r="O14" s="969" t="s">
        <v>594</v>
      </c>
      <c r="P14" s="961">
        <v>1264.9970000000001</v>
      </c>
      <c r="Q14" s="961">
        <v>1317.9960000000001</v>
      </c>
      <c r="R14" s="961">
        <v>1186.002</v>
      </c>
      <c r="S14" s="961">
        <v>1192.652</v>
      </c>
      <c r="T14" s="961">
        <v>1035.203</v>
      </c>
      <c r="U14" s="961">
        <v>1004.001</v>
      </c>
      <c r="V14" s="961">
        <v>930</v>
      </c>
      <c r="W14" s="961">
        <v>936.05050000000006</v>
      </c>
      <c r="X14" s="961">
        <v>1321.499</v>
      </c>
      <c r="Y14" s="961">
        <v>1157.136</v>
      </c>
      <c r="Z14" s="961">
        <v>1121.883</v>
      </c>
      <c r="AA14" s="961">
        <v>1158.2729999999999</v>
      </c>
      <c r="AB14" s="961">
        <v>1065.81</v>
      </c>
      <c r="AC14" s="961">
        <v>1052.085</v>
      </c>
      <c r="AD14" s="961">
        <v>1091.1790000000001</v>
      </c>
      <c r="AE14" s="961">
        <v>1176.431</v>
      </c>
      <c r="AF14" s="961">
        <v>1204.212</v>
      </c>
      <c r="AG14" s="961">
        <v>1066.9639999999999</v>
      </c>
      <c r="AH14" s="961">
        <v>1116.096</v>
      </c>
    </row>
    <row r="15" spans="2:34" ht="15" x14ac:dyDescent="0.25">
      <c r="B15" s="10">
        <v>2010</v>
      </c>
      <c r="C15" s="78">
        <f t="shared" si="0"/>
        <v>0.74839999999999995</v>
      </c>
      <c r="N15" s="968" t="s">
        <v>528</v>
      </c>
      <c r="O15" s="968" t="s">
        <v>529</v>
      </c>
      <c r="P15" s="960">
        <v>9.5922000000000001</v>
      </c>
      <c r="Q15" s="960">
        <v>9.1303999999999998</v>
      </c>
      <c r="R15" s="960">
        <v>10.451499999999999</v>
      </c>
      <c r="S15" s="960">
        <v>11.2278</v>
      </c>
      <c r="T15" s="960">
        <v>11.176500000000001</v>
      </c>
      <c r="U15" s="960">
        <v>10.676</v>
      </c>
      <c r="V15" s="960">
        <v>10.850300000000001</v>
      </c>
      <c r="W15" s="960">
        <v>10.9186</v>
      </c>
      <c r="X15" s="960">
        <v>13.82</v>
      </c>
      <c r="Y15" s="960">
        <v>13.135</v>
      </c>
      <c r="Z15" s="960">
        <v>12.384</v>
      </c>
      <c r="AA15" s="960">
        <v>13.951000000000001</v>
      </c>
      <c r="AB15" s="960">
        <v>13.0245</v>
      </c>
      <c r="AC15" s="960">
        <v>13.105</v>
      </c>
      <c r="AD15" s="960">
        <v>14.717000000000001</v>
      </c>
      <c r="AE15" s="960">
        <v>17.3735</v>
      </c>
      <c r="AF15" s="960">
        <v>20.654499999999999</v>
      </c>
      <c r="AG15" s="960">
        <v>19.729199999999999</v>
      </c>
      <c r="AH15" s="960">
        <v>19.643799999999999</v>
      </c>
    </row>
    <row r="16" spans="2:34" ht="15" x14ac:dyDescent="0.25">
      <c r="B16" s="10">
        <v>2011</v>
      </c>
      <c r="C16" s="78">
        <f t="shared" si="0"/>
        <v>0.77290000000000003</v>
      </c>
      <c r="N16" s="969" t="s">
        <v>530</v>
      </c>
      <c r="O16" s="969" t="s">
        <v>531</v>
      </c>
      <c r="P16" s="961">
        <v>28.667000000000002</v>
      </c>
      <c r="Q16" s="961">
        <v>30.481200000000001</v>
      </c>
      <c r="R16" s="961">
        <v>31.954599999999999</v>
      </c>
      <c r="S16" s="961">
        <v>29.260100000000001</v>
      </c>
      <c r="T16" s="961">
        <v>27.7424</v>
      </c>
      <c r="U16" s="961">
        <v>28.7531</v>
      </c>
      <c r="V16" s="961">
        <v>26.332599999999999</v>
      </c>
      <c r="W16" s="961">
        <v>24.445399999999999</v>
      </c>
      <c r="X16" s="961">
        <v>29.663699999999999</v>
      </c>
      <c r="Y16" s="961">
        <v>29.9556</v>
      </c>
      <c r="Z16" s="961">
        <v>30.549299999999999</v>
      </c>
      <c r="AA16" s="961">
        <v>32.278399999999998</v>
      </c>
      <c r="AB16" s="961">
        <v>30.566500000000001</v>
      </c>
      <c r="AC16" s="961">
        <v>32.865299999999998</v>
      </c>
      <c r="AD16" s="961">
        <v>59.580800000000004</v>
      </c>
      <c r="AE16" s="961">
        <v>74.100899999999996</v>
      </c>
      <c r="AF16" s="961">
        <v>60.999899999999997</v>
      </c>
      <c r="AG16" s="961">
        <v>57.860399999999998</v>
      </c>
      <c r="AH16" s="961">
        <v>69.6203</v>
      </c>
    </row>
    <row r="17" spans="2:34" ht="15" x14ac:dyDescent="0.25">
      <c r="B17" s="10">
        <v>2012</v>
      </c>
      <c r="C17" s="78">
        <f t="shared" si="0"/>
        <v>0.75790000000000002</v>
      </c>
      <c r="N17" s="969" t="s">
        <v>532</v>
      </c>
      <c r="O17" s="969" t="s">
        <v>533</v>
      </c>
      <c r="P17" s="961">
        <v>3.7507999999999999</v>
      </c>
      <c r="Q17" s="961">
        <v>3.7503000000000002</v>
      </c>
      <c r="R17" s="961">
        <v>3.7505000000000002</v>
      </c>
      <c r="S17" s="961">
        <v>3.7502</v>
      </c>
      <c r="T17" s="961">
        <v>3.7502</v>
      </c>
      <c r="U17" s="961">
        <v>3.7503000000000002</v>
      </c>
      <c r="V17" s="961">
        <v>3.7504</v>
      </c>
      <c r="W17" s="961">
        <v>3.7505999999999999</v>
      </c>
      <c r="X17" s="961">
        <v>3.7530999999999999</v>
      </c>
      <c r="Y17" s="961">
        <v>3.7507000000000001</v>
      </c>
      <c r="Z17" s="961">
        <v>3.7502</v>
      </c>
      <c r="AA17" s="961">
        <v>3.7502</v>
      </c>
      <c r="AB17" s="961">
        <v>3.7505999999999999</v>
      </c>
      <c r="AC17" s="961">
        <v>3.7505999999999999</v>
      </c>
      <c r="AD17" s="961">
        <v>3.7545000000000002</v>
      </c>
      <c r="AE17" s="961">
        <v>3.7555999999999998</v>
      </c>
      <c r="AF17" s="961">
        <v>3.7515000000000001</v>
      </c>
      <c r="AG17" s="961">
        <v>3.75</v>
      </c>
      <c r="AH17" s="961">
        <v>3.75</v>
      </c>
    </row>
    <row r="18" spans="2:34" ht="15" x14ac:dyDescent="0.25">
      <c r="B18" s="10">
        <v>2013</v>
      </c>
      <c r="C18" s="78">
        <f t="shared" si="0"/>
        <v>0.72509999999999997</v>
      </c>
      <c r="N18" s="969" t="s">
        <v>534</v>
      </c>
      <c r="O18" s="969" t="s">
        <v>535</v>
      </c>
      <c r="P18" s="961">
        <v>1.7330000000000001</v>
      </c>
      <c r="Q18" s="961">
        <v>1.8502000000000001</v>
      </c>
      <c r="R18" s="961">
        <v>1.7354000000000001</v>
      </c>
      <c r="S18" s="961">
        <v>1.6982999999999999</v>
      </c>
      <c r="T18" s="961">
        <v>1.6344000000000001</v>
      </c>
      <c r="U18" s="961">
        <v>1.6637999999999999</v>
      </c>
      <c r="V18" s="961">
        <v>1.5339</v>
      </c>
      <c r="W18" s="961">
        <v>1.4376</v>
      </c>
      <c r="X18" s="961">
        <v>1.44</v>
      </c>
      <c r="Y18" s="961">
        <v>1.4017999999999999</v>
      </c>
      <c r="Z18" s="961">
        <v>1.2824</v>
      </c>
      <c r="AA18" s="961">
        <v>1.2999000000000001</v>
      </c>
      <c r="AB18" s="961">
        <v>1.2211000000000001</v>
      </c>
      <c r="AC18" s="961">
        <v>1.2626999999999999</v>
      </c>
      <c r="AD18" s="961">
        <v>1.3226</v>
      </c>
      <c r="AE18" s="961">
        <v>1.4160999999999999</v>
      </c>
      <c r="AF18" s="961">
        <v>1.4452</v>
      </c>
      <c r="AG18" s="961">
        <v>1.3361000000000001</v>
      </c>
      <c r="AH18" s="961">
        <v>1.3616999999999999</v>
      </c>
    </row>
    <row r="19" spans="2:34" ht="15" x14ac:dyDescent="0.25">
      <c r="B19" s="78">
        <v>2014</v>
      </c>
      <c r="C19" s="78">
        <f t="shared" si="0"/>
        <v>0.82369999999999999</v>
      </c>
      <c r="N19" s="969" t="s">
        <v>536</v>
      </c>
      <c r="O19" s="969" t="s">
        <v>597</v>
      </c>
      <c r="P19" s="961">
        <v>7.5650000000000004</v>
      </c>
      <c r="Q19" s="961">
        <v>11.835000000000001</v>
      </c>
      <c r="R19" s="961">
        <v>8.5909999999999993</v>
      </c>
      <c r="S19" s="961">
        <v>6.5934999999999997</v>
      </c>
      <c r="T19" s="961">
        <v>5.6455000000000002</v>
      </c>
      <c r="U19" s="961">
        <v>6.3272000000000004</v>
      </c>
      <c r="V19" s="961">
        <v>6.9950000000000001</v>
      </c>
      <c r="W19" s="961">
        <v>6.8132999999999999</v>
      </c>
      <c r="X19" s="961">
        <v>9.3889999999999993</v>
      </c>
      <c r="Y19" s="961">
        <v>7.4039000000000001</v>
      </c>
      <c r="Z19" s="961">
        <v>6.6326000000000001</v>
      </c>
      <c r="AA19" s="961">
        <v>8.1019000000000005</v>
      </c>
      <c r="AB19" s="961">
        <v>8.468</v>
      </c>
      <c r="AC19" s="961">
        <v>10.561999999999999</v>
      </c>
      <c r="AD19" s="961">
        <v>11.5603</v>
      </c>
      <c r="AE19" s="961">
        <v>15.5718</v>
      </c>
      <c r="AF19" s="961">
        <v>13.715</v>
      </c>
      <c r="AG19" s="961">
        <v>12.345000000000001</v>
      </c>
      <c r="AH19" s="961">
        <v>14.375</v>
      </c>
    </row>
    <row r="20" spans="2:34" ht="15" x14ac:dyDescent="0.25">
      <c r="B20" s="78">
        <v>2015</v>
      </c>
      <c r="C20" s="78">
        <f t="shared" si="0"/>
        <v>0.91849999999999998</v>
      </c>
      <c r="N20" s="969" t="s">
        <v>537</v>
      </c>
      <c r="O20" s="969" t="s">
        <v>538</v>
      </c>
      <c r="P20" s="961">
        <v>1.637</v>
      </c>
      <c r="Q20" s="961">
        <v>1.6826000000000001</v>
      </c>
      <c r="R20" s="961">
        <v>1.385</v>
      </c>
      <c r="S20" s="961">
        <v>1.2335</v>
      </c>
      <c r="T20" s="961">
        <v>1.1327</v>
      </c>
      <c r="U20" s="961">
        <v>1.3182</v>
      </c>
      <c r="V20" s="961">
        <v>1.2201</v>
      </c>
      <c r="W20" s="961">
        <v>1.1240000000000001</v>
      </c>
      <c r="X20" s="961">
        <v>1.0669999999999999</v>
      </c>
      <c r="Y20" s="961">
        <v>1.0298</v>
      </c>
      <c r="Z20" s="961">
        <v>0.93579999999999997</v>
      </c>
      <c r="AA20" s="961">
        <v>0.9395</v>
      </c>
      <c r="AB20" s="961">
        <v>0.91500000000000004</v>
      </c>
      <c r="AC20" s="961">
        <v>0.8901</v>
      </c>
      <c r="AD20" s="961">
        <v>0.99039999999999995</v>
      </c>
      <c r="AE20" s="961">
        <v>0.99519999999999997</v>
      </c>
      <c r="AF20" s="961">
        <v>1.0187999999999999</v>
      </c>
      <c r="AG20" s="961">
        <v>0.97570000000000001</v>
      </c>
      <c r="AH20" s="961">
        <v>0.98419999999999996</v>
      </c>
    </row>
    <row r="21" spans="2:34" ht="15" x14ac:dyDescent="0.25">
      <c r="B21" s="10">
        <v>2016</v>
      </c>
      <c r="C21" s="78">
        <f t="shared" si="0"/>
        <v>0.94869999999999999</v>
      </c>
      <c r="N21" s="969" t="s">
        <v>539</v>
      </c>
      <c r="O21" s="969" t="s">
        <v>540</v>
      </c>
      <c r="P21" s="961">
        <v>0.67090000000000005</v>
      </c>
      <c r="Q21" s="961">
        <v>1.4404999999999999</v>
      </c>
      <c r="R21" s="961">
        <v>1.6573</v>
      </c>
      <c r="S21" s="961">
        <v>1.4027000000000001</v>
      </c>
      <c r="T21" s="961">
        <v>1.3481000000000001</v>
      </c>
      <c r="U21" s="961">
        <v>1.3498000000000001</v>
      </c>
      <c r="V21" s="961">
        <v>1.4153</v>
      </c>
      <c r="W21" s="961">
        <v>1.1664000000000001</v>
      </c>
      <c r="X21" s="961">
        <v>1.544</v>
      </c>
      <c r="Y21" s="961">
        <v>1.4957</v>
      </c>
      <c r="Z21" s="961">
        <v>1.5487</v>
      </c>
      <c r="AA21" s="961">
        <v>1.8882000000000001</v>
      </c>
      <c r="AB21" s="961">
        <v>1.7849999999999999</v>
      </c>
      <c r="AC21" s="961">
        <v>2.1467000000000001</v>
      </c>
      <c r="AD21" s="961">
        <v>2.3325999999999998</v>
      </c>
      <c r="AE21" s="961">
        <v>2.9177</v>
      </c>
      <c r="AF21" s="961">
        <v>3.5169000000000001</v>
      </c>
      <c r="AG21" s="961">
        <v>3.7909000000000002</v>
      </c>
      <c r="AH21" s="961">
        <v>5.2915000000000001</v>
      </c>
    </row>
    <row r="22" spans="2:34" s="1220" customFormat="1" ht="15" x14ac:dyDescent="0.25">
      <c r="B22" s="78">
        <v>2017</v>
      </c>
      <c r="C22" s="78">
        <f t="shared" si="0"/>
        <v>0.83379999999999999</v>
      </c>
      <c r="N22" s="969" t="s">
        <v>591</v>
      </c>
      <c r="O22" s="969" t="s">
        <v>592</v>
      </c>
      <c r="P22" s="961">
        <v>0.67069999999999996</v>
      </c>
      <c r="Q22" s="961">
        <v>0.6905</v>
      </c>
      <c r="R22" s="961">
        <v>0.62029999999999996</v>
      </c>
      <c r="S22" s="961">
        <v>0.55800000000000005</v>
      </c>
      <c r="T22" s="961">
        <v>0.51759999999999995</v>
      </c>
      <c r="U22" s="961">
        <v>0.58089999999999997</v>
      </c>
      <c r="V22" s="961">
        <v>0.50990000000000002</v>
      </c>
      <c r="W22" s="961">
        <v>0.49819999999999998</v>
      </c>
      <c r="X22" s="961">
        <v>0.68440000000000001</v>
      </c>
      <c r="Y22" s="961">
        <v>0.61650000000000005</v>
      </c>
      <c r="Z22" s="961">
        <v>0.64419999999999999</v>
      </c>
      <c r="AA22" s="961">
        <v>0.64559999999999995</v>
      </c>
      <c r="AB22" s="961">
        <v>0.61850000000000005</v>
      </c>
      <c r="AC22" s="961">
        <v>0.60450000000000004</v>
      </c>
      <c r="AD22" s="961">
        <v>0.64149999999999996</v>
      </c>
      <c r="AE22" s="961">
        <v>0.67420000000000002</v>
      </c>
      <c r="AF22" s="961">
        <v>0.81220000000000003</v>
      </c>
      <c r="AG22" s="961">
        <v>0.73980000000000001</v>
      </c>
      <c r="AH22" s="961">
        <v>0.78120000000000001</v>
      </c>
    </row>
    <row r="23" spans="2:34" ht="15" customHeight="1" thickBot="1" x14ac:dyDescent="0.3">
      <c r="B23" s="78">
        <v>2018</v>
      </c>
      <c r="C23" s="78">
        <f>IFERROR(VLOOKUP($C$6,$O$1:$AI$24,MATCH($B23,$O$1:$AI$1,0),0),1)</f>
        <v>0.87339999999999995</v>
      </c>
      <c r="N23" s="970" t="s">
        <v>541</v>
      </c>
      <c r="O23" s="970" t="s">
        <v>542</v>
      </c>
      <c r="P23" s="962">
        <v>1</v>
      </c>
      <c r="Q23" s="962">
        <v>1</v>
      </c>
      <c r="R23" s="962">
        <v>1</v>
      </c>
      <c r="S23" s="962">
        <v>1</v>
      </c>
      <c r="T23" s="962">
        <v>1</v>
      </c>
      <c r="U23" s="962">
        <v>1</v>
      </c>
      <c r="V23" s="962">
        <v>1</v>
      </c>
      <c r="W23" s="962">
        <v>1</v>
      </c>
      <c r="X23" s="962">
        <v>1</v>
      </c>
      <c r="Y23" s="962">
        <v>1</v>
      </c>
      <c r="Z23" s="962">
        <v>1</v>
      </c>
      <c r="AA23" s="962">
        <v>1</v>
      </c>
      <c r="AB23" s="962">
        <v>1</v>
      </c>
      <c r="AC23" s="962">
        <v>1</v>
      </c>
      <c r="AD23" s="962">
        <v>1</v>
      </c>
      <c r="AE23" s="962">
        <v>1</v>
      </c>
      <c r="AF23" s="962">
        <v>1</v>
      </c>
      <c r="AG23" s="962">
        <v>1</v>
      </c>
      <c r="AH23" s="962">
        <v>1</v>
      </c>
    </row>
    <row r="25" spans="2:34" x14ac:dyDescent="0.2">
      <c r="B25" s="665" t="s">
        <v>545</v>
      </c>
    </row>
  </sheetData>
  <sortState ref="N2:AF23">
    <sortCondition ref="O2:O2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pageSetUpPr fitToPage="1"/>
  </sheetPr>
  <dimension ref="A1:AX2685"/>
  <sheetViews>
    <sheetView showGridLines="0" zoomScale="85" zoomScaleNormal="85" zoomScaleSheetLayoutView="40" workbookViewId="0">
      <pane xSplit="2" ySplit="15" topLeftCell="C16" activePane="bottomRight" state="frozen"/>
      <selection activeCell="G3" sqref="G3"/>
      <selection pane="topRight" activeCell="G3" sqref="G3"/>
      <selection pane="bottomLeft" activeCell="G3" sqref="G3"/>
      <selection pane="bottomRight" activeCell="AU105" sqref="AU105"/>
    </sheetView>
  </sheetViews>
  <sheetFormatPr defaultColWidth="0" defaultRowHeight="14.25" zeroHeight="1" x14ac:dyDescent="0.2"/>
  <cols>
    <col min="1" max="1" width="3.625" style="3" customWidth="1"/>
    <col min="2" max="2" width="15.125" style="3" customWidth="1"/>
    <col min="3" max="37" width="12.625" style="3" customWidth="1"/>
    <col min="38" max="38" width="5.625" style="20" customWidth="1"/>
    <col min="39" max="43" width="12.625" style="3" customWidth="1"/>
    <col min="44" max="44" width="5.625" style="20" customWidth="1"/>
    <col min="45" max="45" width="12.625" style="42" customWidth="1"/>
    <col min="46" max="46" width="12.625" style="3" customWidth="1"/>
    <col min="47" max="47" width="12.625" style="42" customWidth="1"/>
    <col min="48" max="48" width="12.625" style="3" customWidth="1"/>
    <col min="49" max="49" width="12.625" style="42" customWidth="1"/>
    <col min="50" max="50" width="5.625" style="3" customWidth="1"/>
    <col min="51" max="16384" width="0" style="3" hidden="1"/>
  </cols>
  <sheetData>
    <row r="1" spans="1:50" s="2" customFormat="1" ht="14.25" customHeight="1" x14ac:dyDescent="0.2">
      <c r="A1" s="46"/>
      <c r="B1" s="35"/>
      <c r="C1" s="35"/>
      <c r="D1" s="35"/>
      <c r="E1" s="35"/>
      <c r="F1" s="35"/>
      <c r="G1" s="35"/>
      <c r="H1" s="35"/>
      <c r="P1" s="3"/>
      <c r="AL1" s="20"/>
      <c r="AR1" s="20"/>
      <c r="AW1" s="39"/>
    </row>
    <row r="2" spans="1:50" s="2" customFormat="1" ht="19.5" customHeight="1" x14ac:dyDescent="0.2">
      <c r="B2" s="68" t="s">
        <v>213</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20"/>
      <c r="AV2" s="20"/>
      <c r="AW2" s="20"/>
    </row>
    <row r="3" spans="1:50" ht="5.25"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8"/>
      <c r="AM3" s="4"/>
      <c r="AN3" s="4"/>
      <c r="AO3" s="4"/>
      <c r="AP3" s="4"/>
      <c r="AQ3" s="4"/>
      <c r="AR3" s="18"/>
      <c r="AS3" s="40"/>
      <c r="AT3" s="4"/>
      <c r="AU3" s="40"/>
      <c r="AV3" s="4"/>
      <c r="AW3" s="40"/>
    </row>
    <row r="4" spans="1:50" s="2" customFormat="1" ht="12" customHeight="1" x14ac:dyDescent="0.2">
      <c r="B4" s="67" t="s">
        <v>217</v>
      </c>
      <c r="C4" s="67"/>
      <c r="D4" s="67"/>
      <c r="E4" s="67"/>
      <c r="F4" s="67"/>
      <c r="G4" s="67"/>
      <c r="H4" s="67"/>
      <c r="I4" s="67"/>
      <c r="J4" s="67"/>
      <c r="K4" s="67"/>
      <c r="L4" s="67"/>
      <c r="M4" s="67"/>
      <c r="N4" s="67"/>
      <c r="O4" s="67"/>
      <c r="P4" s="137"/>
      <c r="Q4" s="67"/>
      <c r="R4" s="67"/>
      <c r="S4" s="67"/>
      <c r="T4" s="67"/>
      <c r="U4" s="67"/>
      <c r="V4" s="67"/>
      <c r="W4" s="67"/>
      <c r="X4" s="67"/>
      <c r="Y4" s="67"/>
      <c r="Z4" s="67"/>
      <c r="AA4" s="67"/>
      <c r="AB4" s="67"/>
      <c r="AC4" s="67"/>
      <c r="AD4" s="67"/>
      <c r="AE4" s="67"/>
      <c r="AF4" s="67"/>
      <c r="AG4" s="67"/>
      <c r="AH4" s="67"/>
      <c r="AI4" s="67"/>
      <c r="AJ4" s="67"/>
      <c r="AK4" s="137"/>
      <c r="AL4" s="20"/>
      <c r="AM4" s="1899" t="s">
        <v>288</v>
      </c>
      <c r="AN4" s="1899"/>
      <c r="AO4" s="1899"/>
      <c r="AP4" s="1135"/>
      <c r="AQ4" s="711"/>
      <c r="AR4" s="20"/>
      <c r="AS4" s="66" t="s">
        <v>81</v>
      </c>
      <c r="AT4" s="20"/>
      <c r="AU4" s="20"/>
      <c r="AV4" s="20"/>
      <c r="AW4" s="20"/>
    </row>
    <row r="5" spans="1:50" s="2" customFormat="1" ht="5.0999999999999996" customHeight="1" x14ac:dyDescent="0.25">
      <c r="A5" s="243"/>
      <c r="B5" s="67"/>
      <c r="C5" s="67"/>
      <c r="D5" s="67"/>
      <c r="E5" s="67"/>
      <c r="F5" s="67"/>
      <c r="G5" s="67"/>
      <c r="H5" s="67"/>
      <c r="I5" s="67"/>
      <c r="J5" s="67"/>
      <c r="K5" s="67"/>
      <c r="L5" s="67"/>
      <c r="M5" s="67"/>
      <c r="N5" s="67"/>
      <c r="O5" s="67"/>
      <c r="P5" s="137"/>
      <c r="Q5" s="67"/>
      <c r="R5" s="67"/>
      <c r="S5" s="67"/>
      <c r="T5" s="67"/>
      <c r="U5" s="67"/>
      <c r="V5" s="67"/>
      <c r="W5" s="67"/>
      <c r="X5" s="67"/>
      <c r="Y5" s="67"/>
      <c r="Z5" s="67"/>
      <c r="AA5" s="67"/>
      <c r="AB5" s="67"/>
      <c r="AC5" s="67"/>
      <c r="AD5" s="67"/>
      <c r="AE5" s="67"/>
      <c r="AF5" s="67"/>
      <c r="AG5" s="67"/>
      <c r="AH5" s="67"/>
      <c r="AI5" s="67"/>
      <c r="AJ5" s="67"/>
      <c r="AK5" s="137"/>
      <c r="AL5" s="20"/>
      <c r="AM5" s="1899"/>
      <c r="AN5" s="1899"/>
      <c r="AO5" s="1899"/>
      <c r="AP5" s="1135"/>
      <c r="AQ5" s="711"/>
      <c r="AR5" s="20"/>
      <c r="AS5" s="66"/>
      <c r="AT5" s="20"/>
      <c r="AU5" s="20"/>
      <c r="AV5" s="20"/>
      <c r="AW5" s="20"/>
    </row>
    <row r="6" spans="1:50" s="2" customFormat="1" ht="15" customHeight="1" x14ac:dyDescent="0.25">
      <c r="A6" s="713"/>
      <c r="C6" s="1880" t="s">
        <v>547</v>
      </c>
      <c r="D6" s="1880"/>
      <c r="E6" s="1880"/>
      <c r="F6" s="713"/>
      <c r="G6" s="1879" t="s">
        <v>546</v>
      </c>
      <c r="H6" s="1879"/>
      <c r="I6" s="1879"/>
      <c r="J6" s="67"/>
      <c r="K6" s="1877" t="s">
        <v>1131</v>
      </c>
      <c r="L6" s="1877"/>
      <c r="M6" s="1877"/>
      <c r="N6" s="67"/>
      <c r="O6" s="67"/>
      <c r="P6" s="137"/>
      <c r="Q6" s="67"/>
      <c r="R6" s="67"/>
      <c r="S6" s="67"/>
      <c r="T6" s="67"/>
      <c r="U6" s="67"/>
      <c r="V6" s="67"/>
      <c r="W6" s="67"/>
      <c r="X6" s="67"/>
      <c r="Y6" s="67"/>
      <c r="Z6" s="67"/>
      <c r="AA6" s="67"/>
      <c r="AB6" s="67"/>
      <c r="AC6" s="67"/>
      <c r="AD6" s="67"/>
      <c r="AE6" s="67"/>
      <c r="AF6" s="67"/>
      <c r="AG6" s="67"/>
      <c r="AH6" s="67"/>
      <c r="AI6" s="67"/>
      <c r="AJ6" s="67"/>
      <c r="AK6" s="137"/>
      <c r="AL6" s="20"/>
      <c r="AM6" s="1899"/>
      <c r="AN6" s="1899"/>
      <c r="AO6" s="1899"/>
      <c r="AP6" s="1135"/>
      <c r="AQ6" s="711"/>
      <c r="AR6" s="20"/>
      <c r="AS6" s="66"/>
      <c r="AT6" s="20"/>
      <c r="AU6" s="20"/>
      <c r="AV6" s="20"/>
      <c r="AW6" s="20"/>
    </row>
    <row r="7" spans="1:50" s="2" customFormat="1" ht="5.0999999999999996" customHeight="1" thickBot="1" x14ac:dyDescent="0.25">
      <c r="B7" s="7"/>
      <c r="C7" s="7"/>
      <c r="D7" s="7"/>
      <c r="E7" s="7"/>
      <c r="F7" s="11"/>
      <c r="G7" s="11"/>
      <c r="H7" s="11"/>
      <c r="I7" s="11"/>
      <c r="J7" s="11"/>
      <c r="K7" s="11"/>
      <c r="L7" s="11"/>
      <c r="M7" s="11"/>
      <c r="N7" s="11"/>
      <c r="O7" s="11"/>
      <c r="P7" s="11"/>
      <c r="Q7" s="11"/>
      <c r="R7" s="11"/>
      <c r="S7" s="11"/>
      <c r="T7" s="11"/>
      <c r="U7" s="11"/>
      <c r="V7" s="11"/>
      <c r="W7" s="11"/>
      <c r="X7" s="11"/>
      <c r="Y7" s="11"/>
      <c r="Z7" s="11"/>
      <c r="AA7" s="11"/>
      <c r="AB7" s="11"/>
      <c r="AC7" s="11"/>
      <c r="AD7" s="11"/>
      <c r="AE7" s="7"/>
      <c r="AF7" s="7"/>
      <c r="AG7" s="7"/>
      <c r="AH7" s="7"/>
      <c r="AI7" s="7"/>
      <c r="AJ7" s="7"/>
      <c r="AK7" s="7"/>
      <c r="AL7" s="55"/>
      <c r="AM7" s="1899"/>
      <c r="AN7" s="1899"/>
      <c r="AO7" s="1899"/>
      <c r="AP7" s="1135"/>
      <c r="AQ7" s="711"/>
      <c r="AR7" s="55"/>
      <c r="AS7" s="41"/>
      <c r="AT7" s="7"/>
      <c r="AU7" s="41"/>
      <c r="AV7" s="7"/>
      <c r="AW7" s="41"/>
    </row>
    <row r="8" spans="1:50" s="2" customFormat="1" ht="14.25" customHeight="1" x14ac:dyDescent="0.2">
      <c r="B8" s="1933" t="s">
        <v>220</v>
      </c>
      <c r="C8" s="149" t="s">
        <v>1</v>
      </c>
      <c r="D8" s="5" t="s">
        <v>2</v>
      </c>
      <c r="E8" s="5" t="s">
        <v>3</v>
      </c>
      <c r="F8" s="12" t="s">
        <v>80</v>
      </c>
      <c r="G8" s="12" t="s">
        <v>4</v>
      </c>
      <c r="H8" s="12" t="s">
        <v>5</v>
      </c>
      <c r="I8" s="61" t="s">
        <v>6</v>
      </c>
      <c r="J8" s="12" t="s">
        <v>7</v>
      </c>
      <c r="K8" s="12" t="s">
        <v>8</v>
      </c>
      <c r="L8" s="12" t="s">
        <v>9</v>
      </c>
      <c r="M8" s="12" t="s">
        <v>10</v>
      </c>
      <c r="N8" s="12" t="s">
        <v>11</v>
      </c>
      <c r="O8" s="12" t="s">
        <v>12</v>
      </c>
      <c r="P8" s="12" t="s">
        <v>13</v>
      </c>
      <c r="Q8" s="12" t="s">
        <v>14</v>
      </c>
      <c r="R8" s="12" t="s">
        <v>15</v>
      </c>
      <c r="S8" s="12" t="s">
        <v>16</v>
      </c>
      <c r="T8" s="12" t="s">
        <v>17</v>
      </c>
      <c r="U8" s="12" t="s">
        <v>18</v>
      </c>
      <c r="V8" s="12" t="s">
        <v>19</v>
      </c>
      <c r="W8" s="12" t="s">
        <v>20</v>
      </c>
      <c r="X8" s="12" t="s">
        <v>21</v>
      </c>
      <c r="Y8" s="12" t="s">
        <v>22</v>
      </c>
      <c r="Z8" s="12" t="s">
        <v>23</v>
      </c>
      <c r="AA8" s="12" t="s">
        <v>24</v>
      </c>
      <c r="AB8" s="5" t="s">
        <v>25</v>
      </c>
      <c r="AC8" s="5" t="s">
        <v>26</v>
      </c>
      <c r="AD8" s="12" t="s">
        <v>27</v>
      </c>
      <c r="AE8" s="5" t="s">
        <v>28</v>
      </c>
      <c r="AF8" s="5" t="s">
        <v>29</v>
      </c>
      <c r="AG8" s="12" t="s">
        <v>30</v>
      </c>
      <c r="AH8" s="5" t="s">
        <v>31</v>
      </c>
      <c r="AI8" s="5" t="s">
        <v>32</v>
      </c>
      <c r="AJ8" s="5" t="s">
        <v>33</v>
      </c>
      <c r="AK8" s="5" t="s">
        <v>34</v>
      </c>
      <c r="AL8" s="54"/>
      <c r="AM8" s="296"/>
      <c r="AN8" s="219"/>
      <c r="AO8" s="219"/>
      <c r="AP8" s="54"/>
      <c r="AQ8" s="54"/>
      <c r="AR8" s="54"/>
      <c r="AS8" s="12" t="s">
        <v>33</v>
      </c>
      <c r="AT8" s="12" t="s">
        <v>34</v>
      </c>
      <c r="AU8" s="12" t="s">
        <v>35</v>
      </c>
      <c r="AV8" s="12" t="s">
        <v>82</v>
      </c>
      <c r="AW8" s="949" t="s">
        <v>107</v>
      </c>
    </row>
    <row r="9" spans="1:50" s="2" customFormat="1" ht="9.9499999999999993" customHeight="1" x14ac:dyDescent="0.2">
      <c r="B9" s="1934"/>
      <c r="C9" s="1935" t="s">
        <v>573</v>
      </c>
      <c r="D9" s="49"/>
      <c r="E9" s="49"/>
      <c r="F9" s="50"/>
      <c r="G9" s="50"/>
      <c r="H9" s="49"/>
      <c r="I9" s="49"/>
      <c r="J9" s="49"/>
      <c r="K9" s="50"/>
      <c r="L9" s="50"/>
      <c r="M9" s="49"/>
      <c r="N9" s="62"/>
      <c r="O9" s="50"/>
      <c r="P9" s="50"/>
      <c r="Q9" s="51"/>
      <c r="R9" s="51"/>
      <c r="S9" s="51"/>
      <c r="T9" s="51"/>
      <c r="U9" s="51"/>
      <c r="V9" s="51"/>
      <c r="W9" s="51"/>
      <c r="X9" s="51"/>
      <c r="Y9" s="51"/>
      <c r="Z9" s="51"/>
      <c r="AA9" s="51"/>
      <c r="AB9" s="51"/>
      <c r="AC9" s="51"/>
      <c r="AD9" s="51"/>
      <c r="AE9" s="51"/>
      <c r="AF9" s="51"/>
      <c r="AG9" s="51"/>
      <c r="AH9" s="51"/>
      <c r="AI9" s="51"/>
      <c r="AJ9" s="51"/>
      <c r="AK9" s="53"/>
      <c r="AL9" s="45"/>
      <c r="AM9" s="1904" t="s">
        <v>78</v>
      </c>
      <c r="AN9" s="295"/>
      <c r="AO9" s="714"/>
      <c r="AP9" s="714"/>
      <c r="AQ9" s="297"/>
      <c r="AR9" s="45"/>
      <c r="AS9" s="52"/>
      <c r="AT9" s="53"/>
      <c r="AU9" s="52"/>
      <c r="AV9" s="53"/>
      <c r="AW9" s="950"/>
    </row>
    <row r="10" spans="1:50" s="2" customFormat="1" ht="9.9499999999999993" customHeight="1" x14ac:dyDescent="0.2">
      <c r="B10" s="1934"/>
      <c r="C10" s="1936"/>
      <c r="D10" s="1910" t="s">
        <v>36</v>
      </c>
      <c r="E10" s="1937" t="s">
        <v>221</v>
      </c>
      <c r="F10" s="102"/>
      <c r="G10" s="102"/>
      <c r="H10" s="1910" t="s">
        <v>222</v>
      </c>
      <c r="I10" s="1910" t="s">
        <v>223</v>
      </c>
      <c r="J10" s="1938" t="s">
        <v>224</v>
      </c>
      <c r="K10" s="102"/>
      <c r="L10" s="105"/>
      <c r="M10" s="1937" t="s">
        <v>225</v>
      </c>
      <c r="N10" s="101"/>
      <c r="O10" s="102"/>
      <c r="P10" s="102"/>
      <c r="Q10" s="103"/>
      <c r="R10" s="101"/>
      <c r="S10" s="101"/>
      <c r="T10" s="101"/>
      <c r="U10" s="101"/>
      <c r="V10" s="101"/>
      <c r="W10" s="101"/>
      <c r="X10" s="101"/>
      <c r="Y10" s="101"/>
      <c r="Z10" s="102"/>
      <c r="AA10" s="101"/>
      <c r="AB10" s="101"/>
      <c r="AC10" s="101"/>
      <c r="AD10" s="101"/>
      <c r="AE10" s="101"/>
      <c r="AF10" s="101"/>
      <c r="AG10" s="101"/>
      <c r="AH10" s="101"/>
      <c r="AI10" s="101"/>
      <c r="AJ10" s="104"/>
      <c r="AK10" s="1910" t="s">
        <v>289</v>
      </c>
      <c r="AL10" s="432"/>
      <c r="AM10" s="1905"/>
      <c r="AN10" s="1906" t="s">
        <v>302</v>
      </c>
      <c r="AO10" s="1907" t="s">
        <v>283</v>
      </c>
      <c r="AP10" s="1254"/>
      <c r="AQ10" s="1255"/>
      <c r="AR10" s="432"/>
      <c r="AS10" s="1913"/>
      <c r="AT10" s="1913"/>
      <c r="AU10" s="1913"/>
      <c r="AV10" s="1913"/>
      <c r="AW10" s="1897"/>
    </row>
    <row r="11" spans="1:50" s="2" customFormat="1" ht="9.9499999999999993" customHeight="1" x14ac:dyDescent="0.2">
      <c r="B11" s="1934"/>
      <c r="C11" s="1936"/>
      <c r="D11" s="1910"/>
      <c r="E11" s="1937"/>
      <c r="F11" s="106"/>
      <c r="G11" s="106"/>
      <c r="H11" s="1910"/>
      <c r="I11" s="1910"/>
      <c r="J11" s="1937"/>
      <c r="K11" s="106"/>
      <c r="L11" s="107"/>
      <c r="M11" s="1937"/>
      <c r="N11" s="1902" t="s">
        <v>226</v>
      </c>
      <c r="O11" s="110"/>
      <c r="P11" s="110"/>
      <c r="Q11" s="1902" t="s">
        <v>297</v>
      </c>
      <c r="R11" s="1902" t="s">
        <v>296</v>
      </c>
      <c r="S11" s="110"/>
      <c r="T11" s="110"/>
      <c r="U11" s="110"/>
      <c r="V11" s="1902" t="s">
        <v>292</v>
      </c>
      <c r="W11" s="110"/>
      <c r="X11" s="278"/>
      <c r="Y11" s="1900" t="s">
        <v>39</v>
      </c>
      <c r="Z11" s="1900" t="s">
        <v>37</v>
      </c>
      <c r="AA11" s="1900" t="s">
        <v>79</v>
      </c>
      <c r="AB11" s="1900" t="s">
        <v>38</v>
      </c>
      <c r="AC11" s="1900" t="s">
        <v>408</v>
      </c>
      <c r="AD11" s="1900" t="s">
        <v>476</v>
      </c>
      <c r="AE11" s="1911" t="s">
        <v>477</v>
      </c>
      <c r="AF11" s="1911" t="s">
        <v>477</v>
      </c>
      <c r="AG11" s="1911" t="s">
        <v>477</v>
      </c>
      <c r="AH11" s="1911" t="s">
        <v>477</v>
      </c>
      <c r="AI11" s="1911" t="s">
        <v>477</v>
      </c>
      <c r="AJ11" s="1900" t="s">
        <v>478</v>
      </c>
      <c r="AK11" s="1910"/>
      <c r="AL11" s="432"/>
      <c r="AM11" s="1905"/>
      <c r="AN11" s="1906"/>
      <c r="AO11" s="1908"/>
      <c r="AP11" s="1915" t="s">
        <v>577</v>
      </c>
      <c r="AQ11" s="1256"/>
      <c r="AR11" s="432"/>
      <c r="AS11" s="1914"/>
      <c r="AT11" s="1914"/>
      <c r="AU11" s="1914"/>
      <c r="AV11" s="1914"/>
      <c r="AW11" s="1898"/>
    </row>
    <row r="12" spans="1:50" s="2" customFormat="1" ht="12" customHeight="1" x14ac:dyDescent="0.2">
      <c r="B12" s="1934"/>
      <c r="C12" s="1936"/>
      <c r="D12" s="1910"/>
      <c r="E12" s="1937"/>
      <c r="F12" s="108"/>
      <c r="G12" s="108"/>
      <c r="H12" s="1910"/>
      <c r="I12" s="1910"/>
      <c r="J12" s="1937"/>
      <c r="K12" s="108"/>
      <c r="L12" s="109"/>
      <c r="M12" s="1937"/>
      <c r="N12" s="1903"/>
      <c r="O12" s="111"/>
      <c r="P12" s="111"/>
      <c r="Q12" s="1903"/>
      <c r="R12" s="1903"/>
      <c r="S12" s="111"/>
      <c r="T12" s="111"/>
      <c r="U12" s="111"/>
      <c r="V12" s="1903"/>
      <c r="W12" s="279"/>
      <c r="X12" s="280"/>
      <c r="Y12" s="1901"/>
      <c r="Z12" s="1901"/>
      <c r="AA12" s="1901"/>
      <c r="AB12" s="1901"/>
      <c r="AC12" s="1901"/>
      <c r="AD12" s="1901"/>
      <c r="AE12" s="1912"/>
      <c r="AF12" s="1912"/>
      <c r="AG12" s="1912"/>
      <c r="AH12" s="1912"/>
      <c r="AI12" s="1912"/>
      <c r="AJ12" s="1901"/>
      <c r="AK12" s="1910"/>
      <c r="AL12" s="432"/>
      <c r="AM12" s="1905"/>
      <c r="AN12" s="1906"/>
      <c r="AO12" s="1908"/>
      <c r="AP12" s="1915"/>
      <c r="AQ12" s="1257"/>
      <c r="AR12" s="432"/>
      <c r="AS12" s="1914"/>
      <c r="AT12" s="1914"/>
      <c r="AU12" s="1914"/>
      <c r="AV12" s="1914"/>
      <c r="AW12" s="1898"/>
    </row>
    <row r="13" spans="1:50" s="2" customFormat="1" ht="57.95" customHeight="1" x14ac:dyDescent="0.2">
      <c r="B13" s="1934"/>
      <c r="C13" s="1936"/>
      <c r="D13" s="1910"/>
      <c r="E13" s="1937"/>
      <c r="F13" s="257" t="s">
        <v>202</v>
      </c>
      <c r="G13" s="257" t="s">
        <v>218</v>
      </c>
      <c r="H13" s="1910"/>
      <c r="I13" s="1910"/>
      <c r="J13" s="1937"/>
      <c r="K13" s="98" t="s">
        <v>105</v>
      </c>
      <c r="L13" s="99" t="s">
        <v>106</v>
      </c>
      <c r="M13" s="1937"/>
      <c r="N13" s="1939"/>
      <c r="O13" s="98" t="s">
        <v>227</v>
      </c>
      <c r="P13" s="100" t="s">
        <v>228</v>
      </c>
      <c r="Q13" s="1903"/>
      <c r="R13" s="1903"/>
      <c r="S13" s="100" t="s">
        <v>295</v>
      </c>
      <c r="T13" s="100" t="s">
        <v>294</v>
      </c>
      <c r="U13" s="100" t="s">
        <v>293</v>
      </c>
      <c r="V13" s="1903"/>
      <c r="W13" s="98" t="s">
        <v>291</v>
      </c>
      <c r="X13" s="257" t="s">
        <v>290</v>
      </c>
      <c r="Y13" s="1901"/>
      <c r="Z13" s="1901"/>
      <c r="AA13" s="1901"/>
      <c r="AB13" s="1901"/>
      <c r="AC13" s="1901"/>
      <c r="AD13" s="1909"/>
      <c r="AE13" s="1912"/>
      <c r="AF13" s="1912"/>
      <c r="AG13" s="1912"/>
      <c r="AH13" s="1912"/>
      <c r="AI13" s="1912"/>
      <c r="AJ13" s="1901"/>
      <c r="AK13" s="1910"/>
      <c r="AL13" s="433"/>
      <c r="AM13" s="1905"/>
      <c r="AN13" s="1906"/>
      <c r="AO13" s="1908"/>
      <c r="AP13" s="1916"/>
      <c r="AQ13" s="1258" t="s">
        <v>581</v>
      </c>
      <c r="AR13" s="712"/>
      <c r="AS13" s="1914"/>
      <c r="AT13" s="1914"/>
      <c r="AU13" s="1914"/>
      <c r="AV13" s="1914"/>
      <c r="AW13" s="1898"/>
    </row>
    <row r="14" spans="1:50" s="262" customFormat="1" ht="27.75" customHeight="1" x14ac:dyDescent="0.15">
      <c r="A14" s="261"/>
      <c r="B14" s="608" t="s">
        <v>466</v>
      </c>
      <c r="C14" s="609" t="s">
        <v>284</v>
      </c>
      <c r="D14" s="610" t="s">
        <v>86</v>
      </c>
      <c r="E14" s="611" t="s">
        <v>206</v>
      </c>
      <c r="F14" s="612"/>
      <c r="G14" s="612"/>
      <c r="H14" s="611" t="s">
        <v>216</v>
      </c>
      <c r="I14" s="611" t="s">
        <v>212</v>
      </c>
      <c r="J14" s="611" t="s">
        <v>211</v>
      </c>
      <c r="K14" s="612"/>
      <c r="L14" s="613"/>
      <c r="M14" s="611"/>
      <c r="N14" s="614" t="s">
        <v>207</v>
      </c>
      <c r="O14" s="612"/>
      <c r="P14" s="615"/>
      <c r="Q14" s="610"/>
      <c r="R14" s="616"/>
      <c r="S14" s="612"/>
      <c r="T14" s="612"/>
      <c r="U14" s="617"/>
      <c r="V14" s="616"/>
      <c r="W14" s="612"/>
      <c r="X14" s="612"/>
      <c r="Y14" s="618"/>
      <c r="Z14" s="619"/>
      <c r="AA14" s="619"/>
      <c r="AB14" s="619"/>
      <c r="AC14" s="618"/>
      <c r="AD14" s="611" t="s">
        <v>209</v>
      </c>
      <c r="AE14" s="618"/>
      <c r="AF14" s="618"/>
      <c r="AG14" s="618"/>
      <c r="AH14" s="618"/>
      <c r="AI14" s="618"/>
      <c r="AJ14" s="618"/>
      <c r="AK14" s="619" t="s">
        <v>208</v>
      </c>
      <c r="AL14" s="515"/>
      <c r="AM14" s="620" t="s">
        <v>85</v>
      </c>
      <c r="AN14" s="611" t="s">
        <v>282</v>
      </c>
      <c r="AO14" s="619" t="s">
        <v>210</v>
      </c>
      <c r="AP14" s="1930"/>
      <c r="AQ14" s="1931"/>
      <c r="AR14" s="515"/>
      <c r="AS14" s="621"/>
      <c r="AT14" s="622"/>
      <c r="AU14" s="621"/>
      <c r="AV14" s="622"/>
      <c r="AW14" s="622"/>
      <c r="AX14" s="264"/>
    </row>
    <row r="15" spans="1:50" s="499" customFormat="1" ht="14.25" hidden="1" customHeight="1" x14ac:dyDescent="0.2">
      <c r="A15" s="497"/>
      <c r="B15" s="623" t="s">
        <v>432</v>
      </c>
      <c r="C15" s="624" t="s">
        <v>433</v>
      </c>
      <c r="D15" s="625" t="s">
        <v>434</v>
      </c>
      <c r="E15" s="626" t="s">
        <v>435</v>
      </c>
      <c r="F15" s="627" t="s">
        <v>436</v>
      </c>
      <c r="G15" s="627" t="s">
        <v>437</v>
      </c>
      <c r="H15" s="626" t="s">
        <v>438</v>
      </c>
      <c r="I15" s="626" t="s">
        <v>439</v>
      </c>
      <c r="J15" s="626" t="s">
        <v>440</v>
      </c>
      <c r="K15" s="627" t="s">
        <v>441</v>
      </c>
      <c r="L15" s="628" t="s">
        <v>442</v>
      </c>
      <c r="M15" s="626" t="s">
        <v>443</v>
      </c>
      <c r="N15" s="629" t="s">
        <v>444</v>
      </c>
      <c r="O15" s="627" t="s">
        <v>445</v>
      </c>
      <c r="P15" s="607" t="s">
        <v>446</v>
      </c>
      <c r="Q15" s="625" t="s">
        <v>447</v>
      </c>
      <c r="R15" s="630" t="s">
        <v>448</v>
      </c>
      <c r="S15" s="627" t="s">
        <v>449</v>
      </c>
      <c r="T15" s="627" t="s">
        <v>450</v>
      </c>
      <c r="U15" s="631" t="s">
        <v>451</v>
      </c>
      <c r="V15" s="630" t="s">
        <v>452</v>
      </c>
      <c r="W15" s="627" t="s">
        <v>453</v>
      </c>
      <c r="X15" s="627" t="s">
        <v>454</v>
      </c>
      <c r="Y15" s="632" t="s">
        <v>455</v>
      </c>
      <c r="Z15" s="633" t="s">
        <v>456</v>
      </c>
      <c r="AA15" s="633" t="s">
        <v>457</v>
      </c>
      <c r="AB15" s="633" t="s">
        <v>458</v>
      </c>
      <c r="AC15" s="632" t="s">
        <v>459</v>
      </c>
      <c r="AD15" s="626" t="s">
        <v>460</v>
      </c>
      <c r="AE15" s="632"/>
      <c r="AF15" s="632"/>
      <c r="AG15" s="632"/>
      <c r="AH15" s="632"/>
      <c r="AI15" s="632"/>
      <c r="AJ15" s="632" t="s">
        <v>464</v>
      </c>
      <c r="AK15" s="633" t="s">
        <v>461</v>
      </c>
      <c r="AL15" s="516"/>
      <c r="AM15" s="634" t="s">
        <v>465</v>
      </c>
      <c r="AN15" s="626" t="s">
        <v>462</v>
      </c>
      <c r="AO15" s="633" t="s">
        <v>463</v>
      </c>
      <c r="AP15" s="1259"/>
      <c r="AQ15" s="1259"/>
      <c r="AR15" s="516"/>
      <c r="AS15" s="625"/>
      <c r="AT15" s="632"/>
      <c r="AU15" s="625"/>
      <c r="AV15" s="632"/>
      <c r="AW15" s="632"/>
      <c r="AX15" s="498"/>
    </row>
    <row r="16" spans="1:50" s="2" customFormat="1" x14ac:dyDescent="0.2">
      <c r="A16" s="1878"/>
      <c r="B16" s="582">
        <v>2002</v>
      </c>
      <c r="C16" s="583">
        <f t="shared" ref="C16:C32" si="0">D16+E16+H16+I16+J16+M16+AK16</f>
        <v>0</v>
      </c>
      <c r="D16" s="580"/>
      <c r="E16" s="584">
        <f>F16+G16</f>
        <v>0</v>
      </c>
      <c r="F16" s="585"/>
      <c r="G16" s="585"/>
      <c r="H16" s="586"/>
      <c r="I16" s="586"/>
      <c r="J16" s="580"/>
      <c r="K16" s="585"/>
      <c r="L16" s="587"/>
      <c r="M16" s="584">
        <f t="shared" ref="M16:M32" si="1">N16+Q16+R16+V16+Y16+Z16+AA16+AB16+AC16+AD16+AE16+AF16+AG16+AJ16</f>
        <v>0</v>
      </c>
      <c r="N16" s="588"/>
      <c r="O16" s="585"/>
      <c r="P16" s="589"/>
      <c r="Q16" s="580"/>
      <c r="R16" s="588"/>
      <c r="S16" s="585"/>
      <c r="T16" s="585"/>
      <c r="U16" s="590"/>
      <c r="V16" s="588"/>
      <c r="W16" s="585"/>
      <c r="X16" s="585"/>
      <c r="Y16" s="581"/>
      <c r="Z16" s="581"/>
      <c r="AA16" s="581"/>
      <c r="AB16" s="581"/>
      <c r="AC16" s="581"/>
      <c r="AD16" s="581"/>
      <c r="AE16" s="581"/>
      <c r="AF16" s="581"/>
      <c r="AG16" s="581"/>
      <c r="AH16" s="581"/>
      <c r="AI16" s="581"/>
      <c r="AJ16" s="581"/>
      <c r="AK16" s="581"/>
      <c r="AL16" s="517"/>
      <c r="AM16" s="162"/>
      <c r="AN16" s="160"/>
      <c r="AO16" s="591"/>
      <c r="AP16" s="1260"/>
      <c r="AQ16" s="1261"/>
      <c r="AR16" s="517"/>
      <c r="AS16" s="580"/>
      <c r="AT16" s="581"/>
      <c r="AU16" s="580"/>
      <c r="AV16" s="581"/>
      <c r="AW16" s="581"/>
    </row>
    <row r="17" spans="1:49" s="2" customFormat="1" x14ac:dyDescent="0.2">
      <c r="A17" s="1878"/>
      <c r="B17" s="10">
        <v>2003</v>
      </c>
      <c r="C17" s="434">
        <f t="shared" si="0"/>
        <v>0</v>
      </c>
      <c r="D17" s="283"/>
      <c r="E17" s="281">
        <f t="shared" ref="E17:E32" si="2">F17+G17</f>
        <v>0</v>
      </c>
      <c r="F17" s="282"/>
      <c r="G17" s="284"/>
      <c r="H17" s="285"/>
      <c r="I17" s="283"/>
      <c r="J17" s="282"/>
      <c r="K17" s="284"/>
      <c r="L17" s="285"/>
      <c r="M17" s="281">
        <f t="shared" si="1"/>
        <v>0</v>
      </c>
      <c r="N17" s="282"/>
      <c r="O17" s="284"/>
      <c r="P17" s="285"/>
      <c r="Q17" s="283"/>
      <c r="R17" s="286"/>
      <c r="S17" s="284"/>
      <c r="T17" s="284"/>
      <c r="U17" s="287"/>
      <c r="V17" s="286"/>
      <c r="W17" s="284"/>
      <c r="X17" s="284"/>
      <c r="Y17" s="288"/>
      <c r="Z17" s="288"/>
      <c r="AA17" s="288"/>
      <c r="AB17" s="288"/>
      <c r="AC17" s="288"/>
      <c r="AD17" s="288"/>
      <c r="AE17" s="288"/>
      <c r="AF17" s="288"/>
      <c r="AG17" s="288"/>
      <c r="AH17" s="288"/>
      <c r="AI17" s="288"/>
      <c r="AJ17" s="288"/>
      <c r="AK17" s="288"/>
      <c r="AL17" s="517"/>
      <c r="AM17" s="143"/>
      <c r="AN17" s="132"/>
      <c r="AO17" s="63"/>
      <c r="AP17" s="1260"/>
      <c r="AQ17" s="1262"/>
      <c r="AR17" s="517"/>
      <c r="AS17" s="283"/>
      <c r="AT17" s="288"/>
      <c r="AU17" s="283"/>
      <c r="AV17" s="288"/>
      <c r="AW17" s="288"/>
    </row>
    <row r="18" spans="1:49" s="2" customFormat="1" x14ac:dyDescent="0.2">
      <c r="A18" s="1878"/>
      <c r="B18" s="10">
        <v>2004</v>
      </c>
      <c r="C18" s="434">
        <f t="shared" si="0"/>
        <v>0</v>
      </c>
      <c r="D18" s="283"/>
      <c r="E18" s="281">
        <f t="shared" si="2"/>
        <v>0</v>
      </c>
      <c r="F18" s="282"/>
      <c r="G18" s="284"/>
      <c r="H18" s="285"/>
      <c r="I18" s="283"/>
      <c r="J18" s="282"/>
      <c r="K18" s="284"/>
      <c r="L18" s="285"/>
      <c r="M18" s="281">
        <f t="shared" si="1"/>
        <v>0</v>
      </c>
      <c r="N18" s="282"/>
      <c r="O18" s="284"/>
      <c r="P18" s="285"/>
      <c r="Q18" s="283"/>
      <c r="R18" s="286"/>
      <c r="S18" s="284"/>
      <c r="T18" s="284"/>
      <c r="U18" s="287"/>
      <c r="V18" s="286"/>
      <c r="W18" s="284"/>
      <c r="X18" s="284"/>
      <c r="Y18" s="288"/>
      <c r="Z18" s="288"/>
      <c r="AA18" s="288"/>
      <c r="AB18" s="288"/>
      <c r="AC18" s="288"/>
      <c r="AD18" s="288"/>
      <c r="AE18" s="288"/>
      <c r="AF18" s="288"/>
      <c r="AG18" s="288"/>
      <c r="AH18" s="288"/>
      <c r="AI18" s="288"/>
      <c r="AJ18" s="288"/>
      <c r="AK18" s="288"/>
      <c r="AL18" s="517"/>
      <c r="AM18" s="143"/>
      <c r="AN18" s="132"/>
      <c r="AO18" s="63"/>
      <c r="AP18" s="1260"/>
      <c r="AQ18" s="1262"/>
      <c r="AR18" s="435"/>
      <c r="AS18" s="283"/>
      <c r="AT18" s="288"/>
      <c r="AU18" s="283"/>
      <c r="AV18" s="288"/>
      <c r="AW18" s="288"/>
    </row>
    <row r="19" spans="1:49" s="2" customFormat="1" x14ac:dyDescent="0.2">
      <c r="A19" s="1878"/>
      <c r="B19" s="10">
        <v>2005</v>
      </c>
      <c r="C19" s="434">
        <f t="shared" si="0"/>
        <v>0</v>
      </c>
      <c r="D19" s="283"/>
      <c r="E19" s="281">
        <f>F19+G19</f>
        <v>0</v>
      </c>
      <c r="F19" s="282"/>
      <c r="G19" s="284"/>
      <c r="H19" s="285"/>
      <c r="I19" s="283"/>
      <c r="J19" s="282"/>
      <c r="K19" s="284"/>
      <c r="L19" s="285"/>
      <c r="M19" s="281">
        <f t="shared" si="1"/>
        <v>0</v>
      </c>
      <c r="N19" s="282"/>
      <c r="O19" s="284"/>
      <c r="P19" s="285"/>
      <c r="Q19" s="283"/>
      <c r="R19" s="286"/>
      <c r="S19" s="284"/>
      <c r="T19" s="284"/>
      <c r="U19" s="287"/>
      <c r="V19" s="286"/>
      <c r="W19" s="284"/>
      <c r="X19" s="284"/>
      <c r="Y19" s="288"/>
      <c r="Z19" s="288"/>
      <c r="AA19" s="288"/>
      <c r="AB19" s="288"/>
      <c r="AC19" s="288"/>
      <c r="AD19" s="288"/>
      <c r="AE19" s="288"/>
      <c r="AF19" s="288"/>
      <c r="AG19" s="288"/>
      <c r="AH19" s="288"/>
      <c r="AI19" s="288"/>
      <c r="AJ19" s="288"/>
      <c r="AK19" s="288"/>
      <c r="AL19" s="435"/>
      <c r="AM19" s="143"/>
      <c r="AN19" s="132"/>
      <c r="AO19" s="63"/>
      <c r="AP19" s="1260"/>
      <c r="AQ19" s="1262"/>
      <c r="AR19" s="435"/>
      <c r="AS19" s="283"/>
      <c r="AT19" s="288"/>
      <c r="AU19" s="283"/>
      <c r="AV19" s="288"/>
      <c r="AW19" s="288"/>
    </row>
    <row r="20" spans="1:49" s="2" customFormat="1" x14ac:dyDescent="0.2">
      <c r="A20" s="1878"/>
      <c r="B20" s="10">
        <v>2006</v>
      </c>
      <c r="C20" s="434">
        <f t="shared" si="0"/>
        <v>0</v>
      </c>
      <c r="D20" s="283"/>
      <c r="E20" s="281">
        <f>F20+G20</f>
        <v>0</v>
      </c>
      <c r="F20" s="282"/>
      <c r="G20" s="284"/>
      <c r="H20" s="285"/>
      <c r="I20" s="283"/>
      <c r="J20" s="282"/>
      <c r="K20" s="284"/>
      <c r="L20" s="285"/>
      <c r="M20" s="281">
        <f t="shared" si="1"/>
        <v>0</v>
      </c>
      <c r="N20" s="282"/>
      <c r="O20" s="284"/>
      <c r="P20" s="285"/>
      <c r="Q20" s="283"/>
      <c r="R20" s="286"/>
      <c r="S20" s="284"/>
      <c r="T20" s="284"/>
      <c r="U20" s="287"/>
      <c r="V20" s="286"/>
      <c r="W20" s="284"/>
      <c r="X20" s="284"/>
      <c r="Y20" s="288"/>
      <c r="Z20" s="288"/>
      <c r="AA20" s="288"/>
      <c r="AB20" s="288"/>
      <c r="AC20" s="288"/>
      <c r="AD20" s="288"/>
      <c r="AE20" s="288"/>
      <c r="AF20" s="288"/>
      <c r="AG20" s="288"/>
      <c r="AH20" s="288"/>
      <c r="AI20" s="288"/>
      <c r="AJ20" s="288"/>
      <c r="AK20" s="288"/>
      <c r="AL20" s="435"/>
      <c r="AM20" s="143"/>
      <c r="AN20" s="132"/>
      <c r="AO20" s="63"/>
      <c r="AP20" s="1260"/>
      <c r="AQ20" s="1262"/>
      <c r="AR20" s="435"/>
      <c r="AS20" s="283"/>
      <c r="AT20" s="288"/>
      <c r="AU20" s="283"/>
      <c r="AV20" s="288"/>
      <c r="AW20" s="288"/>
    </row>
    <row r="21" spans="1:49" s="2" customFormat="1" x14ac:dyDescent="0.2">
      <c r="A21" s="1878"/>
      <c r="B21" s="10">
        <v>2007</v>
      </c>
      <c r="C21" s="434">
        <f>D21+E21+H21+I21+J21+M21+AK21</f>
        <v>0</v>
      </c>
      <c r="D21" s="283"/>
      <c r="E21" s="281">
        <f t="shared" si="2"/>
        <v>0</v>
      </c>
      <c r="F21" s="282"/>
      <c r="G21" s="284"/>
      <c r="H21" s="285"/>
      <c r="I21" s="283"/>
      <c r="J21" s="282"/>
      <c r="K21" s="284"/>
      <c r="L21" s="285"/>
      <c r="M21" s="281">
        <f t="shared" si="1"/>
        <v>0</v>
      </c>
      <c r="N21" s="282"/>
      <c r="O21" s="284"/>
      <c r="P21" s="285"/>
      <c r="Q21" s="283"/>
      <c r="R21" s="286"/>
      <c r="S21" s="284"/>
      <c r="T21" s="284"/>
      <c r="U21" s="287"/>
      <c r="V21" s="286"/>
      <c r="W21" s="284"/>
      <c r="X21" s="284"/>
      <c r="Y21" s="288"/>
      <c r="Z21" s="288"/>
      <c r="AA21" s="288"/>
      <c r="AB21" s="288"/>
      <c r="AC21" s="288"/>
      <c r="AD21" s="288"/>
      <c r="AE21" s="288"/>
      <c r="AF21" s="288"/>
      <c r="AG21" s="288"/>
      <c r="AH21" s="288"/>
      <c r="AI21" s="288"/>
      <c r="AJ21" s="288"/>
      <c r="AK21" s="288"/>
      <c r="AL21" s="435"/>
      <c r="AM21" s="143"/>
      <c r="AN21" s="132"/>
      <c r="AO21" s="63"/>
      <c r="AP21" s="1260"/>
      <c r="AQ21" s="1262"/>
      <c r="AR21" s="435"/>
      <c r="AS21" s="283"/>
      <c r="AT21" s="288"/>
      <c r="AU21" s="283"/>
      <c r="AV21" s="288"/>
      <c r="AW21" s="288"/>
    </row>
    <row r="22" spans="1:49" s="2" customFormat="1" x14ac:dyDescent="0.2">
      <c r="A22" s="1878"/>
      <c r="B22" s="10">
        <v>2008</v>
      </c>
      <c r="C22" s="434">
        <f>D22+E22+H22+I22+J22+M22+AK22</f>
        <v>0</v>
      </c>
      <c r="D22" s="283"/>
      <c r="E22" s="281">
        <f>F22+G22</f>
        <v>0</v>
      </c>
      <c r="F22" s="282"/>
      <c r="G22" s="284"/>
      <c r="H22" s="285"/>
      <c r="I22" s="283"/>
      <c r="J22" s="282"/>
      <c r="K22" s="284"/>
      <c r="L22" s="285"/>
      <c r="M22" s="281">
        <f t="shared" si="1"/>
        <v>0</v>
      </c>
      <c r="N22" s="282"/>
      <c r="O22" s="284"/>
      <c r="P22" s="285"/>
      <c r="Q22" s="283"/>
      <c r="R22" s="286"/>
      <c r="S22" s="284"/>
      <c r="T22" s="284"/>
      <c r="U22" s="287"/>
      <c r="V22" s="286"/>
      <c r="W22" s="284"/>
      <c r="X22" s="284"/>
      <c r="Y22" s="288"/>
      <c r="Z22" s="288"/>
      <c r="AA22" s="288"/>
      <c r="AB22" s="288"/>
      <c r="AC22" s="288"/>
      <c r="AD22" s="288"/>
      <c r="AE22" s="288"/>
      <c r="AF22" s="288"/>
      <c r="AG22" s="288"/>
      <c r="AH22" s="288"/>
      <c r="AI22" s="288"/>
      <c r="AJ22" s="288"/>
      <c r="AK22" s="288"/>
      <c r="AL22" s="435"/>
      <c r="AM22" s="143"/>
      <c r="AN22" s="132"/>
      <c r="AO22" s="63"/>
      <c r="AP22" s="1260"/>
      <c r="AQ22" s="1262"/>
      <c r="AR22" s="435"/>
      <c r="AS22" s="283"/>
      <c r="AT22" s="288"/>
      <c r="AU22" s="283"/>
      <c r="AV22" s="288"/>
      <c r="AW22" s="288"/>
    </row>
    <row r="23" spans="1:49" s="2" customFormat="1" x14ac:dyDescent="0.2">
      <c r="A23" s="1878"/>
      <c r="B23" s="10">
        <v>2009</v>
      </c>
      <c r="C23" s="434">
        <f t="shared" si="0"/>
        <v>0</v>
      </c>
      <c r="D23" s="283"/>
      <c r="E23" s="281">
        <f t="shared" si="2"/>
        <v>0</v>
      </c>
      <c r="F23" s="282"/>
      <c r="G23" s="284"/>
      <c r="H23" s="285"/>
      <c r="I23" s="283"/>
      <c r="J23" s="282"/>
      <c r="K23" s="284"/>
      <c r="L23" s="285"/>
      <c r="M23" s="281">
        <f t="shared" si="1"/>
        <v>0</v>
      </c>
      <c r="N23" s="282"/>
      <c r="O23" s="284"/>
      <c r="P23" s="285"/>
      <c r="Q23" s="283"/>
      <c r="R23" s="286"/>
      <c r="S23" s="284"/>
      <c r="T23" s="284"/>
      <c r="U23" s="287"/>
      <c r="V23" s="286"/>
      <c r="W23" s="284"/>
      <c r="X23" s="284"/>
      <c r="Y23" s="288"/>
      <c r="Z23" s="288"/>
      <c r="AA23" s="288"/>
      <c r="AB23" s="288"/>
      <c r="AC23" s="288"/>
      <c r="AD23" s="288"/>
      <c r="AE23" s="288"/>
      <c r="AF23" s="288"/>
      <c r="AG23" s="288"/>
      <c r="AH23" s="288"/>
      <c r="AI23" s="288"/>
      <c r="AJ23" s="288"/>
      <c r="AK23" s="288"/>
      <c r="AL23" s="435"/>
      <c r="AM23" s="143"/>
      <c r="AN23" s="132"/>
      <c r="AO23" s="63"/>
      <c r="AP23" s="1260"/>
      <c r="AQ23" s="1262"/>
      <c r="AR23" s="435"/>
      <c r="AS23" s="283"/>
      <c r="AT23" s="288"/>
      <c r="AU23" s="283"/>
      <c r="AV23" s="288"/>
      <c r="AW23" s="288"/>
    </row>
    <row r="24" spans="1:49" s="2" customFormat="1" x14ac:dyDescent="0.2">
      <c r="A24" s="1878"/>
      <c r="B24" s="10">
        <v>2010</v>
      </c>
      <c r="C24" s="434">
        <f t="shared" si="0"/>
        <v>0</v>
      </c>
      <c r="D24" s="283"/>
      <c r="E24" s="281">
        <f t="shared" si="2"/>
        <v>0</v>
      </c>
      <c r="F24" s="282"/>
      <c r="G24" s="284"/>
      <c r="H24" s="285"/>
      <c r="I24" s="283"/>
      <c r="J24" s="282"/>
      <c r="K24" s="284"/>
      <c r="L24" s="285"/>
      <c r="M24" s="281">
        <f t="shared" si="1"/>
        <v>0</v>
      </c>
      <c r="N24" s="282"/>
      <c r="O24" s="284"/>
      <c r="P24" s="285"/>
      <c r="Q24" s="283"/>
      <c r="R24" s="286"/>
      <c r="S24" s="284"/>
      <c r="T24" s="284"/>
      <c r="U24" s="287"/>
      <c r="V24" s="286"/>
      <c r="W24" s="284"/>
      <c r="X24" s="284"/>
      <c r="Y24" s="288"/>
      <c r="Z24" s="288"/>
      <c r="AA24" s="288"/>
      <c r="AB24" s="288"/>
      <c r="AC24" s="288"/>
      <c r="AD24" s="288"/>
      <c r="AE24" s="288"/>
      <c r="AF24" s="288"/>
      <c r="AG24" s="288"/>
      <c r="AH24" s="288"/>
      <c r="AI24" s="288"/>
      <c r="AJ24" s="288"/>
      <c r="AK24" s="288"/>
      <c r="AL24" s="435"/>
      <c r="AM24" s="143"/>
      <c r="AN24" s="132"/>
      <c r="AO24" s="63"/>
      <c r="AP24" s="1260"/>
      <c r="AQ24" s="1262"/>
      <c r="AR24" s="435"/>
      <c r="AS24" s="283"/>
      <c r="AT24" s="288"/>
      <c r="AU24" s="283"/>
      <c r="AV24" s="288"/>
      <c r="AW24" s="288"/>
    </row>
    <row r="25" spans="1:49" s="2" customFormat="1" x14ac:dyDescent="0.2">
      <c r="A25" s="1878"/>
      <c r="B25" s="10">
        <v>2011</v>
      </c>
      <c r="C25" s="434">
        <f>D25+E25+H25+I25+J25+M25+AK25</f>
        <v>0</v>
      </c>
      <c r="D25" s="283"/>
      <c r="E25" s="281">
        <f t="shared" si="2"/>
        <v>0</v>
      </c>
      <c r="F25" s="282"/>
      <c r="G25" s="284"/>
      <c r="H25" s="285"/>
      <c r="I25" s="283"/>
      <c r="J25" s="282"/>
      <c r="K25" s="284"/>
      <c r="L25" s="285"/>
      <c r="M25" s="281">
        <f t="shared" si="1"/>
        <v>0</v>
      </c>
      <c r="N25" s="282"/>
      <c r="O25" s="284"/>
      <c r="P25" s="285"/>
      <c r="Q25" s="283"/>
      <c r="R25" s="286"/>
      <c r="S25" s="284"/>
      <c r="T25" s="284"/>
      <c r="U25" s="287"/>
      <c r="V25" s="286"/>
      <c r="W25" s="284"/>
      <c r="X25" s="284"/>
      <c r="Y25" s="288"/>
      <c r="Z25" s="288"/>
      <c r="AA25" s="288"/>
      <c r="AB25" s="288"/>
      <c r="AC25" s="288"/>
      <c r="AD25" s="288"/>
      <c r="AE25" s="288"/>
      <c r="AF25" s="288"/>
      <c r="AG25" s="288"/>
      <c r="AH25" s="288"/>
      <c r="AI25" s="288"/>
      <c r="AJ25" s="288"/>
      <c r="AK25" s="288"/>
      <c r="AL25" s="435"/>
      <c r="AM25" s="143"/>
      <c r="AN25" s="132"/>
      <c r="AO25" s="63"/>
      <c r="AP25" s="1260"/>
      <c r="AQ25" s="1262"/>
      <c r="AR25" s="435"/>
      <c r="AS25" s="283"/>
      <c r="AT25" s="288"/>
      <c r="AU25" s="283"/>
      <c r="AV25" s="288"/>
      <c r="AW25" s="288"/>
    </row>
    <row r="26" spans="1:49" s="2" customFormat="1" x14ac:dyDescent="0.2">
      <c r="A26" s="1878"/>
      <c r="B26" s="10">
        <v>2012</v>
      </c>
      <c r="C26" s="434">
        <f t="shared" si="0"/>
        <v>0</v>
      </c>
      <c r="D26" s="283"/>
      <c r="E26" s="281">
        <f t="shared" si="2"/>
        <v>0</v>
      </c>
      <c r="F26" s="282"/>
      <c r="G26" s="284"/>
      <c r="H26" s="285"/>
      <c r="I26" s="283"/>
      <c r="J26" s="282"/>
      <c r="K26" s="284"/>
      <c r="L26" s="285"/>
      <c r="M26" s="281">
        <f t="shared" si="1"/>
        <v>0</v>
      </c>
      <c r="N26" s="282"/>
      <c r="O26" s="284"/>
      <c r="P26" s="285"/>
      <c r="Q26" s="283"/>
      <c r="R26" s="286"/>
      <c r="S26" s="284"/>
      <c r="T26" s="284"/>
      <c r="U26" s="287"/>
      <c r="V26" s="286"/>
      <c r="W26" s="284"/>
      <c r="X26" s="284"/>
      <c r="Y26" s="288"/>
      <c r="Z26" s="288"/>
      <c r="AA26" s="288"/>
      <c r="AB26" s="288"/>
      <c r="AC26" s="288"/>
      <c r="AD26" s="288"/>
      <c r="AE26" s="288"/>
      <c r="AF26" s="288"/>
      <c r="AG26" s="288"/>
      <c r="AH26" s="288"/>
      <c r="AI26" s="288"/>
      <c r="AJ26" s="288"/>
      <c r="AK26" s="288"/>
      <c r="AL26" s="435"/>
      <c r="AM26" s="143"/>
      <c r="AN26" s="132"/>
      <c r="AO26" s="63"/>
      <c r="AP26" s="1260"/>
      <c r="AQ26" s="1262"/>
      <c r="AR26" s="435"/>
      <c r="AS26" s="283"/>
      <c r="AT26" s="288"/>
      <c r="AU26" s="283"/>
      <c r="AV26" s="288"/>
      <c r="AW26" s="288"/>
    </row>
    <row r="27" spans="1:49" s="2" customFormat="1" x14ac:dyDescent="0.2">
      <c r="A27" s="1878"/>
      <c r="B27" s="10">
        <v>2013</v>
      </c>
      <c r="C27" s="434">
        <f t="shared" si="0"/>
        <v>0</v>
      </c>
      <c r="D27" s="283"/>
      <c r="E27" s="281">
        <f t="shared" si="2"/>
        <v>0</v>
      </c>
      <c r="F27" s="282"/>
      <c r="G27" s="284"/>
      <c r="H27" s="285"/>
      <c r="I27" s="283"/>
      <c r="J27" s="282"/>
      <c r="K27" s="284"/>
      <c r="L27" s="285"/>
      <c r="M27" s="281">
        <f t="shared" si="1"/>
        <v>0</v>
      </c>
      <c r="N27" s="282"/>
      <c r="O27" s="284"/>
      <c r="P27" s="285"/>
      <c r="Q27" s="283"/>
      <c r="R27" s="286"/>
      <c r="S27" s="284"/>
      <c r="T27" s="284"/>
      <c r="U27" s="287"/>
      <c r="V27" s="286"/>
      <c r="W27" s="284"/>
      <c r="X27" s="284"/>
      <c r="Y27" s="288"/>
      <c r="Z27" s="288"/>
      <c r="AA27" s="288"/>
      <c r="AB27" s="288"/>
      <c r="AC27" s="288"/>
      <c r="AD27" s="288"/>
      <c r="AE27" s="288"/>
      <c r="AF27" s="288"/>
      <c r="AG27" s="288"/>
      <c r="AH27" s="288"/>
      <c r="AI27" s="288"/>
      <c r="AJ27" s="288"/>
      <c r="AK27" s="288"/>
      <c r="AL27" s="435"/>
      <c r="AM27" s="143"/>
      <c r="AN27" s="132"/>
      <c r="AO27" s="63"/>
      <c r="AP27" s="1260"/>
      <c r="AQ27" s="1262"/>
      <c r="AR27" s="435"/>
      <c r="AS27" s="283"/>
      <c r="AT27" s="288"/>
      <c r="AU27" s="283"/>
      <c r="AV27" s="288"/>
      <c r="AW27" s="288"/>
    </row>
    <row r="28" spans="1:49" s="20" customFormat="1" x14ac:dyDescent="0.2">
      <c r="A28" s="1878"/>
      <c r="B28" s="37">
        <v>2014</v>
      </c>
      <c r="C28" s="434">
        <f t="shared" si="0"/>
        <v>0</v>
      </c>
      <c r="D28" s="289"/>
      <c r="E28" s="281">
        <f t="shared" si="2"/>
        <v>0</v>
      </c>
      <c r="F28" s="282"/>
      <c r="G28" s="290"/>
      <c r="H28" s="291"/>
      <c r="I28" s="289"/>
      <c r="J28" s="282"/>
      <c r="K28" s="290"/>
      <c r="L28" s="291"/>
      <c r="M28" s="281">
        <f t="shared" si="1"/>
        <v>0</v>
      </c>
      <c r="N28" s="282"/>
      <c r="O28" s="290"/>
      <c r="P28" s="291"/>
      <c r="Q28" s="289"/>
      <c r="R28" s="292"/>
      <c r="S28" s="290"/>
      <c r="T28" s="290"/>
      <c r="U28" s="293"/>
      <c r="V28" s="292"/>
      <c r="W28" s="290"/>
      <c r="X28" s="290"/>
      <c r="Y28" s="294"/>
      <c r="Z28" s="294"/>
      <c r="AA28" s="294"/>
      <c r="AB28" s="294"/>
      <c r="AC28" s="294"/>
      <c r="AD28" s="294"/>
      <c r="AE28" s="294"/>
      <c r="AF28" s="294"/>
      <c r="AG28" s="294"/>
      <c r="AH28" s="294"/>
      <c r="AI28" s="294"/>
      <c r="AJ28" s="294"/>
      <c r="AK28" s="294"/>
      <c r="AL28" s="435"/>
      <c r="AM28" s="145"/>
      <c r="AN28" s="132"/>
      <c r="AO28" s="63"/>
      <c r="AP28" s="1260"/>
      <c r="AQ28" s="1263"/>
      <c r="AR28" s="435"/>
      <c r="AS28" s="289"/>
      <c r="AT28" s="294"/>
      <c r="AU28" s="289"/>
      <c r="AV28" s="294"/>
      <c r="AW28" s="294"/>
    </row>
    <row r="29" spans="1:49" s="20" customFormat="1" x14ac:dyDescent="0.2">
      <c r="A29" s="1878"/>
      <c r="B29" s="10">
        <v>2015</v>
      </c>
      <c r="C29" s="434">
        <f t="shared" si="0"/>
        <v>0</v>
      </c>
      <c r="D29" s="283"/>
      <c r="E29" s="281">
        <f t="shared" si="2"/>
        <v>0</v>
      </c>
      <c r="F29" s="286"/>
      <c r="G29" s="284"/>
      <c r="H29" s="285"/>
      <c r="I29" s="283"/>
      <c r="J29" s="286"/>
      <c r="K29" s="284"/>
      <c r="L29" s="285"/>
      <c r="M29" s="281">
        <f t="shared" si="1"/>
        <v>0</v>
      </c>
      <c r="N29" s="286"/>
      <c r="O29" s="284"/>
      <c r="P29" s="285"/>
      <c r="Q29" s="283"/>
      <c r="R29" s="286"/>
      <c r="S29" s="284"/>
      <c r="T29" s="284"/>
      <c r="U29" s="287"/>
      <c r="V29" s="286"/>
      <c r="W29" s="284"/>
      <c r="X29" s="284"/>
      <c r="Y29" s="288"/>
      <c r="Z29" s="288"/>
      <c r="AA29" s="288"/>
      <c r="AB29" s="288"/>
      <c r="AC29" s="288"/>
      <c r="AD29" s="288"/>
      <c r="AE29" s="288"/>
      <c r="AF29" s="288"/>
      <c r="AG29" s="288"/>
      <c r="AH29" s="288"/>
      <c r="AI29" s="288"/>
      <c r="AJ29" s="288"/>
      <c r="AK29" s="288"/>
      <c r="AL29" s="435"/>
      <c r="AM29" s="143"/>
      <c r="AN29" s="144"/>
      <c r="AO29" s="64"/>
      <c r="AP29" s="1264"/>
      <c r="AQ29" s="1262"/>
      <c r="AR29" s="435"/>
      <c r="AS29" s="289"/>
      <c r="AT29" s="294"/>
      <c r="AU29" s="289"/>
      <c r="AV29" s="294"/>
      <c r="AW29" s="294"/>
    </row>
    <row r="30" spans="1:49" s="20" customFormat="1" x14ac:dyDescent="0.2">
      <c r="A30" s="1878"/>
      <c r="B30" s="1185">
        <v>2016</v>
      </c>
      <c r="C30" s="434">
        <f t="shared" si="0"/>
        <v>0</v>
      </c>
      <c r="D30" s="289"/>
      <c r="E30" s="281">
        <f t="shared" si="2"/>
        <v>0</v>
      </c>
      <c r="F30" s="292"/>
      <c r="G30" s="290"/>
      <c r="H30" s="291"/>
      <c r="I30" s="289"/>
      <c r="J30" s="292"/>
      <c r="K30" s="290"/>
      <c r="L30" s="291"/>
      <c r="M30" s="281">
        <f t="shared" si="1"/>
        <v>0</v>
      </c>
      <c r="N30" s="292"/>
      <c r="O30" s="290"/>
      <c r="P30" s="291"/>
      <c r="Q30" s="289"/>
      <c r="R30" s="292"/>
      <c r="S30" s="290"/>
      <c r="T30" s="290"/>
      <c r="U30" s="293"/>
      <c r="V30" s="292"/>
      <c r="W30" s="290"/>
      <c r="X30" s="290"/>
      <c r="Y30" s="294"/>
      <c r="Z30" s="294"/>
      <c r="AA30" s="294"/>
      <c r="AB30" s="294"/>
      <c r="AC30" s="294"/>
      <c r="AD30" s="294"/>
      <c r="AE30" s="294"/>
      <c r="AF30" s="294"/>
      <c r="AG30" s="294"/>
      <c r="AH30" s="294"/>
      <c r="AI30" s="294"/>
      <c r="AJ30" s="294"/>
      <c r="AK30" s="294"/>
      <c r="AL30" s="435"/>
      <c r="AM30" s="145"/>
      <c r="AN30" s="146"/>
      <c r="AO30" s="65"/>
      <c r="AP30" s="1265"/>
      <c r="AQ30" s="1263"/>
      <c r="AR30" s="435"/>
      <c r="AS30" s="289"/>
      <c r="AT30" s="294"/>
      <c r="AU30" s="289"/>
      <c r="AV30" s="294"/>
      <c r="AW30" s="294"/>
    </row>
    <row r="31" spans="1:49" s="20" customFormat="1" x14ac:dyDescent="0.2">
      <c r="A31" s="1878"/>
      <c r="B31" s="1185">
        <v>2017</v>
      </c>
      <c r="C31" s="434">
        <f t="shared" si="0"/>
        <v>0</v>
      </c>
      <c r="D31" s="289"/>
      <c r="E31" s="281">
        <f t="shared" si="2"/>
        <v>0</v>
      </c>
      <c r="F31" s="292"/>
      <c r="G31" s="290"/>
      <c r="H31" s="291"/>
      <c r="I31" s="289"/>
      <c r="J31" s="292"/>
      <c r="K31" s="290"/>
      <c r="L31" s="291"/>
      <c r="M31" s="281">
        <f t="shared" si="1"/>
        <v>0</v>
      </c>
      <c r="N31" s="292"/>
      <c r="O31" s="290"/>
      <c r="P31" s="291"/>
      <c r="Q31" s="289"/>
      <c r="R31" s="292"/>
      <c r="S31" s="290"/>
      <c r="T31" s="290"/>
      <c r="U31" s="293"/>
      <c r="V31" s="292"/>
      <c r="W31" s="290"/>
      <c r="X31" s="290"/>
      <c r="Y31" s="294"/>
      <c r="Z31" s="294"/>
      <c r="AA31" s="294"/>
      <c r="AB31" s="294"/>
      <c r="AC31" s="294"/>
      <c r="AD31" s="294"/>
      <c r="AE31" s="294"/>
      <c r="AF31" s="294"/>
      <c r="AG31" s="294"/>
      <c r="AH31" s="294"/>
      <c r="AI31" s="294"/>
      <c r="AJ31" s="294"/>
      <c r="AK31" s="294"/>
      <c r="AL31" s="435"/>
      <c r="AM31" s="145"/>
      <c r="AN31" s="146"/>
      <c r="AO31" s="65"/>
      <c r="AP31" s="1265"/>
      <c r="AQ31" s="1263"/>
      <c r="AR31" s="435"/>
      <c r="AS31" s="289"/>
      <c r="AT31" s="294"/>
      <c r="AU31" s="289"/>
      <c r="AV31" s="294"/>
      <c r="AW31" s="294"/>
    </row>
    <row r="32" spans="1:49" s="20" customFormat="1" ht="15" thickBot="1" x14ac:dyDescent="0.25">
      <c r="A32" s="1878"/>
      <c r="B32" s="1755">
        <v>2018</v>
      </c>
      <c r="C32" s="434">
        <f t="shared" si="0"/>
        <v>0</v>
      </c>
      <c r="D32" s="552"/>
      <c r="E32" s="281">
        <f t="shared" si="2"/>
        <v>0</v>
      </c>
      <c r="F32" s="553"/>
      <c r="G32" s="553"/>
      <c r="H32" s="554"/>
      <c r="I32" s="554"/>
      <c r="J32" s="552"/>
      <c r="K32" s="553"/>
      <c r="L32" s="555"/>
      <c r="M32" s="281">
        <f t="shared" si="1"/>
        <v>0</v>
      </c>
      <c r="N32" s="556"/>
      <c r="O32" s="553"/>
      <c r="P32" s="557"/>
      <c r="Q32" s="552"/>
      <c r="R32" s="556"/>
      <c r="S32" s="553"/>
      <c r="T32" s="553"/>
      <c r="U32" s="558"/>
      <c r="V32" s="556"/>
      <c r="W32" s="553"/>
      <c r="X32" s="553"/>
      <c r="Y32" s="559"/>
      <c r="Z32" s="559"/>
      <c r="AA32" s="559"/>
      <c r="AB32" s="559"/>
      <c r="AC32" s="559"/>
      <c r="AD32" s="559"/>
      <c r="AE32" s="559"/>
      <c r="AF32" s="559"/>
      <c r="AG32" s="559"/>
      <c r="AH32" s="559"/>
      <c r="AI32" s="559"/>
      <c r="AJ32" s="559"/>
      <c r="AK32" s="559"/>
      <c r="AL32" s="435"/>
      <c r="AM32" s="145"/>
      <c r="AN32" s="146"/>
      <c r="AO32" s="65"/>
      <c r="AP32" s="1266"/>
      <c r="AQ32" s="1267"/>
      <c r="AR32" s="435"/>
      <c r="AS32" s="289"/>
      <c r="AT32" s="294"/>
      <c r="AU32" s="289"/>
      <c r="AV32" s="294"/>
      <c r="AW32" s="294"/>
    </row>
    <row r="33" spans="1:49" s="39" customFormat="1" ht="77.25" customHeight="1" thickBot="1" x14ac:dyDescent="0.25">
      <c r="B33" s="684" t="s">
        <v>499</v>
      </c>
      <c r="C33" s="1684" t="str">
        <f>IF(COUNT(C16:C32)&lt;&gt;0,IF(COUNT(C25:C32)&lt;8,"Please fill in value for 2018 and extend series back to at least 2011",""),"")</f>
        <v/>
      </c>
      <c r="D33" s="1040" t="str">
        <f t="shared" ref="D33:AK33" si="3">IF(COUNT(D16:D32)&lt;&gt;0,IF(COUNT(D25:D32)&lt;8,"Please fill in value for 2018 and extend series back to at least 2011",""),"")</f>
        <v/>
      </c>
      <c r="E33" s="1040" t="str">
        <f t="shared" si="3"/>
        <v/>
      </c>
      <c r="F33" s="1040" t="str">
        <f t="shared" si="3"/>
        <v/>
      </c>
      <c r="G33" s="1040" t="str">
        <f t="shared" si="3"/>
        <v/>
      </c>
      <c r="H33" s="1040" t="str">
        <f t="shared" si="3"/>
        <v/>
      </c>
      <c r="I33" s="1040" t="str">
        <f t="shared" si="3"/>
        <v/>
      </c>
      <c r="J33" s="1040" t="str">
        <f t="shared" si="3"/>
        <v/>
      </c>
      <c r="K33" s="1040" t="str">
        <f t="shared" si="3"/>
        <v/>
      </c>
      <c r="L33" s="1040" t="str">
        <f t="shared" si="3"/>
        <v/>
      </c>
      <c r="M33" s="1040" t="str">
        <f t="shared" si="3"/>
        <v/>
      </c>
      <c r="N33" s="1040" t="str">
        <f t="shared" si="3"/>
        <v/>
      </c>
      <c r="O33" s="1040" t="str">
        <f t="shared" si="3"/>
        <v/>
      </c>
      <c r="P33" s="1040" t="str">
        <f t="shared" si="3"/>
        <v/>
      </c>
      <c r="Q33" s="1040" t="str">
        <f t="shared" si="3"/>
        <v/>
      </c>
      <c r="R33" s="1040" t="str">
        <f t="shared" si="3"/>
        <v/>
      </c>
      <c r="S33" s="1040" t="str">
        <f t="shared" si="3"/>
        <v/>
      </c>
      <c r="T33" s="1040" t="str">
        <f t="shared" si="3"/>
        <v/>
      </c>
      <c r="U33" s="1040" t="str">
        <f t="shared" si="3"/>
        <v/>
      </c>
      <c r="V33" s="1040" t="str">
        <f t="shared" si="3"/>
        <v/>
      </c>
      <c r="W33" s="1040" t="str">
        <f t="shared" si="3"/>
        <v/>
      </c>
      <c r="X33" s="1040" t="str">
        <f t="shared" si="3"/>
        <v/>
      </c>
      <c r="Y33" s="1040" t="str">
        <f t="shared" si="3"/>
        <v/>
      </c>
      <c r="Z33" s="1040" t="str">
        <f t="shared" si="3"/>
        <v/>
      </c>
      <c r="AA33" s="1040" t="str">
        <f t="shared" si="3"/>
        <v/>
      </c>
      <c r="AB33" s="1040" t="str">
        <f t="shared" si="3"/>
        <v/>
      </c>
      <c r="AC33" s="1040" t="str">
        <f t="shared" si="3"/>
        <v/>
      </c>
      <c r="AD33" s="1040" t="str">
        <f t="shared" si="3"/>
        <v/>
      </c>
      <c r="AE33" s="1040" t="str">
        <f t="shared" si="3"/>
        <v/>
      </c>
      <c r="AF33" s="1040" t="str">
        <f t="shared" si="3"/>
        <v/>
      </c>
      <c r="AG33" s="1040" t="str">
        <f t="shared" si="3"/>
        <v/>
      </c>
      <c r="AH33" s="1040" t="str">
        <f t="shared" si="3"/>
        <v/>
      </c>
      <c r="AI33" s="1040" t="str">
        <f t="shared" si="3"/>
        <v/>
      </c>
      <c r="AJ33" s="1040" t="str">
        <f t="shared" si="3"/>
        <v/>
      </c>
      <c r="AK33" s="1043" t="str">
        <f t="shared" si="3"/>
        <v/>
      </c>
      <c r="AL33" s="1044"/>
      <c r="AM33" s="1040" t="str">
        <f t="shared" ref="AM33" si="4">IF(COUNT(AM16:AM32)&lt;&gt;0,IF(COUNT(AM25:AM32)&lt;8,"Please fill in value for 2018 and extend series back to at least 2011",""),"")</f>
        <v/>
      </c>
      <c r="AN33" s="1040" t="str">
        <f t="shared" ref="AN33" si="5">IF(COUNT(AN16:AN32)&lt;&gt;0,IF(COUNT(AN25:AN32)&lt;8,"Please fill in value for 2018 and extend series back to at least 2011",""),"")</f>
        <v/>
      </c>
      <c r="AO33" s="1040" t="str">
        <f t="shared" ref="AO33" si="6">IF(COUNT(AO16:AO32)&lt;&gt;0,IF(COUNT(AO25:AO32)&lt;8,"Please fill in value for 2018 and extend series back to at least 2011",""),"")</f>
        <v/>
      </c>
      <c r="AP33" s="1040" t="str">
        <f t="shared" ref="AP33" si="7">IF(COUNT(AP16:AP32)&lt;&gt;0,IF(COUNT(AP25:AP32)&lt;8,"Please fill in value for 2018 and extend series back to at least 2011",""),"")</f>
        <v/>
      </c>
      <c r="AQ33" s="1043" t="str">
        <f t="shared" ref="AQ33" si="8">IF(COUNT(AQ16:AQ32)&lt;&gt;0,IF(COUNT(AQ25:AQ32)&lt;8,"Please fill in value for 2018 and extend series back to at least 2011",""),"")</f>
        <v/>
      </c>
      <c r="AR33" s="1044"/>
      <c r="AS33" s="1040" t="str">
        <f t="shared" ref="AS33" si="9">IF(COUNT(AS16:AS32)&lt;&gt;0,IF(COUNT(AS25:AS32)&lt;8,"Please fill in value for 2018 and extend series back to at least 2011",""),"")</f>
        <v/>
      </c>
      <c r="AT33" s="1040" t="str">
        <f t="shared" ref="AT33" si="10">IF(COUNT(AT16:AT32)&lt;&gt;0,IF(COUNT(AT25:AT32)&lt;8,"Please fill in value for 2018 and extend series back to at least 2011",""),"")</f>
        <v/>
      </c>
      <c r="AU33" s="1040" t="str">
        <f t="shared" ref="AU33" si="11">IF(COUNT(AU16:AU32)&lt;&gt;0,IF(COUNT(AU25:AU32)&lt;8,"Please fill in value for 2018 and extend series back to at least 2011",""),"")</f>
        <v/>
      </c>
      <c r="AV33" s="1040" t="str">
        <f t="shared" ref="AV33" si="12">IF(COUNT(AV16:AV32)&lt;&gt;0,IF(COUNT(AV25:AV32)&lt;8,"Please fill in value for 2018 and extend series back to at least 2011",""),"")</f>
        <v/>
      </c>
      <c r="AW33" s="1043" t="str">
        <f t="shared" ref="AW33" si="13">IF(COUNT(AW16:AW32)&lt;&gt;0,IF(COUNT(AW25:AW32)&lt;8,"Please fill in value for 2018 and extend series back to at least 2011",""),"")</f>
        <v/>
      </c>
    </row>
    <row r="34" spans="1:49" s="39" customFormat="1" ht="40.5" customHeight="1" thickBot="1" x14ac:dyDescent="0.25">
      <c r="B34" s="684" t="s">
        <v>500</v>
      </c>
      <c r="C34" s="1546" t="str">
        <f>IF(MAX('1 macro-mapping checks'!C36:C37)&gt;0.2,"Series contain annual jump(s) of over 20%","")</f>
        <v/>
      </c>
      <c r="D34" s="1547" t="str">
        <f>IF(MAX('1 macro-mapping checks'!D36:D37)&gt;0.2,"Series contain annual jump(s) of over 20%","")</f>
        <v/>
      </c>
      <c r="E34" s="1547" t="str">
        <f>IF(MAX('1 macro-mapping checks'!E36:E37)&gt;0.2,"Series contain annual jump(s) of over 20%","")</f>
        <v/>
      </c>
      <c r="F34" s="1547" t="str">
        <f>IF(MAX('1 macro-mapping checks'!F36:F37)&gt;0.2,"Series contain annual jump(s) of over 20%","")</f>
        <v/>
      </c>
      <c r="G34" s="1547" t="str">
        <f>IF(MAX('1 macro-mapping checks'!G36:G37)&gt;0.2,"Series contain annual jump(s) of over 20%","")</f>
        <v/>
      </c>
      <c r="H34" s="1547" t="str">
        <f>IF(MAX('1 macro-mapping checks'!H36:H37)&gt;0.2,"Series contain annual jump(s) of over 20%","")</f>
        <v/>
      </c>
      <c r="I34" s="1547" t="str">
        <f>IF(MAX('1 macro-mapping checks'!I36:I37)&gt;0.2,"Series contain annual jump(s) of over 20%","")</f>
        <v/>
      </c>
      <c r="J34" s="1547" t="str">
        <f>IF(MAX('1 macro-mapping checks'!J36:J37)&gt;0.2,"Series contain annual jump(s) of over 20%","")</f>
        <v/>
      </c>
      <c r="K34" s="1547" t="str">
        <f>IF(MAX('1 macro-mapping checks'!K36:K37)&gt;0.2,"Series contain annual jump(s) of over 20%","")</f>
        <v/>
      </c>
      <c r="L34" s="1547" t="str">
        <f>IF(MAX('1 macro-mapping checks'!L36:L37)&gt;0.2,"Series contain annual jump(s) of over 20%","")</f>
        <v/>
      </c>
      <c r="M34" s="1547" t="str">
        <f>IF(MAX('1 macro-mapping checks'!M36:M37)&gt;0.2,"Series contain annual jump(s) of over 20%","")</f>
        <v/>
      </c>
      <c r="N34" s="1547" t="str">
        <f>IF(MAX('1 macro-mapping checks'!N36:N37)&gt;0.2,"Series contain annual jump(s) of over 20%","")</f>
        <v/>
      </c>
      <c r="O34" s="1547" t="str">
        <f>IF(MAX('1 macro-mapping checks'!O36:O37)&gt;0.2,"Series contain annual jump(s) of over 20%","")</f>
        <v/>
      </c>
      <c r="P34" s="1547" t="str">
        <f>IF(MAX('1 macro-mapping checks'!P36:P37)&gt;0.2,"Series contain annual jump(s) of over 20%","")</f>
        <v/>
      </c>
      <c r="Q34" s="1547" t="str">
        <f>IF(MAX('1 macro-mapping checks'!Q36:Q37)&gt;0.2,"Series contain annual jump(s) of over 20%","")</f>
        <v/>
      </c>
      <c r="R34" s="1547" t="str">
        <f>IF(MAX('1 macro-mapping checks'!R36:R37)&gt;0.2,"Series contain annual jump(s) of over 20%","")</f>
        <v/>
      </c>
      <c r="S34" s="1547" t="str">
        <f>IF(MAX('1 macro-mapping checks'!S36:S37)&gt;0.2,"Series contain annual jump(s) of over 20%","")</f>
        <v/>
      </c>
      <c r="T34" s="1547" t="str">
        <f>IF(MAX('1 macro-mapping checks'!T36:T37)&gt;0.2,"Series contain annual jump(s) of over 20%","")</f>
        <v/>
      </c>
      <c r="U34" s="1547" t="str">
        <f>IF(MAX('1 macro-mapping checks'!U36:U37)&gt;0.2,"Series contain annual jump(s) of over 20%","")</f>
        <v/>
      </c>
      <c r="V34" s="1547" t="str">
        <f>IF(MAX('1 macro-mapping checks'!V36:V37)&gt;0.2,"Series contain annual jump(s) of over 20%","")</f>
        <v/>
      </c>
      <c r="W34" s="1547" t="str">
        <f>IF(MAX('1 macro-mapping checks'!W36:W37)&gt;0.2,"Series contain annual jump(s) of over 20%","")</f>
        <v/>
      </c>
      <c r="X34" s="1547" t="str">
        <f>IF(MAX('1 macro-mapping checks'!X36:X37)&gt;0.2,"Series contain annual jump(s) of over 20%","")</f>
        <v/>
      </c>
      <c r="Y34" s="1547" t="str">
        <f>IF(MAX('1 macro-mapping checks'!Y36:Y37)&gt;0.2,"Series contain annual jump(s) of over 20%","")</f>
        <v/>
      </c>
      <c r="Z34" s="1547" t="str">
        <f>IF(MAX('1 macro-mapping checks'!Z36:Z37)&gt;0.2,"Series contain annual jump(s) of over 20%","")</f>
        <v/>
      </c>
      <c r="AA34" s="1547" t="str">
        <f>IF(MAX('1 macro-mapping checks'!AA36:AA37)&gt;0.2,"Series contain annual jump(s) of over 20%","")</f>
        <v/>
      </c>
      <c r="AB34" s="1547" t="str">
        <f>IF(MAX('1 macro-mapping checks'!AB36:AB37)&gt;0.2,"Series contain annual jump(s) of over 20%","")</f>
        <v/>
      </c>
      <c r="AC34" s="1547" t="str">
        <f>IF(MAX('1 macro-mapping checks'!AC36:AC37)&gt;0.2,"Series contain annual jump(s) of over 20%","")</f>
        <v/>
      </c>
      <c r="AD34" s="1547" t="str">
        <f>IF(MAX('1 macro-mapping checks'!AD36:AD37)&gt;0.2,"Series contain annual jump(s) of over 20%","")</f>
        <v/>
      </c>
      <c r="AE34" s="1547" t="str">
        <f>IF(MAX('1 macro-mapping checks'!AE36:AE37)&gt;0.2,"Series contain annual jump(s) of over 20%","")</f>
        <v/>
      </c>
      <c r="AF34" s="1547" t="str">
        <f>IF(MAX('1 macro-mapping checks'!AF36:AF37)&gt;0.2,"Series contain annual jump(s) of over 20%","")</f>
        <v/>
      </c>
      <c r="AG34" s="1547" t="str">
        <f>IF(MAX('1 macro-mapping checks'!AG36:AG37)&gt;0.2,"Series contain annual jump(s) of over 20%","")</f>
        <v/>
      </c>
      <c r="AH34" s="1547" t="str">
        <f>IF(MAX('1 macro-mapping checks'!AH36:AH37)&gt;0.2,"Series contain annual jump(s) of over 20%","")</f>
        <v/>
      </c>
      <c r="AI34" s="1547" t="str">
        <f>IF(MAX('1 macro-mapping checks'!AI36:AI37)&gt;0.2,"Series contain annual jump(s) of over 20%","")</f>
        <v/>
      </c>
      <c r="AJ34" s="1547" t="str">
        <f>IF(MAX('1 macro-mapping checks'!AJ36:AJ37)&gt;0.2,"Series contain annual jump(s) of over 20%","")</f>
        <v/>
      </c>
      <c r="AK34" s="1547" t="str">
        <f>IF(MAX('1 macro-mapping checks'!AK36:AK37)&gt;0.2,"Series contain annual jump(s) of over 20%","")</f>
        <v/>
      </c>
      <c r="AL34" s="1046" t="str">
        <f>IF(MAX('1 macro-mapping checks'!AL36:AL37)&gt;'1 macro-mapping checks'!$B$40,"Series contain annual jump(s) of over 20%","")</f>
        <v/>
      </c>
      <c r="AM34" s="1047" t="str">
        <f>IF(MAX('1 macro-mapping checks'!AM36:AM37)&gt;0.2,"Series contain annual jump(s) of over 20%","")</f>
        <v/>
      </c>
      <c r="AN34" s="1048" t="str">
        <f>IF(MAX('1 macro-mapping checks'!AN36:AN37)&gt;0.2,"Series contain annual jump(s) of over 20%","")</f>
        <v/>
      </c>
      <c r="AO34" s="1049" t="str">
        <f>IF(MAX('1 macro-mapping checks'!AO36:AO37)&gt;0.2,"Series contain annual jump(s) of over 20%","")</f>
        <v/>
      </c>
      <c r="AP34" s="1052" t="str">
        <f>IF(MAX('1 macro-mapping checks'!AP36:AP37)&gt;0.2,"Series contain annual jump(s) of over 20%","")</f>
        <v/>
      </c>
      <c r="AQ34" s="1053" t="str">
        <f>IF(MAX('1 macro-mapping checks'!AQ36:AQ37)&gt;0.2,"Series contain annual jump(s) of over 20%","")</f>
        <v/>
      </c>
      <c r="AR34" s="1050"/>
      <c r="AS34" s="1047" t="str">
        <f>IF(MAX('1 macro-mapping checks'!AS36:AS37)&gt;0.2,"Series contain annual jump(s) of over 20%","")</f>
        <v/>
      </c>
      <c r="AT34" s="1048" t="str">
        <f>IF(MAX('1 macro-mapping checks'!AT36:AT37)&gt;0.2,"Series contain annual jump(s) of over 20%","")</f>
        <v/>
      </c>
      <c r="AU34" s="1049" t="str">
        <f>IF(MAX('1 macro-mapping checks'!AU36:AU37)&gt;0.2,"Series contain annual jump(s) of over 20%","")</f>
        <v/>
      </c>
      <c r="AV34" s="1720" t="str">
        <f>IF(MAX('1 macro-mapping checks'!AV36:AV37)&gt;0.2,"Series contain annual jump(s) of over 20%","")</f>
        <v/>
      </c>
      <c r="AW34" s="1719" t="str">
        <f>IF(MAX('1 macro-mapping checks'!AW36:AW37)&gt;0.2,"Series contain annual jump(s) of over 20%","")</f>
        <v/>
      </c>
    </row>
    <row r="35" spans="1:49" s="2" customFormat="1" ht="69.95" customHeight="1" x14ac:dyDescent="0.2">
      <c r="B35" s="8" t="s">
        <v>83</v>
      </c>
      <c r="C35" s="685"/>
      <c r="D35" s="686"/>
      <c r="E35" s="686"/>
      <c r="F35" s="687"/>
      <c r="G35" s="687"/>
      <c r="H35" s="688"/>
      <c r="I35" s="688"/>
      <c r="J35" s="686"/>
      <c r="K35" s="687"/>
      <c r="L35" s="687"/>
      <c r="M35" s="686"/>
      <c r="N35" s="689"/>
      <c r="O35" s="687"/>
      <c r="P35" s="690"/>
      <c r="Q35" s="686"/>
      <c r="R35" s="689"/>
      <c r="S35" s="687"/>
      <c r="T35" s="687"/>
      <c r="U35" s="690"/>
      <c r="V35" s="689"/>
      <c r="W35" s="687"/>
      <c r="X35" s="687"/>
      <c r="Y35" s="691"/>
      <c r="Z35" s="691"/>
      <c r="AA35" s="691"/>
      <c r="AB35" s="691"/>
      <c r="AC35" s="691"/>
      <c r="AD35" s="691"/>
      <c r="AE35" s="691"/>
      <c r="AF35" s="691"/>
      <c r="AG35" s="691"/>
      <c r="AH35" s="691"/>
      <c r="AI35" s="691"/>
      <c r="AJ35" s="691"/>
      <c r="AK35" s="691"/>
      <c r="AL35" s="692"/>
      <c r="AM35" s="693"/>
      <c r="AN35" s="694"/>
      <c r="AO35" s="695"/>
      <c r="AP35" s="122"/>
      <c r="AQ35" s="123"/>
      <c r="AR35" s="436"/>
      <c r="AS35" s="1129"/>
      <c r="AT35" s="1130"/>
      <c r="AU35" s="1129"/>
      <c r="AV35" s="1130"/>
      <c r="AW35" s="1130"/>
    </row>
    <row r="36" spans="1:49" s="14" customFormat="1" ht="69.95" customHeight="1" thickBot="1" x14ac:dyDescent="0.25">
      <c r="A36" s="2"/>
      <c r="B36" s="76" t="s">
        <v>582</v>
      </c>
      <c r="C36" s="696"/>
      <c r="D36" s="697"/>
      <c r="E36" s="697"/>
      <c r="F36" s="698"/>
      <c r="G36" s="698"/>
      <c r="H36" s="699"/>
      <c r="I36" s="699"/>
      <c r="J36" s="697"/>
      <c r="K36" s="698"/>
      <c r="L36" s="698"/>
      <c r="M36" s="697"/>
      <c r="N36" s="700"/>
      <c r="O36" s="698"/>
      <c r="P36" s="701"/>
      <c r="Q36" s="697"/>
      <c r="R36" s="700"/>
      <c r="S36" s="698"/>
      <c r="T36" s="698"/>
      <c r="U36" s="701"/>
      <c r="V36" s="700"/>
      <c r="W36" s="698"/>
      <c r="X36" s="698"/>
      <c r="Y36" s="702"/>
      <c r="Z36" s="702"/>
      <c r="AA36" s="702"/>
      <c r="AB36" s="702"/>
      <c r="AC36" s="702"/>
      <c r="AD36" s="702"/>
      <c r="AE36" s="702"/>
      <c r="AF36" s="702"/>
      <c r="AG36" s="702"/>
      <c r="AH36" s="702"/>
      <c r="AI36" s="702"/>
      <c r="AJ36" s="702"/>
      <c r="AK36" s="702"/>
      <c r="AL36" s="692"/>
      <c r="AM36" s="703"/>
      <c r="AN36" s="704"/>
      <c r="AO36" s="705"/>
      <c r="AP36" s="125"/>
      <c r="AQ36" s="126"/>
      <c r="AR36" s="436"/>
      <c r="AS36" s="1131"/>
      <c r="AT36" s="1132"/>
      <c r="AU36" s="1131"/>
      <c r="AV36" s="1132"/>
      <c r="AW36" s="1132"/>
    </row>
    <row r="37" spans="1:49" x14ac:dyDescent="0.2">
      <c r="B37" s="1219" t="s">
        <v>611</v>
      </c>
      <c r="C37" s="1217" t="s">
        <v>609</v>
      </c>
      <c r="D37" s="1217" t="s">
        <v>610</v>
      </c>
      <c r="E37" s="1217" t="s">
        <v>614</v>
      </c>
      <c r="F37" s="1217" t="s">
        <v>615</v>
      </c>
      <c r="G37" s="1217" t="s">
        <v>616</v>
      </c>
      <c r="H37" s="1217" t="s">
        <v>617</v>
      </c>
      <c r="I37" s="1217" t="s">
        <v>618</v>
      </c>
      <c r="J37" s="1217" t="s">
        <v>619</v>
      </c>
      <c r="K37" s="1217" t="s">
        <v>620</v>
      </c>
      <c r="L37" s="1217" t="s">
        <v>621</v>
      </c>
      <c r="M37" s="1217" t="s">
        <v>622</v>
      </c>
      <c r="N37" s="1217" t="s">
        <v>623</v>
      </c>
      <c r="O37" s="1217" t="s">
        <v>624</v>
      </c>
      <c r="P37" s="1217" t="s">
        <v>625</v>
      </c>
      <c r="Q37" s="1217" t="s">
        <v>627</v>
      </c>
      <c r="R37" s="1217" t="s">
        <v>626</v>
      </c>
      <c r="S37" s="1217" t="s">
        <v>628</v>
      </c>
      <c r="T37" s="1217" t="s">
        <v>629</v>
      </c>
      <c r="U37" s="1217" t="s">
        <v>630</v>
      </c>
      <c r="V37" s="1219" t="s">
        <v>631</v>
      </c>
      <c r="W37" s="1217" t="s">
        <v>632</v>
      </c>
      <c r="X37" s="1217" t="s">
        <v>633</v>
      </c>
      <c r="Y37" s="1217" t="s">
        <v>634</v>
      </c>
      <c r="Z37" s="1217" t="s">
        <v>635</v>
      </c>
      <c r="AA37" s="1217" t="s">
        <v>636</v>
      </c>
      <c r="AB37" s="1217" t="s">
        <v>637</v>
      </c>
      <c r="AC37" s="1217" t="s">
        <v>638</v>
      </c>
      <c r="AD37" s="1217" t="s">
        <v>639</v>
      </c>
      <c r="AE37" s="1217" t="s">
        <v>640</v>
      </c>
      <c r="AF37" s="1217" t="s">
        <v>641</v>
      </c>
      <c r="AG37" s="1217" t="s">
        <v>642</v>
      </c>
      <c r="AH37" s="1754" t="s">
        <v>1099</v>
      </c>
      <c r="AI37" s="1754" t="s">
        <v>1100</v>
      </c>
      <c r="AJ37" s="1217" t="s">
        <v>643</v>
      </c>
      <c r="AK37" s="1217" t="s">
        <v>644</v>
      </c>
      <c r="AM37" s="1217" t="s">
        <v>645</v>
      </c>
      <c r="AN37" s="1217" t="s">
        <v>646</v>
      </c>
      <c r="AO37" s="1217" t="s">
        <v>647</v>
      </c>
      <c r="AP37" s="1217" t="s">
        <v>648</v>
      </c>
      <c r="AQ37" s="1217" t="s">
        <v>649</v>
      </c>
      <c r="AS37" s="1217" t="s">
        <v>650</v>
      </c>
      <c r="AT37" s="1217" t="s">
        <v>651</v>
      </c>
      <c r="AU37" s="1217" t="s">
        <v>652</v>
      </c>
      <c r="AV37" s="1217" t="s">
        <v>653</v>
      </c>
      <c r="AW37" s="1217" t="s">
        <v>654</v>
      </c>
    </row>
    <row r="38" spans="1:49" s="21" customFormat="1" ht="15.95" customHeight="1" x14ac:dyDescent="0.2">
      <c r="A38" s="19"/>
      <c r="C38" s="22" t="s">
        <v>84</v>
      </c>
      <c r="P38" s="57"/>
      <c r="AL38" s="57"/>
      <c r="AM38" s="22"/>
      <c r="AR38" s="57"/>
      <c r="AS38" s="43"/>
      <c r="AU38" s="43"/>
      <c r="AW38" s="43"/>
    </row>
    <row r="39" spans="1:49" s="75" customFormat="1" ht="15.75" customHeight="1" x14ac:dyDescent="0.2">
      <c r="A39" s="71"/>
      <c r="C39" s="21" t="s">
        <v>580</v>
      </c>
      <c r="D39" s="72"/>
      <c r="E39" s="72"/>
      <c r="F39" s="72"/>
      <c r="G39" s="72"/>
      <c r="H39" s="72"/>
      <c r="I39" s="72"/>
      <c r="J39" s="72"/>
      <c r="K39" s="72"/>
      <c r="L39" s="72"/>
      <c r="M39" s="72"/>
      <c r="N39" s="72"/>
      <c r="O39" s="72"/>
      <c r="P39" s="74"/>
      <c r="Q39" s="72"/>
      <c r="R39" s="72"/>
      <c r="S39" s="72"/>
      <c r="T39" s="72"/>
      <c r="U39" s="72"/>
      <c r="V39" s="72"/>
      <c r="W39" s="72"/>
      <c r="X39" s="72"/>
      <c r="Y39" s="72"/>
      <c r="Z39" s="72"/>
      <c r="AA39" s="72"/>
      <c r="AB39" s="72"/>
      <c r="AC39" s="72"/>
      <c r="AD39" s="72"/>
      <c r="AE39" s="72"/>
      <c r="AF39" s="72"/>
      <c r="AG39" s="72"/>
      <c r="AH39" s="72"/>
      <c r="AI39" s="72"/>
      <c r="AJ39" s="72"/>
      <c r="AK39" s="72"/>
      <c r="AL39" s="74"/>
      <c r="AM39" s="21"/>
      <c r="AN39" s="72"/>
      <c r="AO39" s="72"/>
      <c r="AP39" s="72"/>
      <c r="AQ39" s="72"/>
      <c r="AR39" s="74"/>
      <c r="AS39" s="73"/>
      <c r="AT39" s="72"/>
      <c r="AU39" s="73"/>
      <c r="AV39" s="72"/>
      <c r="AW39" s="73"/>
    </row>
    <row r="40" spans="1:49" ht="14.25" customHeight="1" x14ac:dyDescent="0.2">
      <c r="C40" s="29" t="s">
        <v>585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58"/>
      <c r="AM40" s="29"/>
      <c r="AN40" s="29"/>
      <c r="AO40" s="29"/>
      <c r="AP40" s="29"/>
      <c r="AQ40" s="29"/>
      <c r="AR40" s="58"/>
      <c r="AV40" s="29"/>
      <c r="AW40" s="36"/>
    </row>
    <row r="41" spans="1:49" x14ac:dyDescent="0.2">
      <c r="C41" s="29" t="s">
        <v>574</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59"/>
      <c r="AM41" s="29"/>
      <c r="AN41" s="34"/>
      <c r="AO41" s="34"/>
      <c r="AP41" s="34"/>
      <c r="AQ41" s="34"/>
      <c r="AR41" s="59"/>
      <c r="AV41" s="34"/>
      <c r="AW41" s="44"/>
    </row>
    <row r="42" spans="1:49" x14ac:dyDescent="0.2">
      <c r="C42" s="69" t="s">
        <v>230</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59"/>
      <c r="AM42" s="69"/>
      <c r="AN42" s="34"/>
      <c r="AO42" s="34"/>
      <c r="AP42" s="34"/>
      <c r="AQ42" s="34"/>
      <c r="AR42" s="59"/>
      <c r="AS42" s="44"/>
      <c r="AT42" s="34"/>
      <c r="AU42" s="44"/>
      <c r="AV42" s="34"/>
      <c r="AW42" s="44"/>
    </row>
    <row r="43" spans="1:49" x14ac:dyDescent="0.2">
      <c r="C43" s="69" t="s">
        <v>575</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59"/>
      <c r="AM43" s="69"/>
      <c r="AN43" s="34"/>
      <c r="AO43" s="34"/>
      <c r="AP43" s="34"/>
      <c r="AQ43" s="34"/>
      <c r="AR43" s="59"/>
      <c r="AS43" s="44"/>
      <c r="AT43" s="34"/>
      <c r="AU43" s="44"/>
      <c r="AV43" s="34"/>
      <c r="AW43" s="44"/>
    </row>
    <row r="44" spans="1:49" x14ac:dyDescent="0.2">
      <c r="C44" s="69" t="s">
        <v>229</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59"/>
      <c r="AM44" s="69"/>
      <c r="AN44" s="34"/>
      <c r="AO44" s="34"/>
      <c r="AP44" s="34"/>
      <c r="AQ44" s="34"/>
      <c r="AR44" s="59"/>
      <c r="AS44" s="44"/>
      <c r="AT44" s="34"/>
      <c r="AU44" s="44"/>
      <c r="AV44" s="34"/>
      <c r="AW44" s="44"/>
    </row>
    <row r="45" spans="1:49" x14ac:dyDescent="0.2">
      <c r="C45" s="69" t="s">
        <v>572</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59"/>
      <c r="AM45" s="69"/>
      <c r="AN45" s="34"/>
      <c r="AO45" s="34"/>
      <c r="AP45" s="34"/>
      <c r="AQ45" s="34"/>
      <c r="AR45" s="59"/>
      <c r="AS45" s="44"/>
      <c r="AT45" s="34"/>
      <c r="AU45" s="44"/>
      <c r="AV45" s="34"/>
      <c r="AW45" s="44"/>
    </row>
    <row r="46" spans="1:49" x14ac:dyDescent="0.2">
      <c r="C46" s="69" t="s">
        <v>300</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59"/>
      <c r="AM46" s="69"/>
      <c r="AN46" s="34"/>
      <c r="AO46" s="34"/>
      <c r="AP46" s="34"/>
      <c r="AQ46" s="34"/>
      <c r="AR46" s="59"/>
      <c r="AS46" s="44"/>
      <c r="AT46" s="34"/>
      <c r="AU46" s="44"/>
      <c r="AV46" s="34"/>
      <c r="AW46" s="44"/>
    </row>
    <row r="47" spans="1:49" x14ac:dyDescent="0.2">
      <c r="C47" s="29" t="s">
        <v>285</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59"/>
      <c r="AM47" s="29"/>
      <c r="AN47" s="34"/>
      <c r="AO47" s="34"/>
      <c r="AP47" s="34"/>
      <c r="AQ47" s="34"/>
      <c r="AR47" s="59"/>
      <c r="AS47" s="44"/>
      <c r="AT47" s="34"/>
      <c r="AU47" s="44"/>
      <c r="AV47" s="34"/>
      <c r="AW47" s="44"/>
    </row>
    <row r="48" spans="1:49" x14ac:dyDescent="0.2">
      <c r="C48" s="29" t="s">
        <v>286</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59"/>
      <c r="AM48" s="29"/>
      <c r="AN48" s="34"/>
      <c r="AO48" s="34"/>
      <c r="AP48" s="34"/>
      <c r="AQ48" s="34"/>
      <c r="AR48" s="59"/>
      <c r="AS48" s="44"/>
      <c r="AT48" s="34"/>
      <c r="AU48" s="44"/>
      <c r="AV48" s="34"/>
      <c r="AW48" s="44"/>
    </row>
    <row r="49" spans="1:49" ht="14.25" customHeight="1" x14ac:dyDescent="0.2">
      <c r="C49" s="29" t="s">
        <v>579</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58"/>
      <c r="AM49" s="29"/>
      <c r="AN49" s="29"/>
      <c r="AO49" s="29"/>
      <c r="AP49" s="29"/>
      <c r="AQ49" s="29"/>
      <c r="AR49" s="58"/>
      <c r="AS49" s="36"/>
      <c r="AT49" s="29"/>
      <c r="AU49" s="36"/>
      <c r="AV49" s="29"/>
      <c r="AW49" s="36"/>
    </row>
    <row r="50" spans="1:49" x14ac:dyDescent="0.2">
      <c r="C50" s="29" t="s">
        <v>287</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58"/>
      <c r="AM50" s="29"/>
      <c r="AN50" s="29"/>
      <c r="AO50" s="29"/>
      <c r="AP50" s="29"/>
      <c r="AQ50" s="29"/>
      <c r="AR50" s="58"/>
      <c r="AS50" s="36"/>
      <c r="AT50" s="29"/>
      <c r="AU50" s="36"/>
      <c r="AV50" s="29"/>
      <c r="AW50" s="36"/>
    </row>
    <row r="51" spans="1:49" x14ac:dyDescent="0.2">
      <c r="C51" s="69" t="s">
        <v>479</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59"/>
      <c r="AM51" s="69"/>
      <c r="AN51" s="34"/>
      <c r="AO51" s="34"/>
      <c r="AP51" s="34"/>
      <c r="AQ51" s="34"/>
      <c r="AR51" s="59"/>
      <c r="AS51" s="44"/>
      <c r="AT51" s="34"/>
      <c r="AU51" s="44"/>
      <c r="AV51" s="34"/>
      <c r="AW51" s="44"/>
    </row>
    <row r="52" spans="1:49" ht="14.25" customHeight="1" x14ac:dyDescent="0.2">
      <c r="C52" s="29" t="s">
        <v>480</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58"/>
      <c r="AM52" s="29"/>
      <c r="AN52" s="29"/>
      <c r="AO52" s="29"/>
      <c r="AP52" s="29"/>
      <c r="AQ52" s="29"/>
      <c r="AR52" s="58"/>
      <c r="AS52" s="36"/>
      <c r="AT52" s="29"/>
      <c r="AU52" s="36"/>
      <c r="AV52" s="29"/>
      <c r="AW52" s="36"/>
    </row>
    <row r="53" spans="1:49" ht="14.25" customHeight="1" x14ac:dyDescent="0.2">
      <c r="C53" s="69" t="s">
        <v>481</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58"/>
      <c r="AM53" s="69"/>
      <c r="AN53" s="29"/>
      <c r="AO53" s="29"/>
      <c r="AP53" s="29"/>
      <c r="AQ53" s="29"/>
      <c r="AR53" s="58"/>
      <c r="AS53" s="36"/>
      <c r="AT53" s="29"/>
      <c r="AU53" s="36"/>
      <c r="AV53" s="29"/>
      <c r="AW53" s="36"/>
    </row>
    <row r="54" spans="1:49" x14ac:dyDescent="0.2">
      <c r="C54" s="69" t="s">
        <v>323</v>
      </c>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59"/>
      <c r="AM54" s="69"/>
      <c r="AN54" s="34"/>
      <c r="AO54" s="34"/>
      <c r="AP54" s="34"/>
      <c r="AQ54" s="34"/>
      <c r="AR54" s="59"/>
      <c r="AS54" s="44"/>
      <c r="AT54" s="34"/>
      <c r="AU54" s="44"/>
      <c r="AV54" s="34"/>
      <c r="AW54" s="44"/>
    </row>
    <row r="55" spans="1:49" ht="14.25" customHeight="1" x14ac:dyDescent="0.2">
      <c r="B55" s="4"/>
      <c r="C55" s="69" t="s">
        <v>301</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18"/>
      <c r="AM55" s="4"/>
      <c r="AN55" s="4"/>
      <c r="AO55" s="4"/>
      <c r="AP55" s="4"/>
      <c r="AQ55" s="4"/>
      <c r="AR55" s="18"/>
      <c r="AS55" s="40"/>
      <c r="AT55" s="4"/>
      <c r="AU55" s="40"/>
      <c r="AV55" s="4"/>
      <c r="AW55" s="40"/>
    </row>
    <row r="56" spans="1:49" s="2" customFormat="1" ht="12" customHeight="1" x14ac:dyDescent="0.2">
      <c r="A56" s="3"/>
      <c r="B56" s="4"/>
      <c r="C56" s="29" t="s">
        <v>584</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18"/>
      <c r="AM56" s="4"/>
      <c r="AN56" s="4"/>
      <c r="AO56" s="4"/>
      <c r="AP56" s="4"/>
      <c r="AQ56" s="4"/>
      <c r="AR56" s="18"/>
      <c r="AS56" s="40"/>
      <c r="AT56" s="4"/>
      <c r="AU56" s="40"/>
      <c r="AV56" s="4"/>
      <c r="AW56" s="40"/>
    </row>
    <row r="57" spans="1:49" s="2" customFormat="1" ht="12" customHeight="1" x14ac:dyDescent="0.2">
      <c r="A57" s="971"/>
      <c r="B57" s="4"/>
      <c r="C57" s="29" t="s">
        <v>583</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18"/>
      <c r="AM57" s="4"/>
      <c r="AN57" s="4"/>
      <c r="AO57" s="4"/>
      <c r="AP57" s="4"/>
      <c r="AQ57" s="4"/>
      <c r="AR57" s="18"/>
      <c r="AS57" s="40"/>
      <c r="AT57" s="4"/>
      <c r="AU57" s="40"/>
      <c r="AV57" s="4"/>
      <c r="AW57" s="40"/>
    </row>
    <row r="58" spans="1:49" s="2" customFormat="1" ht="12" customHeight="1" x14ac:dyDescent="0.2">
      <c r="A58" s="97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18"/>
      <c r="AM58" s="4"/>
      <c r="AN58" s="4"/>
      <c r="AO58" s="4"/>
      <c r="AP58" s="4"/>
      <c r="AQ58" s="4"/>
      <c r="AR58" s="18"/>
      <c r="AS58" s="40"/>
      <c r="AT58" s="4"/>
      <c r="AU58" s="40"/>
      <c r="AV58" s="4"/>
      <c r="AW58" s="40"/>
    </row>
    <row r="59" spans="1:49" ht="14.25" hidden="1" customHeight="1" x14ac:dyDescent="0.2">
      <c r="A59" s="973"/>
      <c r="B59" s="1919" t="s">
        <v>220</v>
      </c>
      <c r="C59" s="724" t="s">
        <v>1</v>
      </c>
      <c r="D59" s="725" t="s">
        <v>2</v>
      </c>
      <c r="E59" s="725" t="s">
        <v>3</v>
      </c>
      <c r="F59" s="725" t="s">
        <v>80</v>
      </c>
      <c r="G59" s="725" t="s">
        <v>4</v>
      </c>
      <c r="H59" s="725" t="s">
        <v>5</v>
      </c>
      <c r="I59" s="726" t="s">
        <v>6</v>
      </c>
      <c r="J59" s="725" t="s">
        <v>7</v>
      </c>
      <c r="K59" s="725" t="s">
        <v>8</v>
      </c>
      <c r="L59" s="725" t="s">
        <v>9</v>
      </c>
      <c r="M59" s="725" t="s">
        <v>10</v>
      </c>
      <c r="N59" s="725" t="s">
        <v>11</v>
      </c>
      <c r="O59" s="725" t="s">
        <v>12</v>
      </c>
      <c r="P59" s="725" t="s">
        <v>13</v>
      </c>
      <c r="Q59" s="725" t="s">
        <v>14</v>
      </c>
      <c r="R59" s="725" t="s">
        <v>15</v>
      </c>
      <c r="S59" s="725" t="s">
        <v>16</v>
      </c>
      <c r="T59" s="725" t="s">
        <v>17</v>
      </c>
      <c r="U59" s="725" t="s">
        <v>18</v>
      </c>
      <c r="V59" s="725" t="s">
        <v>19</v>
      </c>
      <c r="W59" s="725" t="s">
        <v>20</v>
      </c>
      <c r="X59" s="725" t="s">
        <v>21</v>
      </c>
      <c r="Y59" s="725" t="s">
        <v>22</v>
      </c>
      <c r="Z59" s="725" t="s">
        <v>23</v>
      </c>
      <c r="AA59" s="725" t="s">
        <v>24</v>
      </c>
      <c r="AB59" s="725" t="s">
        <v>25</v>
      </c>
      <c r="AC59" s="725" t="s">
        <v>26</v>
      </c>
      <c r="AD59" s="725" t="s">
        <v>27</v>
      </c>
      <c r="AE59" s="725" t="s">
        <v>28</v>
      </c>
      <c r="AF59" s="725" t="s">
        <v>29</v>
      </c>
      <c r="AG59" s="725" t="s">
        <v>30</v>
      </c>
      <c r="AH59" s="725"/>
      <c r="AI59" s="725"/>
      <c r="AJ59" s="725" t="s">
        <v>31</v>
      </c>
      <c r="AK59" s="725" t="s">
        <v>32</v>
      </c>
      <c r="AL59" s="54"/>
      <c r="AM59" s="728"/>
      <c r="AN59" s="729"/>
      <c r="AO59" s="729"/>
      <c r="AP59" s="727"/>
      <c r="AQ59" s="727"/>
      <c r="AR59" s="54"/>
      <c r="AS59" s="725" t="s">
        <v>33</v>
      </c>
      <c r="AT59" s="725" t="s">
        <v>34</v>
      </c>
      <c r="AU59" s="725" t="s">
        <v>35</v>
      </c>
      <c r="AV59" s="725" t="s">
        <v>82</v>
      </c>
      <c r="AW59" s="725" t="s">
        <v>107</v>
      </c>
    </row>
    <row r="60" spans="1:49" ht="14.25" hidden="1" customHeight="1" x14ac:dyDescent="0.2">
      <c r="A60" s="973"/>
      <c r="B60" s="1920"/>
      <c r="C60" s="1921" t="s">
        <v>78</v>
      </c>
      <c r="D60" s="730"/>
      <c r="E60" s="730"/>
      <c r="F60" s="731"/>
      <c r="G60" s="731"/>
      <c r="H60" s="730"/>
      <c r="I60" s="730"/>
      <c r="J60" s="730"/>
      <c r="K60" s="731"/>
      <c r="L60" s="731"/>
      <c r="M60" s="730"/>
      <c r="N60" s="732"/>
      <c r="O60" s="731"/>
      <c r="P60" s="731"/>
      <c r="Q60" s="733"/>
      <c r="R60" s="733"/>
      <c r="S60" s="733"/>
      <c r="T60" s="733"/>
      <c r="U60" s="733"/>
      <c r="V60" s="733"/>
      <c r="W60" s="733"/>
      <c r="X60" s="733"/>
      <c r="Y60" s="733"/>
      <c r="Z60" s="733"/>
      <c r="AA60" s="733"/>
      <c r="AB60" s="733"/>
      <c r="AC60" s="733"/>
      <c r="AD60" s="733"/>
      <c r="AE60" s="733"/>
      <c r="AF60" s="733"/>
      <c r="AG60" s="733"/>
      <c r="AH60" s="733"/>
      <c r="AI60" s="733"/>
      <c r="AJ60" s="733"/>
      <c r="AK60" s="734"/>
      <c r="AL60" s="45"/>
      <c r="AM60" s="1921" t="s">
        <v>78</v>
      </c>
      <c r="AN60" s="730"/>
      <c r="AO60" s="736"/>
      <c r="AP60" s="1136"/>
      <c r="AQ60" s="737"/>
      <c r="AR60" s="45"/>
      <c r="AS60" s="738"/>
      <c r="AT60" s="734"/>
      <c r="AU60" s="738"/>
      <c r="AV60" s="734"/>
      <c r="AW60" s="738"/>
    </row>
    <row r="61" spans="1:49" ht="14.25" hidden="1" customHeight="1" x14ac:dyDescent="0.2">
      <c r="A61" s="973"/>
      <c r="B61" s="1920"/>
      <c r="C61" s="1922"/>
      <c r="D61" s="1923" t="s">
        <v>36</v>
      </c>
      <c r="E61" s="1924" t="s">
        <v>221</v>
      </c>
      <c r="F61" s="739"/>
      <c r="G61" s="739"/>
      <c r="H61" s="1923" t="s">
        <v>222</v>
      </c>
      <c r="I61" s="1923" t="s">
        <v>223</v>
      </c>
      <c r="J61" s="1925" t="s">
        <v>224</v>
      </c>
      <c r="K61" s="739"/>
      <c r="L61" s="740"/>
      <c r="M61" s="1924" t="s">
        <v>225</v>
      </c>
      <c r="N61" s="741"/>
      <c r="O61" s="739"/>
      <c r="P61" s="739"/>
      <c r="Q61" s="742"/>
      <c r="R61" s="741"/>
      <c r="S61" s="741"/>
      <c r="T61" s="741"/>
      <c r="U61" s="741"/>
      <c r="V61" s="741"/>
      <c r="W61" s="741"/>
      <c r="X61" s="741"/>
      <c r="Y61" s="741"/>
      <c r="Z61" s="739"/>
      <c r="AA61" s="741"/>
      <c r="AB61" s="741"/>
      <c r="AC61" s="741"/>
      <c r="AD61" s="741"/>
      <c r="AE61" s="741"/>
      <c r="AF61" s="741"/>
      <c r="AG61" s="741"/>
      <c r="AH61" s="741"/>
      <c r="AI61" s="741"/>
      <c r="AJ61" s="743"/>
      <c r="AK61" s="1923" t="s">
        <v>289</v>
      </c>
      <c r="AL61" s="957"/>
      <c r="AM61" s="1922"/>
      <c r="AN61" s="1924" t="s">
        <v>302</v>
      </c>
      <c r="AO61" s="1928" t="s">
        <v>283</v>
      </c>
      <c r="AP61" s="1136"/>
      <c r="AQ61" s="737"/>
      <c r="AR61" s="957"/>
      <c r="AS61" s="1917"/>
      <c r="AT61" s="1917"/>
      <c r="AU61" s="1917"/>
      <c r="AV61" s="1917"/>
      <c r="AW61" s="1917"/>
    </row>
    <row r="62" spans="1:49" ht="14.25" hidden="1" customHeight="1" x14ac:dyDescent="0.2">
      <c r="A62" s="973"/>
      <c r="B62" s="1920"/>
      <c r="C62" s="1922"/>
      <c r="D62" s="1923"/>
      <c r="E62" s="1924"/>
      <c r="F62" s="744"/>
      <c r="G62" s="744"/>
      <c r="H62" s="1923"/>
      <c r="I62" s="1923"/>
      <c r="J62" s="1924"/>
      <c r="K62" s="744"/>
      <c r="L62" s="745"/>
      <c r="M62" s="1924"/>
      <c r="N62" s="1925" t="s">
        <v>226</v>
      </c>
      <c r="O62" s="742"/>
      <c r="P62" s="742"/>
      <c r="Q62" s="1925" t="s">
        <v>297</v>
      </c>
      <c r="R62" s="1925" t="s">
        <v>296</v>
      </c>
      <c r="S62" s="742"/>
      <c r="T62" s="742"/>
      <c r="U62" s="742"/>
      <c r="V62" s="1925" t="s">
        <v>292</v>
      </c>
      <c r="W62" s="742"/>
      <c r="X62" s="746"/>
      <c r="Y62" s="1928" t="s">
        <v>39</v>
      </c>
      <c r="Z62" s="1928" t="s">
        <v>37</v>
      </c>
      <c r="AA62" s="1928" t="s">
        <v>79</v>
      </c>
      <c r="AB62" s="1928" t="s">
        <v>38</v>
      </c>
      <c r="AC62" s="1928" t="s">
        <v>408</v>
      </c>
      <c r="AD62" s="1928" t="s">
        <v>476</v>
      </c>
      <c r="AE62" s="1926" t="s">
        <v>477</v>
      </c>
      <c r="AF62" s="1926" t="s">
        <v>477</v>
      </c>
      <c r="AG62" s="1926" t="s">
        <v>477</v>
      </c>
      <c r="AH62" s="1385"/>
      <c r="AI62" s="1385"/>
      <c r="AJ62" s="1928" t="s">
        <v>478</v>
      </c>
      <c r="AK62" s="1923"/>
      <c r="AL62" s="957"/>
      <c r="AM62" s="1922"/>
      <c r="AN62" s="1924"/>
      <c r="AO62" s="1923"/>
      <c r="AP62" s="1136"/>
      <c r="AQ62" s="737"/>
      <c r="AR62" s="957"/>
      <c r="AS62" s="1918"/>
      <c r="AT62" s="1918"/>
      <c r="AU62" s="1918"/>
      <c r="AV62" s="1918"/>
      <c r="AW62" s="1918"/>
    </row>
    <row r="63" spans="1:49" ht="14.25" hidden="1" customHeight="1" x14ac:dyDescent="0.2">
      <c r="A63" s="973"/>
      <c r="B63" s="1920"/>
      <c r="C63" s="1922"/>
      <c r="D63" s="1923"/>
      <c r="E63" s="1924"/>
      <c r="F63" s="747"/>
      <c r="G63" s="747"/>
      <c r="H63" s="1923"/>
      <c r="I63" s="1923"/>
      <c r="J63" s="1924"/>
      <c r="K63" s="747"/>
      <c r="L63" s="748"/>
      <c r="M63" s="1924"/>
      <c r="N63" s="1924"/>
      <c r="O63" s="747"/>
      <c r="P63" s="747"/>
      <c r="Q63" s="1924"/>
      <c r="R63" s="1924"/>
      <c r="S63" s="747"/>
      <c r="T63" s="747"/>
      <c r="U63" s="747"/>
      <c r="V63" s="1924"/>
      <c r="W63" s="749"/>
      <c r="X63" s="750"/>
      <c r="Y63" s="1923"/>
      <c r="Z63" s="1923"/>
      <c r="AA63" s="1923"/>
      <c r="AB63" s="1923"/>
      <c r="AC63" s="1923"/>
      <c r="AD63" s="1923"/>
      <c r="AE63" s="1927"/>
      <c r="AF63" s="1927"/>
      <c r="AG63" s="1927"/>
      <c r="AH63" s="1386"/>
      <c r="AI63" s="1386"/>
      <c r="AJ63" s="1923"/>
      <c r="AK63" s="1923"/>
      <c r="AL63" s="957"/>
      <c r="AM63" s="1922"/>
      <c r="AN63" s="1924"/>
      <c r="AO63" s="1923"/>
      <c r="AP63" s="1136"/>
      <c r="AQ63" s="737"/>
      <c r="AR63" s="957"/>
      <c r="AS63" s="1918"/>
      <c r="AT63" s="1918"/>
      <c r="AU63" s="1918"/>
      <c r="AV63" s="1918"/>
      <c r="AW63" s="1918"/>
    </row>
    <row r="64" spans="1:49" ht="50.25" hidden="1" customHeight="1" x14ac:dyDescent="0.2">
      <c r="A64" s="973"/>
      <c r="B64" s="1920"/>
      <c r="C64" s="1922"/>
      <c r="D64" s="1923"/>
      <c r="E64" s="1924"/>
      <c r="F64" s="751" t="s">
        <v>202</v>
      </c>
      <c r="G64" s="751" t="s">
        <v>218</v>
      </c>
      <c r="H64" s="1923"/>
      <c r="I64" s="1923"/>
      <c r="J64" s="1924"/>
      <c r="K64" s="752" t="s">
        <v>105</v>
      </c>
      <c r="L64" s="753" t="s">
        <v>106</v>
      </c>
      <c r="M64" s="1924"/>
      <c r="N64" s="1929"/>
      <c r="O64" s="752" t="s">
        <v>227</v>
      </c>
      <c r="P64" s="754" t="s">
        <v>228</v>
      </c>
      <c r="Q64" s="1924"/>
      <c r="R64" s="1924"/>
      <c r="S64" s="754" t="s">
        <v>295</v>
      </c>
      <c r="T64" s="754" t="s">
        <v>294</v>
      </c>
      <c r="U64" s="754" t="s">
        <v>293</v>
      </c>
      <c r="V64" s="1924"/>
      <c r="W64" s="752" t="s">
        <v>291</v>
      </c>
      <c r="X64" s="751" t="s">
        <v>290</v>
      </c>
      <c r="Y64" s="1923"/>
      <c r="Z64" s="1923"/>
      <c r="AA64" s="1923"/>
      <c r="AB64" s="1923"/>
      <c r="AC64" s="1923"/>
      <c r="AD64" s="1932"/>
      <c r="AE64" s="1927"/>
      <c r="AF64" s="1927"/>
      <c r="AG64" s="1927"/>
      <c r="AH64" s="1386"/>
      <c r="AI64" s="1386"/>
      <c r="AJ64" s="1923"/>
      <c r="AK64" s="1923"/>
      <c r="AL64" s="956"/>
      <c r="AM64" s="1922"/>
      <c r="AN64" s="1924"/>
      <c r="AO64" s="1923"/>
      <c r="AP64" s="1137"/>
      <c r="AQ64" s="755"/>
      <c r="AR64" s="956"/>
      <c r="AS64" s="1918"/>
      <c r="AT64" s="1918"/>
      <c r="AU64" s="1918"/>
      <c r="AV64" s="1918"/>
      <c r="AW64" s="1918"/>
    </row>
    <row r="65" spans="1:49" ht="14.25" hidden="1" customHeight="1" x14ac:dyDescent="0.2">
      <c r="A65" s="973"/>
      <c r="B65" s="756" t="s">
        <v>466</v>
      </c>
      <c r="C65" s="757" t="s">
        <v>284</v>
      </c>
      <c r="D65" s="758" t="s">
        <v>86</v>
      </c>
      <c r="E65" s="759" t="s">
        <v>206</v>
      </c>
      <c r="F65" s="760"/>
      <c r="G65" s="760"/>
      <c r="H65" s="759" t="s">
        <v>216</v>
      </c>
      <c r="I65" s="759" t="s">
        <v>212</v>
      </c>
      <c r="J65" s="759" t="s">
        <v>211</v>
      </c>
      <c r="K65" s="760"/>
      <c r="L65" s="761"/>
      <c r="M65" s="759"/>
      <c r="N65" s="762" t="s">
        <v>207</v>
      </c>
      <c r="O65" s="760"/>
      <c r="P65" s="763"/>
      <c r="Q65" s="758"/>
      <c r="R65" s="764"/>
      <c r="S65" s="760"/>
      <c r="T65" s="760"/>
      <c r="U65" s="765"/>
      <c r="V65" s="764"/>
      <c r="W65" s="760"/>
      <c r="X65" s="760"/>
      <c r="Y65" s="766"/>
      <c r="Z65" s="767"/>
      <c r="AA65" s="767"/>
      <c r="AB65" s="767"/>
      <c r="AC65" s="766"/>
      <c r="AD65" s="759" t="s">
        <v>209</v>
      </c>
      <c r="AE65" s="766"/>
      <c r="AF65" s="766"/>
      <c r="AG65" s="766"/>
      <c r="AH65" s="766"/>
      <c r="AI65" s="766"/>
      <c r="AJ65" s="766"/>
      <c r="AK65" s="767" t="s">
        <v>208</v>
      </c>
      <c r="AL65" s="515"/>
      <c r="AM65" s="768" t="s">
        <v>85</v>
      </c>
      <c r="AN65" s="759" t="s">
        <v>282</v>
      </c>
      <c r="AO65" s="767" t="s">
        <v>210</v>
      </c>
      <c r="AP65" s="769"/>
      <c r="AQ65" s="769"/>
      <c r="AR65" s="515"/>
      <c r="AS65" s="770"/>
      <c r="AT65" s="771"/>
      <c r="AU65" s="770"/>
      <c r="AV65" s="771"/>
      <c r="AW65" s="770"/>
    </row>
    <row r="66" spans="1:49" ht="14.25" hidden="1" customHeight="1" x14ac:dyDescent="0.2">
      <c r="A66" s="973"/>
      <c r="B66" s="772" t="s">
        <v>432</v>
      </c>
      <c r="C66" s="773" t="s">
        <v>433</v>
      </c>
      <c r="D66" s="774" t="s">
        <v>434</v>
      </c>
      <c r="E66" s="775" t="s">
        <v>435</v>
      </c>
      <c r="F66" s="776" t="s">
        <v>436</v>
      </c>
      <c r="G66" s="776" t="s">
        <v>437</v>
      </c>
      <c r="H66" s="775" t="s">
        <v>438</v>
      </c>
      <c r="I66" s="775" t="s">
        <v>439</v>
      </c>
      <c r="J66" s="775" t="s">
        <v>440</v>
      </c>
      <c r="K66" s="776" t="s">
        <v>441</v>
      </c>
      <c r="L66" s="777" t="s">
        <v>442</v>
      </c>
      <c r="M66" s="775" t="s">
        <v>443</v>
      </c>
      <c r="N66" s="778" t="s">
        <v>444</v>
      </c>
      <c r="O66" s="776" t="s">
        <v>445</v>
      </c>
      <c r="P66" s="779" t="s">
        <v>446</v>
      </c>
      <c r="Q66" s="774" t="s">
        <v>447</v>
      </c>
      <c r="R66" s="780" t="s">
        <v>448</v>
      </c>
      <c r="S66" s="776" t="s">
        <v>449</v>
      </c>
      <c r="T66" s="776" t="s">
        <v>450</v>
      </c>
      <c r="U66" s="781" t="s">
        <v>451</v>
      </c>
      <c r="V66" s="780" t="s">
        <v>452</v>
      </c>
      <c r="W66" s="776" t="s">
        <v>453</v>
      </c>
      <c r="X66" s="776" t="s">
        <v>454</v>
      </c>
      <c r="Y66" s="782" t="s">
        <v>455</v>
      </c>
      <c r="Z66" s="783" t="s">
        <v>456</v>
      </c>
      <c r="AA66" s="783" t="s">
        <v>457</v>
      </c>
      <c r="AB66" s="783" t="s">
        <v>458</v>
      </c>
      <c r="AC66" s="782" t="s">
        <v>459</v>
      </c>
      <c r="AD66" s="775" t="s">
        <v>460</v>
      </c>
      <c r="AE66" s="782"/>
      <c r="AF66" s="782"/>
      <c r="AG66" s="782"/>
      <c r="AH66" s="782"/>
      <c r="AI66" s="782"/>
      <c r="AJ66" s="782" t="s">
        <v>464</v>
      </c>
      <c r="AK66" s="783" t="s">
        <v>461</v>
      </c>
      <c r="AL66" s="516"/>
      <c r="AM66" s="784" t="s">
        <v>465</v>
      </c>
      <c r="AN66" s="775" t="s">
        <v>462</v>
      </c>
      <c r="AO66" s="783" t="s">
        <v>463</v>
      </c>
      <c r="AP66" s="769"/>
      <c r="AQ66" s="769"/>
      <c r="AR66" s="516"/>
      <c r="AS66" s="774"/>
      <c r="AT66" s="782"/>
      <c r="AU66" s="774"/>
      <c r="AV66" s="782"/>
      <c r="AW66" s="774"/>
    </row>
    <row r="67" spans="1:49" ht="14.25" customHeight="1" x14ac:dyDescent="0.2">
      <c r="A67" s="1882" t="s">
        <v>546</v>
      </c>
      <c r="B67" s="785">
        <v>2002</v>
      </c>
      <c r="C67" s="786">
        <f>IF(ISNUMBER(C16),'Cover Page'!$D$35/1000000*'1 macro-mapping'!C16/'FX rate'!$C7,"")</f>
        <v>0</v>
      </c>
      <c r="D67" s="787" t="str">
        <f>IF(ISNUMBER(D16),'Cover Page'!$D$35/1000000*'1 macro-mapping'!D16/'FX rate'!$C7,"")</f>
        <v/>
      </c>
      <c r="E67" s="787">
        <f>IF(ISNUMBER(E16),'Cover Page'!$D$35/1000000*'1 macro-mapping'!E16/'FX rate'!$C7,"")</f>
        <v>0</v>
      </c>
      <c r="F67" s="1004" t="str">
        <f>IF(ISNUMBER(F16),'Cover Page'!$D$35/1000000*'1 macro-mapping'!F16/'FX rate'!$C7,"")</f>
        <v/>
      </c>
      <c r="G67" s="1004" t="str">
        <f>IF(ISNUMBER(G16),'Cover Page'!$D$35/1000000*'1 macro-mapping'!G16/'FX rate'!$C7,"")</f>
        <v/>
      </c>
      <c r="H67" s="1005" t="str">
        <f>IF(ISNUMBER(H16),'Cover Page'!$D$35/1000000*'1 macro-mapping'!H16/'FX rate'!$C7,"")</f>
        <v/>
      </c>
      <c r="I67" s="1005" t="str">
        <f>IF(ISNUMBER(I16),'Cover Page'!$D$35/1000000*'1 macro-mapping'!I16/'FX rate'!$C7,"")</f>
        <v/>
      </c>
      <c r="J67" s="787" t="str">
        <f>IF(ISNUMBER(J16),'Cover Page'!$D$35/1000000*'1 macro-mapping'!J16/'FX rate'!$C7,"")</f>
        <v/>
      </c>
      <c r="K67" s="1004" t="str">
        <f>IF(ISNUMBER(K16),'Cover Page'!$D$35/1000000*'1 macro-mapping'!K16/'FX rate'!$C7,"")</f>
        <v/>
      </c>
      <c r="L67" s="1006" t="str">
        <f>IF(ISNUMBER(L16),'Cover Page'!$D$35/1000000*'1 macro-mapping'!L16/'FX rate'!$C7,"")</f>
        <v/>
      </c>
      <c r="M67" s="787">
        <f>IF(ISNUMBER(M16),'Cover Page'!$D$35/1000000*'1 macro-mapping'!M16/'FX rate'!$C7,"")</f>
        <v>0</v>
      </c>
      <c r="N67" s="1007" t="str">
        <f>IF(ISNUMBER(N16),'Cover Page'!$D$35/1000000*'1 macro-mapping'!N16/'FX rate'!$C7,"")</f>
        <v/>
      </c>
      <c r="O67" s="1004" t="str">
        <f>IF(ISNUMBER(O16),'Cover Page'!$D$35/1000000*'1 macro-mapping'!O16/'FX rate'!$C7,"")</f>
        <v/>
      </c>
      <c r="P67" s="1008" t="str">
        <f>IF(ISNUMBER(P16),'Cover Page'!$D$35/1000000*'1 macro-mapping'!P16/'FX rate'!$C7,"")</f>
        <v/>
      </c>
      <c r="Q67" s="787" t="str">
        <f>IF(ISNUMBER(Q16),'Cover Page'!$D$35/1000000*'1 macro-mapping'!Q16/'FX rate'!$C7,"")</f>
        <v/>
      </c>
      <c r="R67" s="1007" t="str">
        <f>IF(ISNUMBER(R16),'Cover Page'!$D$35/1000000*'1 macro-mapping'!R16/'FX rate'!$C7,"")</f>
        <v/>
      </c>
      <c r="S67" s="1004" t="str">
        <f>IF(ISNUMBER(S16),'Cover Page'!$D$35/1000000*'1 macro-mapping'!S16/'FX rate'!$C7,"")</f>
        <v/>
      </c>
      <c r="T67" s="1004" t="str">
        <f>IF(ISNUMBER(T16),'Cover Page'!$D$35/1000000*'1 macro-mapping'!T16/'FX rate'!$C7,"")</f>
        <v/>
      </c>
      <c r="U67" s="1009" t="str">
        <f>IF(ISNUMBER(U16),'Cover Page'!$D$35/1000000*'1 macro-mapping'!U16/'FX rate'!$C7,"")</f>
        <v/>
      </c>
      <c r="V67" s="1007" t="str">
        <f>IF(ISNUMBER(V16),'Cover Page'!$D$35/1000000*'1 macro-mapping'!V16/'FX rate'!$C7,"")</f>
        <v/>
      </c>
      <c r="W67" s="1004" t="str">
        <f>IF(ISNUMBER(W16),'Cover Page'!$D$35/1000000*'1 macro-mapping'!W16/'FX rate'!$C7,"")</f>
        <v/>
      </c>
      <c r="X67" s="1004" t="str">
        <f>IF(ISNUMBER(X16),'Cover Page'!$D$35/1000000*'1 macro-mapping'!X16/'FX rate'!$C7,"")</f>
        <v/>
      </c>
      <c r="Y67" s="1010" t="str">
        <f>IF(ISNUMBER(Y16),'Cover Page'!$D$35/1000000*'1 macro-mapping'!Y16/'FX rate'!$C7,"")</f>
        <v/>
      </c>
      <c r="Z67" s="1010" t="str">
        <f>IF(ISNUMBER(Z16),'Cover Page'!$D$35/1000000*'1 macro-mapping'!Z16/'FX rate'!$C7,"")</f>
        <v/>
      </c>
      <c r="AA67" s="1010" t="str">
        <f>IF(ISNUMBER(AA16),'Cover Page'!$D$35/1000000*'1 macro-mapping'!AA16/'FX rate'!$C7,"")</f>
        <v/>
      </c>
      <c r="AB67" s="1010" t="str">
        <f>IF(ISNUMBER(AB16),'Cover Page'!$D$35/1000000*'1 macro-mapping'!AB16/'FX rate'!$C7,"")</f>
        <v/>
      </c>
      <c r="AC67" s="1010" t="str">
        <f>IF(ISNUMBER(AC16),'Cover Page'!$D$35/1000000*'1 macro-mapping'!AC16/'FX rate'!$C7,"")</f>
        <v/>
      </c>
      <c r="AD67" s="1010" t="str">
        <f>IF(ISNUMBER(AD16),'Cover Page'!$D$35/1000000*'1 macro-mapping'!AD16/'FX rate'!$C7,"")</f>
        <v/>
      </c>
      <c r="AE67" s="1010" t="str">
        <f>IF(ISNUMBER(AE16),'Cover Page'!$D$35/1000000*'1 macro-mapping'!AE16/'FX rate'!$C7,"")</f>
        <v/>
      </c>
      <c r="AF67" s="1010" t="str">
        <f>IF(ISNUMBER(AF16),'Cover Page'!$D$35/1000000*'1 macro-mapping'!AF16/'FX rate'!$C7,"")</f>
        <v/>
      </c>
      <c r="AG67" s="1010" t="str">
        <f>IF(ISNUMBER(AG16),'Cover Page'!$D$35/1000000*'1 macro-mapping'!AG16/'FX rate'!$C7,"")</f>
        <v/>
      </c>
      <c r="AH67" s="1010" t="str">
        <f>IF(ISNUMBER(AH16),'Cover Page'!$D$35/1000000*'1 macro-mapping'!AH16/'FX rate'!$C7,"")</f>
        <v/>
      </c>
      <c r="AI67" s="1010" t="str">
        <f>IF(ISNUMBER(AI16),'Cover Page'!$D$35/1000000*'1 macro-mapping'!AI16/'FX rate'!$C7,"")</f>
        <v/>
      </c>
      <c r="AJ67" s="1010" t="str">
        <f>IF(ISNUMBER(AJ16),'Cover Page'!$D$35/1000000*'1 macro-mapping'!AJ16/'FX rate'!$C7,"")</f>
        <v/>
      </c>
      <c r="AK67" s="1010" t="str">
        <f>IF(ISNUMBER(AK16),'Cover Page'!$D$35/1000000*'1 macro-mapping'!AK16/'FX rate'!$C7,"")</f>
        <v/>
      </c>
      <c r="AL67" s="517"/>
      <c r="AM67" s="1010" t="str">
        <f>IF(ISNUMBER(AM16),'Cover Page'!$D$35/1000000*'1 macro-mapping'!AM16/'FX rate'!$C7,"")</f>
        <v/>
      </c>
      <c r="AN67" s="1011" t="str">
        <f>IF(ISNUMBER(AN16),'Cover Page'!$D$35/1000000*'1 macro-mapping'!AN16/'FX rate'!$C7,"")</f>
        <v/>
      </c>
      <c r="AO67" s="1012" t="str">
        <f>IF(ISNUMBER(AO16),'Cover Page'!$D$35/1000000*'1 macro-mapping'!AO16/'FX rate'!$C7,"")</f>
        <v/>
      </c>
      <c r="AP67" s="1012" t="str">
        <f>IF(ISNUMBER(AP16),'Cover Page'!$D$35/1000000*'1 macro-mapping'!AP16/'FX rate'!$C7,"")</f>
        <v/>
      </c>
      <c r="AQ67" s="1012" t="str">
        <f>IF(ISNUMBER(AQ16),'Cover Page'!$D$35/1000000*'1 macro-mapping'!AQ16/'FX rate'!$C7,"")</f>
        <v/>
      </c>
      <c r="AR67" s="517"/>
      <c r="AS67" s="1012" t="str">
        <f>IF(ISNUMBER(AS16),'Cover Page'!$D$35/1000000*'1 macro-mapping'!AS16/'FX rate'!$C7,"")</f>
        <v/>
      </c>
      <c r="AT67" s="1012" t="str">
        <f>IF(ISNUMBER(AT16),'Cover Page'!$D$35/1000000*'1 macro-mapping'!AT16/'FX rate'!$C7,"")</f>
        <v/>
      </c>
      <c r="AU67" s="1012" t="str">
        <f>IF(ISNUMBER(AU16),'Cover Page'!$D$35/1000000*'1 macro-mapping'!AU16/'FX rate'!$C7,"")</f>
        <v/>
      </c>
      <c r="AV67" s="1012" t="str">
        <f>IF(ISNUMBER(AV16),'Cover Page'!$D$35/1000000*'1 macro-mapping'!AV16/'FX rate'!$C7,"")</f>
        <v/>
      </c>
      <c r="AW67" s="1012" t="str">
        <f>IF(ISNUMBER(AW16),'Cover Page'!$D$35/1000000*'1 macro-mapping'!AW16/'FX rate'!$C7,"")</f>
        <v/>
      </c>
    </row>
    <row r="68" spans="1:49" ht="14.25" customHeight="1" x14ac:dyDescent="0.2">
      <c r="A68" s="1882"/>
      <c r="B68" s="788">
        <v>2003</v>
      </c>
      <c r="C68" s="789">
        <f>IF(ISNUMBER(C17),'Cover Page'!$D$35/1000000*'1 macro-mapping'!C17/'FX rate'!$C8,"")</f>
        <v>0</v>
      </c>
      <c r="D68" s="792" t="str">
        <f>IF(ISNUMBER(D17),'Cover Page'!$D$35/1000000*'1 macro-mapping'!D17/'FX rate'!$C8,"")</f>
        <v/>
      </c>
      <c r="E68" s="790">
        <f>IF(ISNUMBER(E17),'Cover Page'!$D$35/1000000*'1 macro-mapping'!E17/'FX rate'!$C8,"")</f>
        <v>0</v>
      </c>
      <c r="F68" s="1013" t="str">
        <f>IF(ISNUMBER(F17),'Cover Page'!$D$35/1000000*'1 macro-mapping'!F17/'FX rate'!$C8,"")</f>
        <v/>
      </c>
      <c r="G68" s="1013" t="str">
        <f>IF(ISNUMBER(G17),'Cover Page'!$D$35/1000000*'1 macro-mapping'!G17/'FX rate'!$C8,"")</f>
        <v/>
      </c>
      <c r="H68" s="1014" t="str">
        <f>IF(ISNUMBER(H17),'Cover Page'!$D$35/1000000*'1 macro-mapping'!H17/'FX rate'!$C8,"")</f>
        <v/>
      </c>
      <c r="I68" s="1014" t="str">
        <f>IF(ISNUMBER(I17),'Cover Page'!$D$35/1000000*'1 macro-mapping'!I17/'FX rate'!$C8,"")</f>
        <v/>
      </c>
      <c r="J68" s="792" t="str">
        <f>IF(ISNUMBER(J17),'Cover Page'!$D$35/1000000*'1 macro-mapping'!J17/'FX rate'!$C8,"")</f>
        <v/>
      </c>
      <c r="K68" s="1013" t="str">
        <f>IF(ISNUMBER(K17),'Cover Page'!$D$35/1000000*'1 macro-mapping'!K17/'FX rate'!$C8,"")</f>
        <v/>
      </c>
      <c r="L68" s="1015" t="str">
        <f>IF(ISNUMBER(L17),'Cover Page'!$D$35/1000000*'1 macro-mapping'!L17/'FX rate'!$C8,"")</f>
        <v/>
      </c>
      <c r="M68" s="790">
        <f>IF(ISNUMBER(M17),'Cover Page'!$D$35/1000000*'1 macro-mapping'!M17/'FX rate'!$C8,"")</f>
        <v>0</v>
      </c>
      <c r="N68" s="1016" t="str">
        <f>IF(ISNUMBER(N17),'Cover Page'!$D$35/1000000*'1 macro-mapping'!N17/'FX rate'!$C8,"")</f>
        <v/>
      </c>
      <c r="O68" s="1013" t="str">
        <f>IF(ISNUMBER(O17),'Cover Page'!$D$35/1000000*'1 macro-mapping'!O17/'FX rate'!$C8,"")</f>
        <v/>
      </c>
      <c r="P68" s="1017" t="str">
        <f>IF(ISNUMBER(P17),'Cover Page'!$D$35/1000000*'1 macro-mapping'!P17/'FX rate'!$C8,"")</f>
        <v/>
      </c>
      <c r="Q68" s="792" t="str">
        <f>IF(ISNUMBER(Q17),'Cover Page'!$D$35/1000000*'1 macro-mapping'!Q17/'FX rate'!$C8,"")</f>
        <v/>
      </c>
      <c r="R68" s="1018" t="str">
        <f>IF(ISNUMBER(R17),'Cover Page'!$D$35/1000000*'1 macro-mapping'!R17/'FX rate'!$C8,"")</f>
        <v/>
      </c>
      <c r="S68" s="1013" t="str">
        <f>IF(ISNUMBER(S17),'Cover Page'!$D$35/1000000*'1 macro-mapping'!S17/'FX rate'!$C8,"")</f>
        <v/>
      </c>
      <c r="T68" s="1013" t="str">
        <f>IF(ISNUMBER(T17),'Cover Page'!$D$35/1000000*'1 macro-mapping'!T17/'FX rate'!$C8,"")</f>
        <v/>
      </c>
      <c r="U68" s="1019" t="str">
        <f>IF(ISNUMBER(U17),'Cover Page'!$D$35/1000000*'1 macro-mapping'!U17/'FX rate'!$C8,"")</f>
        <v/>
      </c>
      <c r="V68" s="1018" t="str">
        <f>IF(ISNUMBER(V17),'Cover Page'!$D$35/1000000*'1 macro-mapping'!V17/'FX rate'!$C8,"")</f>
        <v/>
      </c>
      <c r="W68" s="1013" t="str">
        <f>IF(ISNUMBER(W17),'Cover Page'!$D$35/1000000*'1 macro-mapping'!W17/'FX rate'!$C8,"")</f>
        <v/>
      </c>
      <c r="X68" s="1013" t="str">
        <f>IF(ISNUMBER(X17),'Cover Page'!$D$35/1000000*'1 macro-mapping'!X17/'FX rate'!$C8,"")</f>
        <v/>
      </c>
      <c r="Y68" s="1020" t="str">
        <f>IF(ISNUMBER(Y17),'Cover Page'!$D$35/1000000*'1 macro-mapping'!Y17/'FX rate'!$C8,"")</f>
        <v/>
      </c>
      <c r="Z68" s="1020" t="str">
        <f>IF(ISNUMBER(Z17),'Cover Page'!$D$35/1000000*'1 macro-mapping'!Z17/'FX rate'!$C8,"")</f>
        <v/>
      </c>
      <c r="AA68" s="1020" t="str">
        <f>IF(ISNUMBER(AA17),'Cover Page'!$D$35/1000000*'1 macro-mapping'!AA17/'FX rate'!$C8,"")</f>
        <v/>
      </c>
      <c r="AB68" s="1020" t="str">
        <f>IF(ISNUMBER(AB17),'Cover Page'!$D$35/1000000*'1 macro-mapping'!AB17/'FX rate'!$C8,"")</f>
        <v/>
      </c>
      <c r="AC68" s="1020" t="str">
        <f>IF(ISNUMBER(AC17),'Cover Page'!$D$35/1000000*'1 macro-mapping'!AC17/'FX rate'!$C8,"")</f>
        <v/>
      </c>
      <c r="AD68" s="1020" t="str">
        <f>IF(ISNUMBER(AD17),'Cover Page'!$D$35/1000000*'1 macro-mapping'!AD17/'FX rate'!$C8,"")</f>
        <v/>
      </c>
      <c r="AE68" s="1020" t="str">
        <f>IF(ISNUMBER(AE17),'Cover Page'!$D$35/1000000*'1 macro-mapping'!AE17/'FX rate'!$C8,"")</f>
        <v/>
      </c>
      <c r="AF68" s="1020" t="str">
        <f>IF(ISNUMBER(AF17),'Cover Page'!$D$35/1000000*'1 macro-mapping'!AF17/'FX rate'!$C8,"")</f>
        <v/>
      </c>
      <c r="AG68" s="1020" t="str">
        <f>IF(ISNUMBER(AG17),'Cover Page'!$D$35/1000000*'1 macro-mapping'!AG17/'FX rate'!$C8,"")</f>
        <v/>
      </c>
      <c r="AH68" s="1020" t="str">
        <f>IF(ISNUMBER(AH17),'Cover Page'!$D$35/1000000*'1 macro-mapping'!AH17/'FX rate'!$C8,"")</f>
        <v/>
      </c>
      <c r="AI68" s="1020" t="str">
        <f>IF(ISNUMBER(AI17),'Cover Page'!$D$35/1000000*'1 macro-mapping'!AI17/'FX rate'!$C8,"")</f>
        <v/>
      </c>
      <c r="AJ68" s="1020" t="str">
        <f>IF(ISNUMBER(AJ17),'Cover Page'!$D$35/1000000*'1 macro-mapping'!AJ17/'FX rate'!$C8,"")</f>
        <v/>
      </c>
      <c r="AK68" s="1020" t="str">
        <f>IF(ISNUMBER(AK17),'Cover Page'!$D$35/1000000*'1 macro-mapping'!AK17/'FX rate'!$C8,"")</f>
        <v/>
      </c>
      <c r="AL68" s="517"/>
      <c r="AM68" s="1020" t="str">
        <f>IF(ISNUMBER(AM17),'Cover Page'!$D$35/1000000*'1 macro-mapping'!AM17/'FX rate'!$C8,"")</f>
        <v/>
      </c>
      <c r="AN68" s="1021" t="str">
        <f>IF(ISNUMBER(AN17),'Cover Page'!$D$35/1000000*'1 macro-mapping'!AN17/'FX rate'!$C8,"")</f>
        <v/>
      </c>
      <c r="AO68" s="1022" t="str">
        <f>IF(ISNUMBER(AO17),'Cover Page'!$D$35/1000000*'1 macro-mapping'!AO17/'FX rate'!$C8,"")</f>
        <v/>
      </c>
      <c r="AP68" s="1022" t="str">
        <f>IF(ISNUMBER(AP17),'Cover Page'!$D$35/1000000*'1 macro-mapping'!AP17/'FX rate'!$C8,"")</f>
        <v/>
      </c>
      <c r="AQ68" s="1022" t="str">
        <f>IF(ISNUMBER(AQ17),'Cover Page'!$D$35/1000000*'1 macro-mapping'!AQ17/'FX rate'!$C8,"")</f>
        <v/>
      </c>
      <c r="AR68" s="517"/>
      <c r="AS68" s="1022" t="str">
        <f>IF(ISNUMBER(AS17),'Cover Page'!$D$35/1000000*'1 macro-mapping'!AS17/'FX rate'!$C8,"")</f>
        <v/>
      </c>
      <c r="AT68" s="1022" t="str">
        <f>IF(ISNUMBER(AT17),'Cover Page'!$D$35/1000000*'1 macro-mapping'!AT17/'FX rate'!$C8,"")</f>
        <v/>
      </c>
      <c r="AU68" s="1022" t="str">
        <f>IF(ISNUMBER(AU17),'Cover Page'!$D$35/1000000*'1 macro-mapping'!AU17/'FX rate'!$C8,"")</f>
        <v/>
      </c>
      <c r="AV68" s="1022" t="str">
        <f>IF(ISNUMBER(AV17),'Cover Page'!$D$35/1000000*'1 macro-mapping'!AV17/'FX rate'!$C8,"")</f>
        <v/>
      </c>
      <c r="AW68" s="1022" t="str">
        <f>IF(ISNUMBER(AW17),'Cover Page'!$D$35/1000000*'1 macro-mapping'!AW17/'FX rate'!$C8,"")</f>
        <v/>
      </c>
    </row>
    <row r="69" spans="1:49" ht="14.25" customHeight="1" x14ac:dyDescent="0.2">
      <c r="A69" s="1882"/>
      <c r="B69" s="788">
        <v>2004</v>
      </c>
      <c r="C69" s="789">
        <f>IF(ISNUMBER(C18),'Cover Page'!$D$35/1000000*'1 macro-mapping'!C18/'FX rate'!$C9,"")</f>
        <v>0</v>
      </c>
      <c r="D69" s="792" t="str">
        <f>IF(ISNUMBER(D18),'Cover Page'!$D$35/1000000*'1 macro-mapping'!D18/'FX rate'!$C9,"")</f>
        <v/>
      </c>
      <c r="E69" s="790">
        <f>IF(ISNUMBER(E18),'Cover Page'!$D$35/1000000*'1 macro-mapping'!E18/'FX rate'!$C9,"")</f>
        <v>0</v>
      </c>
      <c r="F69" s="1013" t="str">
        <f>IF(ISNUMBER(F18),'Cover Page'!$D$35/1000000*'1 macro-mapping'!F18/'FX rate'!$C9,"")</f>
        <v/>
      </c>
      <c r="G69" s="1013" t="str">
        <f>IF(ISNUMBER(G18),'Cover Page'!$D$35/1000000*'1 macro-mapping'!G18/'FX rate'!$C9,"")</f>
        <v/>
      </c>
      <c r="H69" s="1014" t="str">
        <f>IF(ISNUMBER(H18),'Cover Page'!$D$35/1000000*'1 macro-mapping'!H18/'FX rate'!$C9,"")</f>
        <v/>
      </c>
      <c r="I69" s="1014" t="str">
        <f>IF(ISNUMBER(I18),'Cover Page'!$D$35/1000000*'1 macro-mapping'!I18/'FX rate'!$C9,"")</f>
        <v/>
      </c>
      <c r="J69" s="792" t="str">
        <f>IF(ISNUMBER(J18),'Cover Page'!$D$35/1000000*'1 macro-mapping'!J18/'FX rate'!$C9,"")</f>
        <v/>
      </c>
      <c r="K69" s="1013" t="str">
        <f>IF(ISNUMBER(K18),'Cover Page'!$D$35/1000000*'1 macro-mapping'!K18/'FX rate'!$C9,"")</f>
        <v/>
      </c>
      <c r="L69" s="1015" t="str">
        <f>IF(ISNUMBER(L18),'Cover Page'!$D$35/1000000*'1 macro-mapping'!L18/'FX rate'!$C9,"")</f>
        <v/>
      </c>
      <c r="M69" s="790">
        <f>IF(ISNUMBER(M18),'Cover Page'!$D$35/1000000*'1 macro-mapping'!M18/'FX rate'!$C9,"")</f>
        <v>0</v>
      </c>
      <c r="N69" s="1016" t="str">
        <f>IF(ISNUMBER(N18),'Cover Page'!$D$35/1000000*'1 macro-mapping'!N18/'FX rate'!$C9,"")</f>
        <v/>
      </c>
      <c r="O69" s="1013" t="str">
        <f>IF(ISNUMBER(O18),'Cover Page'!$D$35/1000000*'1 macro-mapping'!O18/'FX rate'!$C9,"")</f>
        <v/>
      </c>
      <c r="P69" s="1017" t="str">
        <f>IF(ISNUMBER(P18),'Cover Page'!$D$35/1000000*'1 macro-mapping'!P18/'FX rate'!$C9,"")</f>
        <v/>
      </c>
      <c r="Q69" s="792" t="str">
        <f>IF(ISNUMBER(Q18),'Cover Page'!$D$35/1000000*'1 macro-mapping'!Q18/'FX rate'!$C9,"")</f>
        <v/>
      </c>
      <c r="R69" s="1018" t="str">
        <f>IF(ISNUMBER(R18),'Cover Page'!$D$35/1000000*'1 macro-mapping'!R18/'FX rate'!$C9,"")</f>
        <v/>
      </c>
      <c r="S69" s="1013" t="str">
        <f>IF(ISNUMBER(S18),'Cover Page'!$D$35/1000000*'1 macro-mapping'!S18/'FX rate'!$C9,"")</f>
        <v/>
      </c>
      <c r="T69" s="1013" t="str">
        <f>IF(ISNUMBER(T18),'Cover Page'!$D$35/1000000*'1 macro-mapping'!T18/'FX rate'!$C9,"")</f>
        <v/>
      </c>
      <c r="U69" s="1019" t="str">
        <f>IF(ISNUMBER(U18),'Cover Page'!$D$35/1000000*'1 macro-mapping'!U18/'FX rate'!$C9,"")</f>
        <v/>
      </c>
      <c r="V69" s="1018" t="str">
        <f>IF(ISNUMBER(V18),'Cover Page'!$D$35/1000000*'1 macro-mapping'!V18/'FX rate'!$C9,"")</f>
        <v/>
      </c>
      <c r="W69" s="1013" t="str">
        <f>IF(ISNUMBER(W18),'Cover Page'!$D$35/1000000*'1 macro-mapping'!W18/'FX rate'!$C9,"")</f>
        <v/>
      </c>
      <c r="X69" s="1013" t="str">
        <f>IF(ISNUMBER(X18),'Cover Page'!$D$35/1000000*'1 macro-mapping'!X18/'FX rate'!$C9,"")</f>
        <v/>
      </c>
      <c r="Y69" s="1020" t="str">
        <f>IF(ISNUMBER(Y18),'Cover Page'!$D$35/1000000*'1 macro-mapping'!Y18/'FX rate'!$C9,"")</f>
        <v/>
      </c>
      <c r="Z69" s="1020" t="str">
        <f>IF(ISNUMBER(Z18),'Cover Page'!$D$35/1000000*'1 macro-mapping'!Z18/'FX rate'!$C9,"")</f>
        <v/>
      </c>
      <c r="AA69" s="1020" t="str">
        <f>IF(ISNUMBER(AA18),'Cover Page'!$D$35/1000000*'1 macro-mapping'!AA18/'FX rate'!$C9,"")</f>
        <v/>
      </c>
      <c r="AB69" s="1020" t="str">
        <f>IF(ISNUMBER(AB18),'Cover Page'!$D$35/1000000*'1 macro-mapping'!AB18/'FX rate'!$C9,"")</f>
        <v/>
      </c>
      <c r="AC69" s="1020" t="str">
        <f>IF(ISNUMBER(AC18),'Cover Page'!$D$35/1000000*'1 macro-mapping'!AC18/'FX rate'!$C9,"")</f>
        <v/>
      </c>
      <c r="AD69" s="1020" t="str">
        <f>IF(ISNUMBER(AD18),'Cover Page'!$D$35/1000000*'1 macro-mapping'!AD18/'FX rate'!$C9,"")</f>
        <v/>
      </c>
      <c r="AE69" s="1020" t="str">
        <f>IF(ISNUMBER(AE18),'Cover Page'!$D$35/1000000*'1 macro-mapping'!AE18/'FX rate'!$C9,"")</f>
        <v/>
      </c>
      <c r="AF69" s="1020" t="str">
        <f>IF(ISNUMBER(AF18),'Cover Page'!$D$35/1000000*'1 macro-mapping'!AF18/'FX rate'!$C9,"")</f>
        <v/>
      </c>
      <c r="AG69" s="1020" t="str">
        <f>IF(ISNUMBER(AG18),'Cover Page'!$D$35/1000000*'1 macro-mapping'!AG18/'FX rate'!$C9,"")</f>
        <v/>
      </c>
      <c r="AH69" s="1020" t="str">
        <f>IF(ISNUMBER(AH18),'Cover Page'!$D$35/1000000*'1 macro-mapping'!AH18/'FX rate'!$C9,"")</f>
        <v/>
      </c>
      <c r="AI69" s="1020" t="str">
        <f>IF(ISNUMBER(AI18),'Cover Page'!$D$35/1000000*'1 macro-mapping'!AI18/'FX rate'!$C9,"")</f>
        <v/>
      </c>
      <c r="AJ69" s="1020" t="str">
        <f>IF(ISNUMBER(AJ18),'Cover Page'!$D$35/1000000*'1 macro-mapping'!AJ18/'FX rate'!$C9,"")</f>
        <v/>
      </c>
      <c r="AK69" s="1020" t="str">
        <f>IF(ISNUMBER(AK18),'Cover Page'!$D$35/1000000*'1 macro-mapping'!AK18/'FX rate'!$C9,"")</f>
        <v/>
      </c>
      <c r="AL69" s="517"/>
      <c r="AM69" s="1020" t="str">
        <f>IF(ISNUMBER(AM18),'Cover Page'!$D$35/1000000*'1 macro-mapping'!AM18/'FX rate'!$C9,"")</f>
        <v/>
      </c>
      <c r="AN69" s="1021" t="str">
        <f>IF(ISNUMBER(AN18),'Cover Page'!$D$35/1000000*'1 macro-mapping'!AN18/'FX rate'!$C9,"")</f>
        <v/>
      </c>
      <c r="AO69" s="1022" t="str">
        <f>IF(ISNUMBER(AO18),'Cover Page'!$D$35/1000000*'1 macro-mapping'!AO18/'FX rate'!$C9,"")</f>
        <v/>
      </c>
      <c r="AP69" s="1022" t="str">
        <f>IF(ISNUMBER(AP18),'Cover Page'!$D$35/1000000*'1 macro-mapping'!AP18/'FX rate'!$C9,"")</f>
        <v/>
      </c>
      <c r="AQ69" s="1022" t="str">
        <f>IF(ISNUMBER(AQ18),'Cover Page'!$D$35/1000000*'1 macro-mapping'!AQ18/'FX rate'!$C9,"")</f>
        <v/>
      </c>
      <c r="AR69" s="435"/>
      <c r="AS69" s="1022" t="str">
        <f>IF(ISNUMBER(AS18),'Cover Page'!$D$35/1000000*'1 macro-mapping'!AS18/'FX rate'!$C9,"")</f>
        <v/>
      </c>
      <c r="AT69" s="1022" t="str">
        <f>IF(ISNUMBER(AT18),'Cover Page'!$D$35/1000000*'1 macro-mapping'!AT18/'FX rate'!$C9,"")</f>
        <v/>
      </c>
      <c r="AU69" s="1022" t="str">
        <f>IF(ISNUMBER(AU18),'Cover Page'!$D$35/1000000*'1 macro-mapping'!AU18/'FX rate'!$C9,"")</f>
        <v/>
      </c>
      <c r="AV69" s="1022" t="str">
        <f>IF(ISNUMBER(AV18),'Cover Page'!$D$35/1000000*'1 macro-mapping'!AV18/'FX rate'!$C9,"")</f>
        <v/>
      </c>
      <c r="AW69" s="1022" t="str">
        <f>IF(ISNUMBER(AW18),'Cover Page'!$D$35/1000000*'1 macro-mapping'!AW18/'FX rate'!$C9,"")</f>
        <v/>
      </c>
    </row>
    <row r="70" spans="1:49" ht="14.25" customHeight="1" x14ac:dyDescent="0.2">
      <c r="A70" s="1882"/>
      <c r="B70" s="788">
        <v>2005</v>
      </c>
      <c r="C70" s="789">
        <f>IF(ISNUMBER(C19),'Cover Page'!$D$35/1000000*'1 macro-mapping'!C19/'FX rate'!$C10,"")</f>
        <v>0</v>
      </c>
      <c r="D70" s="792" t="str">
        <f>IF(ISNUMBER(D19),'Cover Page'!$D$35/1000000*'1 macro-mapping'!D19/'FX rate'!$C10,"")</f>
        <v/>
      </c>
      <c r="E70" s="790">
        <f>IF(ISNUMBER(E19),'Cover Page'!$D$35/1000000*'1 macro-mapping'!E19/'FX rate'!$C10,"")</f>
        <v>0</v>
      </c>
      <c r="F70" s="1013" t="str">
        <f>IF(ISNUMBER(F19),'Cover Page'!$D$35/1000000*'1 macro-mapping'!F19/'FX rate'!$C10,"")</f>
        <v/>
      </c>
      <c r="G70" s="1013" t="str">
        <f>IF(ISNUMBER(G19),'Cover Page'!$D$35/1000000*'1 macro-mapping'!G19/'FX rate'!$C10,"")</f>
        <v/>
      </c>
      <c r="H70" s="1014" t="str">
        <f>IF(ISNUMBER(H19),'Cover Page'!$D$35/1000000*'1 macro-mapping'!H19/'FX rate'!$C10,"")</f>
        <v/>
      </c>
      <c r="I70" s="1014" t="str">
        <f>IF(ISNUMBER(I19),'Cover Page'!$D$35/1000000*'1 macro-mapping'!I19/'FX rate'!$C10,"")</f>
        <v/>
      </c>
      <c r="J70" s="792" t="str">
        <f>IF(ISNUMBER(J19),'Cover Page'!$D$35/1000000*'1 macro-mapping'!J19/'FX rate'!$C10,"")</f>
        <v/>
      </c>
      <c r="K70" s="1013" t="str">
        <f>IF(ISNUMBER(K19),'Cover Page'!$D$35/1000000*'1 macro-mapping'!K19/'FX rate'!$C10,"")</f>
        <v/>
      </c>
      <c r="L70" s="1015" t="str">
        <f>IF(ISNUMBER(L19),'Cover Page'!$D$35/1000000*'1 macro-mapping'!L19/'FX rate'!$C10,"")</f>
        <v/>
      </c>
      <c r="M70" s="790">
        <f>IF(ISNUMBER(M19),'Cover Page'!$D$35/1000000*'1 macro-mapping'!M19/'FX rate'!$C10,"")</f>
        <v>0</v>
      </c>
      <c r="N70" s="1016" t="str">
        <f>IF(ISNUMBER(N19),'Cover Page'!$D$35/1000000*'1 macro-mapping'!N19/'FX rate'!$C10,"")</f>
        <v/>
      </c>
      <c r="O70" s="1013" t="str">
        <f>IF(ISNUMBER(O19),'Cover Page'!$D$35/1000000*'1 macro-mapping'!O19/'FX rate'!$C10,"")</f>
        <v/>
      </c>
      <c r="P70" s="1017" t="str">
        <f>IF(ISNUMBER(P19),'Cover Page'!$D$35/1000000*'1 macro-mapping'!P19/'FX rate'!$C10,"")</f>
        <v/>
      </c>
      <c r="Q70" s="792" t="str">
        <f>IF(ISNUMBER(Q19),'Cover Page'!$D$35/1000000*'1 macro-mapping'!Q19/'FX rate'!$C10,"")</f>
        <v/>
      </c>
      <c r="R70" s="1018" t="str">
        <f>IF(ISNUMBER(R19),'Cover Page'!$D$35/1000000*'1 macro-mapping'!R19/'FX rate'!$C10,"")</f>
        <v/>
      </c>
      <c r="S70" s="1013" t="str">
        <f>IF(ISNUMBER(S19),'Cover Page'!$D$35/1000000*'1 macro-mapping'!S19/'FX rate'!$C10,"")</f>
        <v/>
      </c>
      <c r="T70" s="1013" t="str">
        <f>IF(ISNUMBER(T19),'Cover Page'!$D$35/1000000*'1 macro-mapping'!T19/'FX rate'!$C10,"")</f>
        <v/>
      </c>
      <c r="U70" s="1019" t="str">
        <f>IF(ISNUMBER(U19),'Cover Page'!$D$35/1000000*'1 macro-mapping'!U19/'FX rate'!$C10,"")</f>
        <v/>
      </c>
      <c r="V70" s="1018" t="str">
        <f>IF(ISNUMBER(V19),'Cover Page'!$D$35/1000000*'1 macro-mapping'!V19/'FX rate'!$C10,"")</f>
        <v/>
      </c>
      <c r="W70" s="1013" t="str">
        <f>IF(ISNUMBER(W19),'Cover Page'!$D$35/1000000*'1 macro-mapping'!W19/'FX rate'!$C10,"")</f>
        <v/>
      </c>
      <c r="X70" s="1013" t="str">
        <f>IF(ISNUMBER(X19),'Cover Page'!$D$35/1000000*'1 macro-mapping'!X19/'FX rate'!$C10,"")</f>
        <v/>
      </c>
      <c r="Y70" s="1020" t="str">
        <f>IF(ISNUMBER(Y19),'Cover Page'!$D$35/1000000*'1 macro-mapping'!Y19/'FX rate'!$C10,"")</f>
        <v/>
      </c>
      <c r="Z70" s="1020" t="str">
        <f>IF(ISNUMBER(Z19),'Cover Page'!$D$35/1000000*'1 macro-mapping'!Z19/'FX rate'!$C10,"")</f>
        <v/>
      </c>
      <c r="AA70" s="1020" t="str">
        <f>IF(ISNUMBER(AA19),'Cover Page'!$D$35/1000000*'1 macro-mapping'!AA19/'FX rate'!$C10,"")</f>
        <v/>
      </c>
      <c r="AB70" s="1020" t="str">
        <f>IF(ISNUMBER(AB19),'Cover Page'!$D$35/1000000*'1 macro-mapping'!AB19/'FX rate'!$C10,"")</f>
        <v/>
      </c>
      <c r="AC70" s="1020" t="str">
        <f>IF(ISNUMBER(AC19),'Cover Page'!$D$35/1000000*'1 macro-mapping'!AC19/'FX rate'!$C10,"")</f>
        <v/>
      </c>
      <c r="AD70" s="1020" t="str">
        <f>IF(ISNUMBER(AD19),'Cover Page'!$D$35/1000000*'1 macro-mapping'!AD19/'FX rate'!$C10,"")</f>
        <v/>
      </c>
      <c r="AE70" s="1020" t="str">
        <f>IF(ISNUMBER(AE19),'Cover Page'!$D$35/1000000*'1 macro-mapping'!AE19/'FX rate'!$C10,"")</f>
        <v/>
      </c>
      <c r="AF70" s="1020" t="str">
        <f>IF(ISNUMBER(AF19),'Cover Page'!$D$35/1000000*'1 macro-mapping'!AF19/'FX rate'!$C10,"")</f>
        <v/>
      </c>
      <c r="AG70" s="1020" t="str">
        <f>IF(ISNUMBER(AG19),'Cover Page'!$D$35/1000000*'1 macro-mapping'!AG19/'FX rate'!$C10,"")</f>
        <v/>
      </c>
      <c r="AH70" s="1020" t="str">
        <f>IF(ISNUMBER(AH19),'Cover Page'!$D$35/1000000*'1 macro-mapping'!AH19/'FX rate'!$C10,"")</f>
        <v/>
      </c>
      <c r="AI70" s="1020" t="str">
        <f>IF(ISNUMBER(AI19),'Cover Page'!$D$35/1000000*'1 macro-mapping'!AI19/'FX rate'!$C10,"")</f>
        <v/>
      </c>
      <c r="AJ70" s="1020" t="str">
        <f>IF(ISNUMBER(AJ19),'Cover Page'!$D$35/1000000*'1 macro-mapping'!AJ19/'FX rate'!$C10,"")</f>
        <v/>
      </c>
      <c r="AK70" s="1020" t="str">
        <f>IF(ISNUMBER(AK19),'Cover Page'!$D$35/1000000*'1 macro-mapping'!AK19/'FX rate'!$C10,"")</f>
        <v/>
      </c>
      <c r="AL70" s="435"/>
      <c r="AM70" s="1020" t="str">
        <f>IF(ISNUMBER(AM19),'Cover Page'!$D$35/1000000*'1 macro-mapping'!AM19/'FX rate'!$C10,"")</f>
        <v/>
      </c>
      <c r="AN70" s="1021" t="str">
        <f>IF(ISNUMBER(AN19),'Cover Page'!$D$35/1000000*'1 macro-mapping'!AN19/'FX rate'!$C10,"")</f>
        <v/>
      </c>
      <c r="AO70" s="1022" t="str">
        <f>IF(ISNUMBER(AO19),'Cover Page'!$D$35/1000000*'1 macro-mapping'!AO19/'FX rate'!$C10,"")</f>
        <v/>
      </c>
      <c r="AP70" s="1022" t="str">
        <f>IF(ISNUMBER(AP19),'Cover Page'!$D$35/1000000*'1 macro-mapping'!AP19/'FX rate'!$C10,"")</f>
        <v/>
      </c>
      <c r="AQ70" s="1022" t="str">
        <f>IF(ISNUMBER(AQ19),'Cover Page'!$D$35/1000000*'1 macro-mapping'!AQ19/'FX rate'!$C10,"")</f>
        <v/>
      </c>
      <c r="AR70" s="435"/>
      <c r="AS70" s="1022" t="str">
        <f>IF(ISNUMBER(AS19),'Cover Page'!$D$35/1000000*'1 macro-mapping'!AS19/'FX rate'!$C10,"")</f>
        <v/>
      </c>
      <c r="AT70" s="1022" t="str">
        <f>IF(ISNUMBER(AT19),'Cover Page'!$D$35/1000000*'1 macro-mapping'!AT19/'FX rate'!$C10,"")</f>
        <v/>
      </c>
      <c r="AU70" s="1022" t="str">
        <f>IF(ISNUMBER(AU19),'Cover Page'!$D$35/1000000*'1 macro-mapping'!AU19/'FX rate'!$C10,"")</f>
        <v/>
      </c>
      <c r="AV70" s="1022" t="str">
        <f>IF(ISNUMBER(AV19),'Cover Page'!$D$35/1000000*'1 macro-mapping'!AV19/'FX rate'!$C10,"")</f>
        <v/>
      </c>
      <c r="AW70" s="1022" t="str">
        <f>IF(ISNUMBER(AW19),'Cover Page'!$D$35/1000000*'1 macro-mapping'!AW19/'FX rate'!$C10,"")</f>
        <v/>
      </c>
    </row>
    <row r="71" spans="1:49" ht="14.25" customHeight="1" x14ac:dyDescent="0.2">
      <c r="A71" s="1882"/>
      <c r="B71" s="788">
        <v>2006</v>
      </c>
      <c r="C71" s="789">
        <f>IF(ISNUMBER(C20),'Cover Page'!$D$35/1000000*'1 macro-mapping'!C20/'FX rate'!$C11,"")</f>
        <v>0</v>
      </c>
      <c r="D71" s="792" t="str">
        <f>IF(ISNUMBER(D20),'Cover Page'!$D$35/1000000*'1 macro-mapping'!D20/'FX rate'!$C11,"")</f>
        <v/>
      </c>
      <c r="E71" s="790">
        <f>IF(ISNUMBER(E20),'Cover Page'!$D$35/1000000*'1 macro-mapping'!E20/'FX rate'!$C11,"")</f>
        <v>0</v>
      </c>
      <c r="F71" s="1013" t="str">
        <f>IF(ISNUMBER(F20),'Cover Page'!$D$35/1000000*'1 macro-mapping'!F20/'FX rate'!$C11,"")</f>
        <v/>
      </c>
      <c r="G71" s="1013" t="str">
        <f>IF(ISNUMBER(G20),'Cover Page'!$D$35/1000000*'1 macro-mapping'!G20/'FX rate'!$C11,"")</f>
        <v/>
      </c>
      <c r="H71" s="1014" t="str">
        <f>IF(ISNUMBER(H20),'Cover Page'!$D$35/1000000*'1 macro-mapping'!H20/'FX rate'!$C11,"")</f>
        <v/>
      </c>
      <c r="I71" s="1014" t="str">
        <f>IF(ISNUMBER(I20),'Cover Page'!$D$35/1000000*'1 macro-mapping'!I20/'FX rate'!$C11,"")</f>
        <v/>
      </c>
      <c r="J71" s="792" t="str">
        <f>IF(ISNUMBER(J20),'Cover Page'!$D$35/1000000*'1 macro-mapping'!J20/'FX rate'!$C11,"")</f>
        <v/>
      </c>
      <c r="K71" s="1013" t="str">
        <f>IF(ISNUMBER(K20),'Cover Page'!$D$35/1000000*'1 macro-mapping'!K20/'FX rate'!$C11,"")</f>
        <v/>
      </c>
      <c r="L71" s="1015" t="str">
        <f>IF(ISNUMBER(L20),'Cover Page'!$D$35/1000000*'1 macro-mapping'!L20/'FX rate'!$C11,"")</f>
        <v/>
      </c>
      <c r="M71" s="790">
        <f>IF(ISNUMBER(M20),'Cover Page'!$D$35/1000000*'1 macro-mapping'!M20/'FX rate'!$C11,"")</f>
        <v>0</v>
      </c>
      <c r="N71" s="1016" t="str">
        <f>IF(ISNUMBER(N20),'Cover Page'!$D$35/1000000*'1 macro-mapping'!N20/'FX rate'!$C11,"")</f>
        <v/>
      </c>
      <c r="O71" s="1013" t="str">
        <f>IF(ISNUMBER(O20),'Cover Page'!$D$35/1000000*'1 macro-mapping'!O20/'FX rate'!$C11,"")</f>
        <v/>
      </c>
      <c r="P71" s="1017" t="str">
        <f>IF(ISNUMBER(P20),'Cover Page'!$D$35/1000000*'1 macro-mapping'!P20/'FX rate'!$C11,"")</f>
        <v/>
      </c>
      <c r="Q71" s="792" t="str">
        <f>IF(ISNUMBER(Q20),'Cover Page'!$D$35/1000000*'1 macro-mapping'!Q20/'FX rate'!$C11,"")</f>
        <v/>
      </c>
      <c r="R71" s="1018" t="str">
        <f>IF(ISNUMBER(R20),'Cover Page'!$D$35/1000000*'1 macro-mapping'!R20/'FX rate'!$C11,"")</f>
        <v/>
      </c>
      <c r="S71" s="1013" t="str">
        <f>IF(ISNUMBER(S20),'Cover Page'!$D$35/1000000*'1 macro-mapping'!S20/'FX rate'!$C11,"")</f>
        <v/>
      </c>
      <c r="T71" s="1013" t="str">
        <f>IF(ISNUMBER(T20),'Cover Page'!$D$35/1000000*'1 macro-mapping'!T20/'FX rate'!$C11,"")</f>
        <v/>
      </c>
      <c r="U71" s="1019" t="str">
        <f>IF(ISNUMBER(U20),'Cover Page'!$D$35/1000000*'1 macro-mapping'!U20/'FX rate'!$C11,"")</f>
        <v/>
      </c>
      <c r="V71" s="1018" t="str">
        <f>IF(ISNUMBER(V20),'Cover Page'!$D$35/1000000*'1 macro-mapping'!V20/'FX rate'!$C11,"")</f>
        <v/>
      </c>
      <c r="W71" s="1013" t="str">
        <f>IF(ISNUMBER(W20),'Cover Page'!$D$35/1000000*'1 macro-mapping'!W20/'FX rate'!$C11,"")</f>
        <v/>
      </c>
      <c r="X71" s="1013" t="str">
        <f>IF(ISNUMBER(X20),'Cover Page'!$D$35/1000000*'1 macro-mapping'!X20/'FX rate'!$C11,"")</f>
        <v/>
      </c>
      <c r="Y71" s="1020" t="str">
        <f>IF(ISNUMBER(Y20),'Cover Page'!$D$35/1000000*'1 macro-mapping'!Y20/'FX rate'!$C11,"")</f>
        <v/>
      </c>
      <c r="Z71" s="1020" t="str">
        <f>IF(ISNUMBER(Z20),'Cover Page'!$D$35/1000000*'1 macro-mapping'!Z20/'FX rate'!$C11,"")</f>
        <v/>
      </c>
      <c r="AA71" s="1020" t="str">
        <f>IF(ISNUMBER(AA20),'Cover Page'!$D$35/1000000*'1 macro-mapping'!AA20/'FX rate'!$C11,"")</f>
        <v/>
      </c>
      <c r="AB71" s="1020" t="str">
        <f>IF(ISNUMBER(AB20),'Cover Page'!$D$35/1000000*'1 macro-mapping'!AB20/'FX rate'!$C11,"")</f>
        <v/>
      </c>
      <c r="AC71" s="1020" t="str">
        <f>IF(ISNUMBER(AC20),'Cover Page'!$D$35/1000000*'1 macro-mapping'!AC20/'FX rate'!$C11,"")</f>
        <v/>
      </c>
      <c r="AD71" s="1020" t="str">
        <f>IF(ISNUMBER(AD20),'Cover Page'!$D$35/1000000*'1 macro-mapping'!AD20/'FX rate'!$C11,"")</f>
        <v/>
      </c>
      <c r="AE71" s="1020" t="str">
        <f>IF(ISNUMBER(AE20),'Cover Page'!$D$35/1000000*'1 macro-mapping'!AE20/'FX rate'!$C11,"")</f>
        <v/>
      </c>
      <c r="AF71" s="1020" t="str">
        <f>IF(ISNUMBER(AF20),'Cover Page'!$D$35/1000000*'1 macro-mapping'!AF20/'FX rate'!$C11,"")</f>
        <v/>
      </c>
      <c r="AG71" s="1020" t="str">
        <f>IF(ISNUMBER(AG20),'Cover Page'!$D$35/1000000*'1 macro-mapping'!AG20/'FX rate'!$C11,"")</f>
        <v/>
      </c>
      <c r="AH71" s="1020" t="str">
        <f>IF(ISNUMBER(AH20),'Cover Page'!$D$35/1000000*'1 macro-mapping'!AH20/'FX rate'!$C11,"")</f>
        <v/>
      </c>
      <c r="AI71" s="1020" t="str">
        <f>IF(ISNUMBER(AI20),'Cover Page'!$D$35/1000000*'1 macro-mapping'!AI20/'FX rate'!$C11,"")</f>
        <v/>
      </c>
      <c r="AJ71" s="1020" t="str">
        <f>IF(ISNUMBER(AJ20),'Cover Page'!$D$35/1000000*'1 macro-mapping'!AJ20/'FX rate'!$C11,"")</f>
        <v/>
      </c>
      <c r="AK71" s="1020" t="str">
        <f>IF(ISNUMBER(AK20),'Cover Page'!$D$35/1000000*'1 macro-mapping'!AK20/'FX rate'!$C11,"")</f>
        <v/>
      </c>
      <c r="AL71" s="435"/>
      <c r="AM71" s="1020" t="str">
        <f>IF(ISNUMBER(AM20),'Cover Page'!$D$35/1000000*'1 macro-mapping'!AM20/'FX rate'!$C11,"")</f>
        <v/>
      </c>
      <c r="AN71" s="1021" t="str">
        <f>IF(ISNUMBER(AN20),'Cover Page'!$D$35/1000000*'1 macro-mapping'!AN20/'FX rate'!$C11,"")</f>
        <v/>
      </c>
      <c r="AO71" s="1022" t="str">
        <f>IF(ISNUMBER(AO20),'Cover Page'!$D$35/1000000*'1 macro-mapping'!AO20/'FX rate'!$C11,"")</f>
        <v/>
      </c>
      <c r="AP71" s="1022" t="str">
        <f>IF(ISNUMBER(AP20),'Cover Page'!$D$35/1000000*'1 macro-mapping'!AP20/'FX rate'!$C11,"")</f>
        <v/>
      </c>
      <c r="AQ71" s="1022" t="str">
        <f>IF(ISNUMBER(AQ20),'Cover Page'!$D$35/1000000*'1 macro-mapping'!AQ20/'FX rate'!$C11,"")</f>
        <v/>
      </c>
      <c r="AR71" s="435"/>
      <c r="AS71" s="1022" t="str">
        <f>IF(ISNUMBER(AS20),'Cover Page'!$D$35/1000000*'1 macro-mapping'!AS20/'FX rate'!$C11,"")</f>
        <v/>
      </c>
      <c r="AT71" s="1022" t="str">
        <f>IF(ISNUMBER(AT20),'Cover Page'!$D$35/1000000*'1 macro-mapping'!AT20/'FX rate'!$C11,"")</f>
        <v/>
      </c>
      <c r="AU71" s="1022" t="str">
        <f>IF(ISNUMBER(AU20),'Cover Page'!$D$35/1000000*'1 macro-mapping'!AU20/'FX rate'!$C11,"")</f>
        <v/>
      </c>
      <c r="AV71" s="1022" t="str">
        <f>IF(ISNUMBER(AV20),'Cover Page'!$D$35/1000000*'1 macro-mapping'!AV20/'FX rate'!$C11,"")</f>
        <v/>
      </c>
      <c r="AW71" s="1022" t="str">
        <f>IF(ISNUMBER(AW20),'Cover Page'!$D$35/1000000*'1 macro-mapping'!AW20/'FX rate'!$C11,"")</f>
        <v/>
      </c>
    </row>
    <row r="72" spans="1:49" ht="14.25" customHeight="1" x14ac:dyDescent="0.2">
      <c r="A72" s="1882"/>
      <c r="B72" s="788">
        <v>2007</v>
      </c>
      <c r="C72" s="789">
        <f>IF(ISNUMBER(C21),'Cover Page'!$D$35/1000000*'1 macro-mapping'!C21/'FX rate'!$C12,"")</f>
        <v>0</v>
      </c>
      <c r="D72" s="792" t="str">
        <f>IF(ISNUMBER(D21),'Cover Page'!$D$35/1000000*'1 macro-mapping'!D21/'FX rate'!$C12,"")</f>
        <v/>
      </c>
      <c r="E72" s="790">
        <f>IF(ISNUMBER(E21),'Cover Page'!$D$35/1000000*'1 macro-mapping'!E21/'FX rate'!$C12,"")</f>
        <v>0</v>
      </c>
      <c r="F72" s="1013" t="str">
        <f>IF(ISNUMBER(F21),'Cover Page'!$D$35/1000000*'1 macro-mapping'!F21/'FX rate'!$C12,"")</f>
        <v/>
      </c>
      <c r="G72" s="1013" t="str">
        <f>IF(ISNUMBER(G21),'Cover Page'!$D$35/1000000*'1 macro-mapping'!G21/'FX rate'!$C12,"")</f>
        <v/>
      </c>
      <c r="H72" s="1014" t="str">
        <f>IF(ISNUMBER(H21),'Cover Page'!$D$35/1000000*'1 macro-mapping'!H21/'FX rate'!$C12,"")</f>
        <v/>
      </c>
      <c r="I72" s="1014" t="str">
        <f>IF(ISNUMBER(I21),'Cover Page'!$D$35/1000000*'1 macro-mapping'!I21/'FX rate'!$C12,"")</f>
        <v/>
      </c>
      <c r="J72" s="792" t="str">
        <f>IF(ISNUMBER(J21),'Cover Page'!$D$35/1000000*'1 macro-mapping'!J21/'FX rate'!$C12,"")</f>
        <v/>
      </c>
      <c r="K72" s="1013" t="str">
        <f>IF(ISNUMBER(K21),'Cover Page'!$D$35/1000000*'1 macro-mapping'!K21/'FX rate'!$C12,"")</f>
        <v/>
      </c>
      <c r="L72" s="1015" t="str">
        <f>IF(ISNUMBER(L21),'Cover Page'!$D$35/1000000*'1 macro-mapping'!L21/'FX rate'!$C12,"")</f>
        <v/>
      </c>
      <c r="M72" s="790">
        <f>IF(ISNUMBER(M21),'Cover Page'!$D$35/1000000*'1 macro-mapping'!M21/'FX rate'!$C12,"")</f>
        <v>0</v>
      </c>
      <c r="N72" s="1016" t="str">
        <f>IF(ISNUMBER(N21),'Cover Page'!$D$35/1000000*'1 macro-mapping'!N21/'FX rate'!$C12,"")</f>
        <v/>
      </c>
      <c r="O72" s="1013" t="str">
        <f>IF(ISNUMBER(O21),'Cover Page'!$D$35/1000000*'1 macro-mapping'!O21/'FX rate'!$C12,"")</f>
        <v/>
      </c>
      <c r="P72" s="1017" t="str">
        <f>IF(ISNUMBER(P21),'Cover Page'!$D$35/1000000*'1 macro-mapping'!P21/'FX rate'!$C12,"")</f>
        <v/>
      </c>
      <c r="Q72" s="792" t="str">
        <f>IF(ISNUMBER(Q21),'Cover Page'!$D$35/1000000*'1 macro-mapping'!Q21/'FX rate'!$C12,"")</f>
        <v/>
      </c>
      <c r="R72" s="1018" t="str">
        <f>IF(ISNUMBER(R21),'Cover Page'!$D$35/1000000*'1 macro-mapping'!R21/'FX rate'!$C12,"")</f>
        <v/>
      </c>
      <c r="S72" s="1013" t="str">
        <f>IF(ISNUMBER(S21),'Cover Page'!$D$35/1000000*'1 macro-mapping'!S21/'FX rate'!$C12,"")</f>
        <v/>
      </c>
      <c r="T72" s="1013" t="str">
        <f>IF(ISNUMBER(T21),'Cover Page'!$D$35/1000000*'1 macro-mapping'!T21/'FX rate'!$C12,"")</f>
        <v/>
      </c>
      <c r="U72" s="1019" t="str">
        <f>IF(ISNUMBER(U21),'Cover Page'!$D$35/1000000*'1 macro-mapping'!U21/'FX rate'!$C12,"")</f>
        <v/>
      </c>
      <c r="V72" s="1018" t="str">
        <f>IF(ISNUMBER(V21),'Cover Page'!$D$35/1000000*'1 macro-mapping'!V21/'FX rate'!$C12,"")</f>
        <v/>
      </c>
      <c r="W72" s="1013" t="str">
        <f>IF(ISNUMBER(W21),'Cover Page'!$D$35/1000000*'1 macro-mapping'!W21/'FX rate'!$C12,"")</f>
        <v/>
      </c>
      <c r="X72" s="1013" t="str">
        <f>IF(ISNUMBER(X21),'Cover Page'!$D$35/1000000*'1 macro-mapping'!X21/'FX rate'!$C12,"")</f>
        <v/>
      </c>
      <c r="Y72" s="1020" t="str">
        <f>IF(ISNUMBER(Y21),'Cover Page'!$D$35/1000000*'1 macro-mapping'!Y21/'FX rate'!$C12,"")</f>
        <v/>
      </c>
      <c r="Z72" s="1020" t="str">
        <f>IF(ISNUMBER(Z21),'Cover Page'!$D$35/1000000*'1 macro-mapping'!Z21/'FX rate'!$C12,"")</f>
        <v/>
      </c>
      <c r="AA72" s="1020" t="str">
        <f>IF(ISNUMBER(AA21),'Cover Page'!$D$35/1000000*'1 macro-mapping'!AA21/'FX rate'!$C12,"")</f>
        <v/>
      </c>
      <c r="AB72" s="1020" t="str">
        <f>IF(ISNUMBER(AB21),'Cover Page'!$D$35/1000000*'1 macro-mapping'!AB21/'FX rate'!$C12,"")</f>
        <v/>
      </c>
      <c r="AC72" s="1020" t="str">
        <f>IF(ISNUMBER(AC21),'Cover Page'!$D$35/1000000*'1 macro-mapping'!AC21/'FX rate'!$C12,"")</f>
        <v/>
      </c>
      <c r="AD72" s="1020" t="str">
        <f>IF(ISNUMBER(AD21),'Cover Page'!$D$35/1000000*'1 macro-mapping'!AD21/'FX rate'!$C12,"")</f>
        <v/>
      </c>
      <c r="AE72" s="1020" t="str">
        <f>IF(ISNUMBER(AE21),'Cover Page'!$D$35/1000000*'1 macro-mapping'!AE21/'FX rate'!$C12,"")</f>
        <v/>
      </c>
      <c r="AF72" s="1020" t="str">
        <f>IF(ISNUMBER(AF21),'Cover Page'!$D$35/1000000*'1 macro-mapping'!AF21/'FX rate'!$C12,"")</f>
        <v/>
      </c>
      <c r="AG72" s="1020" t="str">
        <f>IF(ISNUMBER(AG21),'Cover Page'!$D$35/1000000*'1 macro-mapping'!AG21/'FX rate'!$C12,"")</f>
        <v/>
      </c>
      <c r="AH72" s="1020" t="str">
        <f>IF(ISNUMBER(AH21),'Cover Page'!$D$35/1000000*'1 macro-mapping'!AH21/'FX rate'!$C12,"")</f>
        <v/>
      </c>
      <c r="AI72" s="1020" t="str">
        <f>IF(ISNUMBER(AI21),'Cover Page'!$D$35/1000000*'1 macro-mapping'!AI21/'FX rate'!$C12,"")</f>
        <v/>
      </c>
      <c r="AJ72" s="1020" t="str">
        <f>IF(ISNUMBER(AJ21),'Cover Page'!$D$35/1000000*'1 macro-mapping'!AJ21/'FX rate'!$C12,"")</f>
        <v/>
      </c>
      <c r="AK72" s="1020" t="str">
        <f>IF(ISNUMBER(AK21),'Cover Page'!$D$35/1000000*'1 macro-mapping'!AK21/'FX rate'!$C12,"")</f>
        <v/>
      </c>
      <c r="AL72" s="435"/>
      <c r="AM72" s="1020" t="str">
        <f>IF(ISNUMBER(AM21),'Cover Page'!$D$35/1000000*'1 macro-mapping'!AM21/'FX rate'!$C12,"")</f>
        <v/>
      </c>
      <c r="AN72" s="1021" t="str">
        <f>IF(ISNUMBER(AN21),'Cover Page'!$D$35/1000000*'1 macro-mapping'!AN21/'FX rate'!$C12,"")</f>
        <v/>
      </c>
      <c r="AO72" s="1022" t="str">
        <f>IF(ISNUMBER(AO21),'Cover Page'!$D$35/1000000*'1 macro-mapping'!AO21/'FX rate'!$C12,"")</f>
        <v/>
      </c>
      <c r="AP72" s="1022" t="str">
        <f>IF(ISNUMBER(AP21),'Cover Page'!$D$35/1000000*'1 macro-mapping'!AP21/'FX rate'!$C12,"")</f>
        <v/>
      </c>
      <c r="AQ72" s="1022" t="str">
        <f>IF(ISNUMBER(AQ21),'Cover Page'!$D$35/1000000*'1 macro-mapping'!AQ21/'FX rate'!$C12,"")</f>
        <v/>
      </c>
      <c r="AR72" s="435"/>
      <c r="AS72" s="1022" t="str">
        <f>IF(ISNUMBER(AS21),'Cover Page'!$D$35/1000000*'1 macro-mapping'!AS21/'FX rate'!$C12,"")</f>
        <v/>
      </c>
      <c r="AT72" s="1022" t="str">
        <f>IF(ISNUMBER(AT21),'Cover Page'!$D$35/1000000*'1 macro-mapping'!AT21/'FX rate'!$C12,"")</f>
        <v/>
      </c>
      <c r="AU72" s="1022" t="str">
        <f>IF(ISNUMBER(AU21),'Cover Page'!$D$35/1000000*'1 macro-mapping'!AU21/'FX rate'!$C12,"")</f>
        <v/>
      </c>
      <c r="AV72" s="1022" t="str">
        <f>IF(ISNUMBER(AV21),'Cover Page'!$D$35/1000000*'1 macro-mapping'!AV21/'FX rate'!$C12,"")</f>
        <v/>
      </c>
      <c r="AW72" s="1022" t="str">
        <f>IF(ISNUMBER(AW21),'Cover Page'!$D$35/1000000*'1 macro-mapping'!AW21/'FX rate'!$C12,"")</f>
        <v/>
      </c>
    </row>
    <row r="73" spans="1:49" ht="14.25" customHeight="1" x14ac:dyDescent="0.2">
      <c r="A73" s="1882"/>
      <c r="B73" s="788">
        <v>2008</v>
      </c>
      <c r="C73" s="789">
        <f>IF(ISNUMBER(C22),'Cover Page'!$D$35/1000000*'1 macro-mapping'!C22/'FX rate'!$C13,"")</f>
        <v>0</v>
      </c>
      <c r="D73" s="792" t="str">
        <f>IF(ISNUMBER(D22),'Cover Page'!$D$35/1000000*'1 macro-mapping'!D22/'FX rate'!$C13,"")</f>
        <v/>
      </c>
      <c r="E73" s="790">
        <f>IF(ISNUMBER(E22),'Cover Page'!$D$35/1000000*'1 macro-mapping'!E22/'FX rate'!$C13,"")</f>
        <v>0</v>
      </c>
      <c r="F73" s="1013" t="str">
        <f>IF(ISNUMBER(F22),'Cover Page'!$D$35/1000000*'1 macro-mapping'!F22/'FX rate'!$C13,"")</f>
        <v/>
      </c>
      <c r="G73" s="1013" t="str">
        <f>IF(ISNUMBER(G22),'Cover Page'!$D$35/1000000*'1 macro-mapping'!G22/'FX rate'!$C13,"")</f>
        <v/>
      </c>
      <c r="H73" s="1014" t="str">
        <f>IF(ISNUMBER(H22),'Cover Page'!$D$35/1000000*'1 macro-mapping'!H22/'FX rate'!$C13,"")</f>
        <v/>
      </c>
      <c r="I73" s="1014" t="str">
        <f>IF(ISNUMBER(I22),'Cover Page'!$D$35/1000000*'1 macro-mapping'!I22/'FX rate'!$C13,"")</f>
        <v/>
      </c>
      <c r="J73" s="792" t="str">
        <f>IF(ISNUMBER(J22),'Cover Page'!$D$35/1000000*'1 macro-mapping'!J22/'FX rate'!$C13,"")</f>
        <v/>
      </c>
      <c r="K73" s="1013" t="str">
        <f>IF(ISNUMBER(K22),'Cover Page'!$D$35/1000000*'1 macro-mapping'!K22/'FX rate'!$C13,"")</f>
        <v/>
      </c>
      <c r="L73" s="1015" t="str">
        <f>IF(ISNUMBER(L22),'Cover Page'!$D$35/1000000*'1 macro-mapping'!L22/'FX rate'!$C13,"")</f>
        <v/>
      </c>
      <c r="M73" s="790">
        <f>IF(ISNUMBER(M22),'Cover Page'!$D$35/1000000*'1 macro-mapping'!M22/'FX rate'!$C13,"")</f>
        <v>0</v>
      </c>
      <c r="N73" s="1016" t="str">
        <f>IF(ISNUMBER(N22),'Cover Page'!$D$35/1000000*'1 macro-mapping'!N22/'FX rate'!$C13,"")</f>
        <v/>
      </c>
      <c r="O73" s="1013" t="str">
        <f>IF(ISNUMBER(O22),'Cover Page'!$D$35/1000000*'1 macro-mapping'!O22/'FX rate'!$C13,"")</f>
        <v/>
      </c>
      <c r="P73" s="1017" t="str">
        <f>IF(ISNUMBER(P22),'Cover Page'!$D$35/1000000*'1 macro-mapping'!P22/'FX rate'!$C13,"")</f>
        <v/>
      </c>
      <c r="Q73" s="792" t="str">
        <f>IF(ISNUMBER(Q22),'Cover Page'!$D$35/1000000*'1 macro-mapping'!Q22/'FX rate'!$C13,"")</f>
        <v/>
      </c>
      <c r="R73" s="1018" t="str">
        <f>IF(ISNUMBER(R22),'Cover Page'!$D$35/1000000*'1 macro-mapping'!R22/'FX rate'!$C13,"")</f>
        <v/>
      </c>
      <c r="S73" s="1013" t="str">
        <f>IF(ISNUMBER(S22),'Cover Page'!$D$35/1000000*'1 macro-mapping'!S22/'FX rate'!$C13,"")</f>
        <v/>
      </c>
      <c r="T73" s="1013" t="str">
        <f>IF(ISNUMBER(T22),'Cover Page'!$D$35/1000000*'1 macro-mapping'!T22/'FX rate'!$C13,"")</f>
        <v/>
      </c>
      <c r="U73" s="1019" t="str">
        <f>IF(ISNUMBER(U22),'Cover Page'!$D$35/1000000*'1 macro-mapping'!U22/'FX rate'!$C13,"")</f>
        <v/>
      </c>
      <c r="V73" s="1018" t="str">
        <f>IF(ISNUMBER(V22),'Cover Page'!$D$35/1000000*'1 macro-mapping'!V22/'FX rate'!$C13,"")</f>
        <v/>
      </c>
      <c r="W73" s="1013" t="str">
        <f>IF(ISNUMBER(W22),'Cover Page'!$D$35/1000000*'1 macro-mapping'!W22/'FX rate'!$C13,"")</f>
        <v/>
      </c>
      <c r="X73" s="1013" t="str">
        <f>IF(ISNUMBER(X22),'Cover Page'!$D$35/1000000*'1 macro-mapping'!X22/'FX rate'!$C13,"")</f>
        <v/>
      </c>
      <c r="Y73" s="1020" t="str">
        <f>IF(ISNUMBER(Y22),'Cover Page'!$D$35/1000000*'1 macro-mapping'!Y22/'FX rate'!$C13,"")</f>
        <v/>
      </c>
      <c r="Z73" s="1020" t="str">
        <f>IF(ISNUMBER(Z22),'Cover Page'!$D$35/1000000*'1 macro-mapping'!Z22/'FX rate'!$C13,"")</f>
        <v/>
      </c>
      <c r="AA73" s="1020" t="str">
        <f>IF(ISNUMBER(AA22),'Cover Page'!$D$35/1000000*'1 macro-mapping'!AA22/'FX rate'!$C13,"")</f>
        <v/>
      </c>
      <c r="AB73" s="1020" t="str">
        <f>IF(ISNUMBER(AB22),'Cover Page'!$D$35/1000000*'1 macro-mapping'!AB22/'FX rate'!$C13,"")</f>
        <v/>
      </c>
      <c r="AC73" s="1020" t="str">
        <f>IF(ISNUMBER(AC22),'Cover Page'!$D$35/1000000*'1 macro-mapping'!AC22/'FX rate'!$C13,"")</f>
        <v/>
      </c>
      <c r="AD73" s="1020" t="str">
        <f>IF(ISNUMBER(AD22),'Cover Page'!$D$35/1000000*'1 macro-mapping'!AD22/'FX rate'!$C13,"")</f>
        <v/>
      </c>
      <c r="AE73" s="1020" t="str">
        <f>IF(ISNUMBER(AE22),'Cover Page'!$D$35/1000000*'1 macro-mapping'!AE22/'FX rate'!$C13,"")</f>
        <v/>
      </c>
      <c r="AF73" s="1020" t="str">
        <f>IF(ISNUMBER(AF22),'Cover Page'!$D$35/1000000*'1 macro-mapping'!AF22/'FX rate'!$C13,"")</f>
        <v/>
      </c>
      <c r="AG73" s="1020" t="str">
        <f>IF(ISNUMBER(AG22),'Cover Page'!$D$35/1000000*'1 macro-mapping'!AG22/'FX rate'!$C13,"")</f>
        <v/>
      </c>
      <c r="AH73" s="1020" t="str">
        <f>IF(ISNUMBER(AH22),'Cover Page'!$D$35/1000000*'1 macro-mapping'!AH22/'FX rate'!$C13,"")</f>
        <v/>
      </c>
      <c r="AI73" s="1020" t="str">
        <f>IF(ISNUMBER(AI22),'Cover Page'!$D$35/1000000*'1 macro-mapping'!AI22/'FX rate'!$C13,"")</f>
        <v/>
      </c>
      <c r="AJ73" s="1020" t="str">
        <f>IF(ISNUMBER(AJ22),'Cover Page'!$D$35/1000000*'1 macro-mapping'!AJ22/'FX rate'!$C13,"")</f>
        <v/>
      </c>
      <c r="AK73" s="1020" t="str">
        <f>IF(ISNUMBER(AK22),'Cover Page'!$D$35/1000000*'1 macro-mapping'!AK22/'FX rate'!$C13,"")</f>
        <v/>
      </c>
      <c r="AL73" s="435"/>
      <c r="AM73" s="1020" t="str">
        <f>IF(ISNUMBER(AM22),'Cover Page'!$D$35/1000000*'1 macro-mapping'!AM22/'FX rate'!$C13,"")</f>
        <v/>
      </c>
      <c r="AN73" s="1021" t="str">
        <f>IF(ISNUMBER(AN22),'Cover Page'!$D$35/1000000*'1 macro-mapping'!AN22/'FX rate'!$C13,"")</f>
        <v/>
      </c>
      <c r="AO73" s="1022" t="str">
        <f>IF(ISNUMBER(AO22),'Cover Page'!$D$35/1000000*'1 macro-mapping'!AO22/'FX rate'!$C13,"")</f>
        <v/>
      </c>
      <c r="AP73" s="1022" t="str">
        <f>IF(ISNUMBER(AP22),'Cover Page'!$D$35/1000000*'1 macro-mapping'!AP22/'FX rate'!$C13,"")</f>
        <v/>
      </c>
      <c r="AQ73" s="1022" t="str">
        <f>IF(ISNUMBER(AQ22),'Cover Page'!$D$35/1000000*'1 macro-mapping'!AQ22/'FX rate'!$C13,"")</f>
        <v/>
      </c>
      <c r="AR73" s="435"/>
      <c r="AS73" s="1022" t="str">
        <f>IF(ISNUMBER(AS22),'Cover Page'!$D$35/1000000*'1 macro-mapping'!AS22/'FX rate'!$C13,"")</f>
        <v/>
      </c>
      <c r="AT73" s="1022" t="str">
        <f>IF(ISNUMBER(AT22),'Cover Page'!$D$35/1000000*'1 macro-mapping'!AT22/'FX rate'!$C13,"")</f>
        <v/>
      </c>
      <c r="AU73" s="1022" t="str">
        <f>IF(ISNUMBER(AU22),'Cover Page'!$D$35/1000000*'1 macro-mapping'!AU22/'FX rate'!$C13,"")</f>
        <v/>
      </c>
      <c r="AV73" s="1022" t="str">
        <f>IF(ISNUMBER(AV22),'Cover Page'!$D$35/1000000*'1 macro-mapping'!AV22/'FX rate'!$C13,"")</f>
        <v/>
      </c>
      <c r="AW73" s="1022" t="str">
        <f>IF(ISNUMBER(AW22),'Cover Page'!$D$35/1000000*'1 macro-mapping'!AW22/'FX rate'!$C13,"")</f>
        <v/>
      </c>
    </row>
    <row r="74" spans="1:49" ht="14.25" customHeight="1" x14ac:dyDescent="0.2">
      <c r="A74" s="1882"/>
      <c r="B74" s="788">
        <v>2009</v>
      </c>
      <c r="C74" s="789">
        <f>IF(ISNUMBER(C23),'Cover Page'!$D$35/1000000*'1 macro-mapping'!C23/'FX rate'!$C14,"")</f>
        <v>0</v>
      </c>
      <c r="D74" s="792" t="str">
        <f>IF(ISNUMBER(D23),'Cover Page'!$D$35/1000000*'1 macro-mapping'!D23/'FX rate'!$C14,"")</f>
        <v/>
      </c>
      <c r="E74" s="790">
        <f>IF(ISNUMBER(E23),'Cover Page'!$D$35/1000000*'1 macro-mapping'!E23/'FX rate'!$C14,"")</f>
        <v>0</v>
      </c>
      <c r="F74" s="1013" t="str">
        <f>IF(ISNUMBER(F23),'Cover Page'!$D$35/1000000*'1 macro-mapping'!F23/'FX rate'!$C14,"")</f>
        <v/>
      </c>
      <c r="G74" s="1013" t="str">
        <f>IF(ISNUMBER(G23),'Cover Page'!$D$35/1000000*'1 macro-mapping'!G23/'FX rate'!$C14,"")</f>
        <v/>
      </c>
      <c r="H74" s="1014" t="str">
        <f>IF(ISNUMBER(H23),'Cover Page'!$D$35/1000000*'1 macro-mapping'!H23/'FX rate'!$C14,"")</f>
        <v/>
      </c>
      <c r="I74" s="1014" t="str">
        <f>IF(ISNUMBER(I23),'Cover Page'!$D$35/1000000*'1 macro-mapping'!I23/'FX rate'!$C14,"")</f>
        <v/>
      </c>
      <c r="J74" s="792" t="str">
        <f>IF(ISNUMBER(J23),'Cover Page'!$D$35/1000000*'1 macro-mapping'!J23/'FX rate'!$C14,"")</f>
        <v/>
      </c>
      <c r="K74" s="1013" t="str">
        <f>IF(ISNUMBER(K23),'Cover Page'!$D$35/1000000*'1 macro-mapping'!K23/'FX rate'!$C14,"")</f>
        <v/>
      </c>
      <c r="L74" s="1015" t="str">
        <f>IF(ISNUMBER(L23),'Cover Page'!$D$35/1000000*'1 macro-mapping'!L23/'FX rate'!$C14,"")</f>
        <v/>
      </c>
      <c r="M74" s="790">
        <f>IF(ISNUMBER(M23),'Cover Page'!$D$35/1000000*'1 macro-mapping'!M23/'FX rate'!$C14,"")</f>
        <v>0</v>
      </c>
      <c r="N74" s="1016" t="str">
        <f>IF(ISNUMBER(N23),'Cover Page'!$D$35/1000000*'1 macro-mapping'!N23/'FX rate'!$C14,"")</f>
        <v/>
      </c>
      <c r="O74" s="1013" t="str">
        <f>IF(ISNUMBER(O23),'Cover Page'!$D$35/1000000*'1 macro-mapping'!O23/'FX rate'!$C14,"")</f>
        <v/>
      </c>
      <c r="P74" s="1017" t="str">
        <f>IF(ISNUMBER(P23),'Cover Page'!$D$35/1000000*'1 macro-mapping'!P23/'FX rate'!$C14,"")</f>
        <v/>
      </c>
      <c r="Q74" s="792" t="str">
        <f>IF(ISNUMBER(Q23),'Cover Page'!$D$35/1000000*'1 macro-mapping'!Q23/'FX rate'!$C14,"")</f>
        <v/>
      </c>
      <c r="R74" s="1018" t="str">
        <f>IF(ISNUMBER(R23),'Cover Page'!$D$35/1000000*'1 macro-mapping'!R23/'FX rate'!$C14,"")</f>
        <v/>
      </c>
      <c r="S74" s="1013" t="str">
        <f>IF(ISNUMBER(S23),'Cover Page'!$D$35/1000000*'1 macro-mapping'!S23/'FX rate'!$C14,"")</f>
        <v/>
      </c>
      <c r="T74" s="1013" t="str">
        <f>IF(ISNUMBER(T23),'Cover Page'!$D$35/1000000*'1 macro-mapping'!T23/'FX rate'!$C14,"")</f>
        <v/>
      </c>
      <c r="U74" s="1019" t="str">
        <f>IF(ISNUMBER(U23),'Cover Page'!$D$35/1000000*'1 macro-mapping'!U23/'FX rate'!$C14,"")</f>
        <v/>
      </c>
      <c r="V74" s="1018" t="str">
        <f>IF(ISNUMBER(V23),'Cover Page'!$D$35/1000000*'1 macro-mapping'!V23/'FX rate'!$C14,"")</f>
        <v/>
      </c>
      <c r="W74" s="1013" t="str">
        <f>IF(ISNUMBER(W23),'Cover Page'!$D$35/1000000*'1 macro-mapping'!W23/'FX rate'!$C14,"")</f>
        <v/>
      </c>
      <c r="X74" s="1013" t="str">
        <f>IF(ISNUMBER(X23),'Cover Page'!$D$35/1000000*'1 macro-mapping'!X23/'FX rate'!$C14,"")</f>
        <v/>
      </c>
      <c r="Y74" s="1020" t="str">
        <f>IF(ISNUMBER(Y23),'Cover Page'!$D$35/1000000*'1 macro-mapping'!Y23/'FX rate'!$C14,"")</f>
        <v/>
      </c>
      <c r="Z74" s="1020" t="str">
        <f>IF(ISNUMBER(Z23),'Cover Page'!$D$35/1000000*'1 macro-mapping'!Z23/'FX rate'!$C14,"")</f>
        <v/>
      </c>
      <c r="AA74" s="1020" t="str">
        <f>IF(ISNUMBER(AA23),'Cover Page'!$D$35/1000000*'1 macro-mapping'!AA23/'FX rate'!$C14,"")</f>
        <v/>
      </c>
      <c r="AB74" s="1020" t="str">
        <f>IF(ISNUMBER(AB23),'Cover Page'!$D$35/1000000*'1 macro-mapping'!AB23/'FX rate'!$C14,"")</f>
        <v/>
      </c>
      <c r="AC74" s="1020" t="str">
        <f>IF(ISNUMBER(AC23),'Cover Page'!$D$35/1000000*'1 macro-mapping'!AC23/'FX rate'!$C14,"")</f>
        <v/>
      </c>
      <c r="AD74" s="1020" t="str">
        <f>IF(ISNUMBER(AD23),'Cover Page'!$D$35/1000000*'1 macro-mapping'!AD23/'FX rate'!$C14,"")</f>
        <v/>
      </c>
      <c r="AE74" s="1020" t="str">
        <f>IF(ISNUMBER(AE23),'Cover Page'!$D$35/1000000*'1 macro-mapping'!AE23/'FX rate'!$C14,"")</f>
        <v/>
      </c>
      <c r="AF74" s="1020" t="str">
        <f>IF(ISNUMBER(AF23),'Cover Page'!$D$35/1000000*'1 macro-mapping'!AF23/'FX rate'!$C14,"")</f>
        <v/>
      </c>
      <c r="AG74" s="1020" t="str">
        <f>IF(ISNUMBER(AG23),'Cover Page'!$D$35/1000000*'1 macro-mapping'!AG23/'FX rate'!$C14,"")</f>
        <v/>
      </c>
      <c r="AH74" s="1020" t="str">
        <f>IF(ISNUMBER(AH23),'Cover Page'!$D$35/1000000*'1 macro-mapping'!AH23/'FX rate'!$C14,"")</f>
        <v/>
      </c>
      <c r="AI74" s="1020" t="str">
        <f>IF(ISNUMBER(AI23),'Cover Page'!$D$35/1000000*'1 macro-mapping'!AI23/'FX rate'!$C14,"")</f>
        <v/>
      </c>
      <c r="AJ74" s="1020" t="str">
        <f>IF(ISNUMBER(AJ23),'Cover Page'!$D$35/1000000*'1 macro-mapping'!AJ23/'FX rate'!$C14,"")</f>
        <v/>
      </c>
      <c r="AK74" s="1020" t="str">
        <f>IF(ISNUMBER(AK23),'Cover Page'!$D$35/1000000*'1 macro-mapping'!AK23/'FX rate'!$C14,"")</f>
        <v/>
      </c>
      <c r="AL74" s="435"/>
      <c r="AM74" s="1020" t="str">
        <f>IF(ISNUMBER(AM23),'Cover Page'!$D$35/1000000*'1 macro-mapping'!AM23/'FX rate'!$C14,"")</f>
        <v/>
      </c>
      <c r="AN74" s="1021" t="str">
        <f>IF(ISNUMBER(AN23),'Cover Page'!$D$35/1000000*'1 macro-mapping'!AN23/'FX rate'!$C14,"")</f>
        <v/>
      </c>
      <c r="AO74" s="1022" t="str">
        <f>IF(ISNUMBER(AO23),'Cover Page'!$D$35/1000000*'1 macro-mapping'!AO23/'FX rate'!$C14,"")</f>
        <v/>
      </c>
      <c r="AP74" s="1022" t="str">
        <f>IF(ISNUMBER(AP23),'Cover Page'!$D$35/1000000*'1 macro-mapping'!AP23/'FX rate'!$C14,"")</f>
        <v/>
      </c>
      <c r="AQ74" s="1022" t="str">
        <f>IF(ISNUMBER(AQ23),'Cover Page'!$D$35/1000000*'1 macro-mapping'!AQ23/'FX rate'!$C14,"")</f>
        <v/>
      </c>
      <c r="AR74" s="435"/>
      <c r="AS74" s="1022" t="str">
        <f>IF(ISNUMBER(AS23),'Cover Page'!$D$35/1000000*'1 macro-mapping'!AS23/'FX rate'!$C14,"")</f>
        <v/>
      </c>
      <c r="AT74" s="1022" t="str">
        <f>IF(ISNUMBER(AT23),'Cover Page'!$D$35/1000000*'1 macro-mapping'!AT23/'FX rate'!$C14,"")</f>
        <v/>
      </c>
      <c r="AU74" s="1022" t="str">
        <f>IF(ISNUMBER(AU23),'Cover Page'!$D$35/1000000*'1 macro-mapping'!AU23/'FX rate'!$C14,"")</f>
        <v/>
      </c>
      <c r="AV74" s="1022" t="str">
        <f>IF(ISNUMBER(AV23),'Cover Page'!$D$35/1000000*'1 macro-mapping'!AV23/'FX rate'!$C14,"")</f>
        <v/>
      </c>
      <c r="AW74" s="1022" t="str">
        <f>IF(ISNUMBER(AW23),'Cover Page'!$D$35/1000000*'1 macro-mapping'!AW23/'FX rate'!$C14,"")</f>
        <v/>
      </c>
    </row>
    <row r="75" spans="1:49" ht="14.25" customHeight="1" x14ac:dyDescent="0.2">
      <c r="A75" s="1882"/>
      <c r="B75" s="788">
        <v>2010</v>
      </c>
      <c r="C75" s="789">
        <f>IF(ISNUMBER(C24),'Cover Page'!$D$35/1000000*'1 macro-mapping'!C24/'FX rate'!$C15,"")</f>
        <v>0</v>
      </c>
      <c r="D75" s="792" t="str">
        <f>IF(ISNUMBER(D24),'Cover Page'!$D$35/1000000*'1 macro-mapping'!D24/'FX rate'!$C15,"")</f>
        <v/>
      </c>
      <c r="E75" s="790">
        <f>IF(ISNUMBER(E24),'Cover Page'!$D$35/1000000*'1 macro-mapping'!E24/'FX rate'!$C15,"")</f>
        <v>0</v>
      </c>
      <c r="F75" s="1013" t="str">
        <f>IF(ISNUMBER(F24),'Cover Page'!$D$35/1000000*'1 macro-mapping'!F24/'FX rate'!$C15,"")</f>
        <v/>
      </c>
      <c r="G75" s="1013" t="str">
        <f>IF(ISNUMBER(G24),'Cover Page'!$D$35/1000000*'1 macro-mapping'!G24/'FX rate'!$C15,"")</f>
        <v/>
      </c>
      <c r="H75" s="1014" t="str">
        <f>IF(ISNUMBER(H24),'Cover Page'!$D$35/1000000*'1 macro-mapping'!H24/'FX rate'!$C15,"")</f>
        <v/>
      </c>
      <c r="I75" s="1014" t="str">
        <f>IF(ISNUMBER(I24),'Cover Page'!$D$35/1000000*'1 macro-mapping'!I24/'FX rate'!$C15,"")</f>
        <v/>
      </c>
      <c r="J75" s="792" t="str">
        <f>IF(ISNUMBER(J24),'Cover Page'!$D$35/1000000*'1 macro-mapping'!J24/'FX rate'!$C15,"")</f>
        <v/>
      </c>
      <c r="K75" s="1013" t="str">
        <f>IF(ISNUMBER(K24),'Cover Page'!$D$35/1000000*'1 macro-mapping'!K24/'FX rate'!$C15,"")</f>
        <v/>
      </c>
      <c r="L75" s="1015" t="str">
        <f>IF(ISNUMBER(L24),'Cover Page'!$D$35/1000000*'1 macro-mapping'!L24/'FX rate'!$C15,"")</f>
        <v/>
      </c>
      <c r="M75" s="790">
        <f>IF(ISNUMBER(M24),'Cover Page'!$D$35/1000000*'1 macro-mapping'!M24/'FX rate'!$C15,"")</f>
        <v>0</v>
      </c>
      <c r="N75" s="1016" t="str">
        <f>IF(ISNUMBER(N24),'Cover Page'!$D$35/1000000*'1 macro-mapping'!N24/'FX rate'!$C15,"")</f>
        <v/>
      </c>
      <c r="O75" s="1013" t="str">
        <f>IF(ISNUMBER(O24),'Cover Page'!$D$35/1000000*'1 macro-mapping'!O24/'FX rate'!$C15,"")</f>
        <v/>
      </c>
      <c r="P75" s="1017" t="str">
        <f>IF(ISNUMBER(P24),'Cover Page'!$D$35/1000000*'1 macro-mapping'!P24/'FX rate'!$C15,"")</f>
        <v/>
      </c>
      <c r="Q75" s="792" t="str">
        <f>IF(ISNUMBER(Q24),'Cover Page'!$D$35/1000000*'1 macro-mapping'!Q24/'FX rate'!$C15,"")</f>
        <v/>
      </c>
      <c r="R75" s="1018" t="str">
        <f>IF(ISNUMBER(R24),'Cover Page'!$D$35/1000000*'1 macro-mapping'!R24/'FX rate'!$C15,"")</f>
        <v/>
      </c>
      <c r="S75" s="1013" t="str">
        <f>IF(ISNUMBER(S24),'Cover Page'!$D$35/1000000*'1 macro-mapping'!S24/'FX rate'!$C15,"")</f>
        <v/>
      </c>
      <c r="T75" s="1013" t="str">
        <f>IF(ISNUMBER(T24),'Cover Page'!$D$35/1000000*'1 macro-mapping'!T24/'FX rate'!$C15,"")</f>
        <v/>
      </c>
      <c r="U75" s="1019" t="str">
        <f>IF(ISNUMBER(U24),'Cover Page'!$D$35/1000000*'1 macro-mapping'!U24/'FX rate'!$C15,"")</f>
        <v/>
      </c>
      <c r="V75" s="1018" t="str">
        <f>IF(ISNUMBER(V24),'Cover Page'!$D$35/1000000*'1 macro-mapping'!V24/'FX rate'!$C15,"")</f>
        <v/>
      </c>
      <c r="W75" s="1013" t="str">
        <f>IF(ISNUMBER(W24),'Cover Page'!$D$35/1000000*'1 macro-mapping'!W24/'FX rate'!$C15,"")</f>
        <v/>
      </c>
      <c r="X75" s="1013" t="str">
        <f>IF(ISNUMBER(X24),'Cover Page'!$D$35/1000000*'1 macro-mapping'!X24/'FX rate'!$C15,"")</f>
        <v/>
      </c>
      <c r="Y75" s="1020" t="str">
        <f>IF(ISNUMBER(Y24),'Cover Page'!$D$35/1000000*'1 macro-mapping'!Y24/'FX rate'!$C15,"")</f>
        <v/>
      </c>
      <c r="Z75" s="1020" t="str">
        <f>IF(ISNUMBER(Z24),'Cover Page'!$D$35/1000000*'1 macro-mapping'!Z24/'FX rate'!$C15,"")</f>
        <v/>
      </c>
      <c r="AA75" s="1020" t="str">
        <f>IF(ISNUMBER(AA24),'Cover Page'!$D$35/1000000*'1 macro-mapping'!AA24/'FX rate'!$C15,"")</f>
        <v/>
      </c>
      <c r="AB75" s="1020" t="str">
        <f>IF(ISNUMBER(AB24),'Cover Page'!$D$35/1000000*'1 macro-mapping'!AB24/'FX rate'!$C15,"")</f>
        <v/>
      </c>
      <c r="AC75" s="1020" t="str">
        <f>IF(ISNUMBER(AC24),'Cover Page'!$D$35/1000000*'1 macro-mapping'!AC24/'FX rate'!$C15,"")</f>
        <v/>
      </c>
      <c r="AD75" s="1020" t="str">
        <f>IF(ISNUMBER(AD24),'Cover Page'!$D$35/1000000*'1 macro-mapping'!AD24/'FX rate'!$C15,"")</f>
        <v/>
      </c>
      <c r="AE75" s="1020" t="str">
        <f>IF(ISNUMBER(AE24),'Cover Page'!$D$35/1000000*'1 macro-mapping'!AE24/'FX rate'!$C15,"")</f>
        <v/>
      </c>
      <c r="AF75" s="1020" t="str">
        <f>IF(ISNUMBER(AF24),'Cover Page'!$D$35/1000000*'1 macro-mapping'!AF24/'FX rate'!$C15,"")</f>
        <v/>
      </c>
      <c r="AG75" s="1020" t="str">
        <f>IF(ISNUMBER(AG24),'Cover Page'!$D$35/1000000*'1 macro-mapping'!AG24/'FX rate'!$C15,"")</f>
        <v/>
      </c>
      <c r="AH75" s="1020" t="str">
        <f>IF(ISNUMBER(AH24),'Cover Page'!$D$35/1000000*'1 macro-mapping'!AH24/'FX rate'!$C15,"")</f>
        <v/>
      </c>
      <c r="AI75" s="1020" t="str">
        <f>IF(ISNUMBER(AI24),'Cover Page'!$D$35/1000000*'1 macro-mapping'!AI24/'FX rate'!$C15,"")</f>
        <v/>
      </c>
      <c r="AJ75" s="1020" t="str">
        <f>IF(ISNUMBER(AJ24),'Cover Page'!$D$35/1000000*'1 macro-mapping'!AJ24/'FX rate'!$C15,"")</f>
        <v/>
      </c>
      <c r="AK75" s="1020" t="str">
        <f>IF(ISNUMBER(AK24),'Cover Page'!$D$35/1000000*'1 macro-mapping'!AK24/'FX rate'!$C15,"")</f>
        <v/>
      </c>
      <c r="AL75" s="435"/>
      <c r="AM75" s="1020" t="str">
        <f>IF(ISNUMBER(AM24),'Cover Page'!$D$35/1000000*'1 macro-mapping'!AM24/'FX rate'!$C15,"")</f>
        <v/>
      </c>
      <c r="AN75" s="1021" t="str">
        <f>IF(ISNUMBER(AN24),'Cover Page'!$D$35/1000000*'1 macro-mapping'!AN24/'FX rate'!$C15,"")</f>
        <v/>
      </c>
      <c r="AO75" s="1022" t="str">
        <f>IF(ISNUMBER(AO24),'Cover Page'!$D$35/1000000*'1 macro-mapping'!AO24/'FX rate'!$C15,"")</f>
        <v/>
      </c>
      <c r="AP75" s="1022" t="str">
        <f>IF(ISNUMBER(AP24),'Cover Page'!$D$35/1000000*'1 macro-mapping'!AP24/'FX rate'!$C15,"")</f>
        <v/>
      </c>
      <c r="AQ75" s="1022" t="str">
        <f>IF(ISNUMBER(AQ24),'Cover Page'!$D$35/1000000*'1 macro-mapping'!AQ24/'FX rate'!$C15,"")</f>
        <v/>
      </c>
      <c r="AR75" s="435"/>
      <c r="AS75" s="1022" t="str">
        <f>IF(ISNUMBER(AS24),'Cover Page'!$D$35/1000000*'1 macro-mapping'!AS24/'FX rate'!$C15,"")</f>
        <v/>
      </c>
      <c r="AT75" s="1022" t="str">
        <f>IF(ISNUMBER(AT24),'Cover Page'!$D$35/1000000*'1 macro-mapping'!AT24/'FX rate'!$C15,"")</f>
        <v/>
      </c>
      <c r="AU75" s="1022" t="str">
        <f>IF(ISNUMBER(AU24),'Cover Page'!$D$35/1000000*'1 macro-mapping'!AU24/'FX rate'!$C15,"")</f>
        <v/>
      </c>
      <c r="AV75" s="1022" t="str">
        <f>IF(ISNUMBER(AV24),'Cover Page'!$D$35/1000000*'1 macro-mapping'!AV24/'FX rate'!$C15,"")</f>
        <v/>
      </c>
      <c r="AW75" s="1022" t="str">
        <f>IF(ISNUMBER(AW24),'Cover Page'!$D$35/1000000*'1 macro-mapping'!AW24/'FX rate'!$C15,"")</f>
        <v/>
      </c>
    </row>
    <row r="76" spans="1:49" ht="14.25" customHeight="1" x14ac:dyDescent="0.2">
      <c r="A76" s="1882"/>
      <c r="B76" s="788">
        <v>2011</v>
      </c>
      <c r="C76" s="789">
        <f>IF(ISNUMBER(C25),'Cover Page'!$D$35/1000000*'1 macro-mapping'!C25/'FX rate'!$C16,"")</f>
        <v>0</v>
      </c>
      <c r="D76" s="792" t="str">
        <f>IF(ISNUMBER(D25),'Cover Page'!$D$35/1000000*'1 macro-mapping'!D25/'FX rate'!$C16,"")</f>
        <v/>
      </c>
      <c r="E76" s="790">
        <f>IF(ISNUMBER(E25),'Cover Page'!$D$35/1000000*'1 macro-mapping'!E25/'FX rate'!$C16,"")</f>
        <v>0</v>
      </c>
      <c r="F76" s="1013" t="str">
        <f>IF(ISNUMBER(F25),'Cover Page'!$D$35/1000000*'1 macro-mapping'!F25/'FX rate'!$C16,"")</f>
        <v/>
      </c>
      <c r="G76" s="1013" t="str">
        <f>IF(ISNUMBER(G25),'Cover Page'!$D$35/1000000*'1 macro-mapping'!G25/'FX rate'!$C16,"")</f>
        <v/>
      </c>
      <c r="H76" s="1014" t="str">
        <f>IF(ISNUMBER(H25),'Cover Page'!$D$35/1000000*'1 macro-mapping'!H25/'FX rate'!$C16,"")</f>
        <v/>
      </c>
      <c r="I76" s="1014" t="str">
        <f>IF(ISNUMBER(I25),'Cover Page'!$D$35/1000000*'1 macro-mapping'!I25/'FX rate'!$C16,"")</f>
        <v/>
      </c>
      <c r="J76" s="792" t="str">
        <f>IF(ISNUMBER(J25),'Cover Page'!$D$35/1000000*'1 macro-mapping'!J25/'FX rate'!$C16,"")</f>
        <v/>
      </c>
      <c r="K76" s="1013" t="str">
        <f>IF(ISNUMBER(K25),'Cover Page'!$D$35/1000000*'1 macro-mapping'!K25/'FX rate'!$C16,"")</f>
        <v/>
      </c>
      <c r="L76" s="1015" t="str">
        <f>IF(ISNUMBER(L25),'Cover Page'!$D$35/1000000*'1 macro-mapping'!L25/'FX rate'!$C16,"")</f>
        <v/>
      </c>
      <c r="M76" s="790">
        <f>IF(ISNUMBER(M25),'Cover Page'!$D$35/1000000*'1 macro-mapping'!M25/'FX rate'!$C16,"")</f>
        <v>0</v>
      </c>
      <c r="N76" s="1016" t="str">
        <f>IF(ISNUMBER(N25),'Cover Page'!$D$35/1000000*'1 macro-mapping'!N25/'FX rate'!$C16,"")</f>
        <v/>
      </c>
      <c r="O76" s="1013" t="str">
        <f>IF(ISNUMBER(O25),'Cover Page'!$D$35/1000000*'1 macro-mapping'!O25/'FX rate'!$C16,"")</f>
        <v/>
      </c>
      <c r="P76" s="1017" t="str">
        <f>IF(ISNUMBER(P25),'Cover Page'!$D$35/1000000*'1 macro-mapping'!P25/'FX rate'!$C16,"")</f>
        <v/>
      </c>
      <c r="Q76" s="792" t="str">
        <f>IF(ISNUMBER(Q25),'Cover Page'!$D$35/1000000*'1 macro-mapping'!Q25/'FX rate'!$C16,"")</f>
        <v/>
      </c>
      <c r="R76" s="1018" t="str">
        <f>IF(ISNUMBER(R25),'Cover Page'!$D$35/1000000*'1 macro-mapping'!R25/'FX rate'!$C16,"")</f>
        <v/>
      </c>
      <c r="S76" s="1013" t="str">
        <f>IF(ISNUMBER(S25),'Cover Page'!$D$35/1000000*'1 macro-mapping'!S25/'FX rate'!$C16,"")</f>
        <v/>
      </c>
      <c r="T76" s="1013" t="str">
        <f>IF(ISNUMBER(T25),'Cover Page'!$D$35/1000000*'1 macro-mapping'!T25/'FX rate'!$C16,"")</f>
        <v/>
      </c>
      <c r="U76" s="1019" t="str">
        <f>IF(ISNUMBER(U25),'Cover Page'!$D$35/1000000*'1 macro-mapping'!U25/'FX rate'!$C16,"")</f>
        <v/>
      </c>
      <c r="V76" s="1018" t="str">
        <f>IF(ISNUMBER(V25),'Cover Page'!$D$35/1000000*'1 macro-mapping'!V25/'FX rate'!$C16,"")</f>
        <v/>
      </c>
      <c r="W76" s="1013" t="str">
        <f>IF(ISNUMBER(W25),'Cover Page'!$D$35/1000000*'1 macro-mapping'!W25/'FX rate'!$C16,"")</f>
        <v/>
      </c>
      <c r="X76" s="1013" t="str">
        <f>IF(ISNUMBER(X25),'Cover Page'!$D$35/1000000*'1 macro-mapping'!X25/'FX rate'!$C16,"")</f>
        <v/>
      </c>
      <c r="Y76" s="1020" t="str">
        <f>IF(ISNUMBER(Y25),'Cover Page'!$D$35/1000000*'1 macro-mapping'!Y25/'FX rate'!$C16,"")</f>
        <v/>
      </c>
      <c r="Z76" s="1020" t="str">
        <f>IF(ISNUMBER(Z25),'Cover Page'!$D$35/1000000*'1 macro-mapping'!Z25/'FX rate'!$C16,"")</f>
        <v/>
      </c>
      <c r="AA76" s="1020" t="str">
        <f>IF(ISNUMBER(AA25),'Cover Page'!$D$35/1000000*'1 macro-mapping'!AA25/'FX rate'!$C16,"")</f>
        <v/>
      </c>
      <c r="AB76" s="1020" t="str">
        <f>IF(ISNUMBER(AB25),'Cover Page'!$D$35/1000000*'1 macro-mapping'!AB25/'FX rate'!$C16,"")</f>
        <v/>
      </c>
      <c r="AC76" s="1020" t="str">
        <f>IF(ISNUMBER(AC25),'Cover Page'!$D$35/1000000*'1 macro-mapping'!AC25/'FX rate'!$C16,"")</f>
        <v/>
      </c>
      <c r="AD76" s="1020" t="str">
        <f>IF(ISNUMBER(AD25),'Cover Page'!$D$35/1000000*'1 macro-mapping'!AD25/'FX rate'!$C16,"")</f>
        <v/>
      </c>
      <c r="AE76" s="1020" t="str">
        <f>IF(ISNUMBER(AE25),'Cover Page'!$D$35/1000000*'1 macro-mapping'!AE25/'FX rate'!$C16,"")</f>
        <v/>
      </c>
      <c r="AF76" s="1020" t="str">
        <f>IF(ISNUMBER(AF25),'Cover Page'!$D$35/1000000*'1 macro-mapping'!AF25/'FX rate'!$C16,"")</f>
        <v/>
      </c>
      <c r="AG76" s="1020" t="str">
        <f>IF(ISNUMBER(AG25),'Cover Page'!$D$35/1000000*'1 macro-mapping'!AG25/'FX rate'!$C16,"")</f>
        <v/>
      </c>
      <c r="AH76" s="1020" t="str">
        <f>IF(ISNUMBER(AH25),'Cover Page'!$D$35/1000000*'1 macro-mapping'!AH25/'FX rate'!$C16,"")</f>
        <v/>
      </c>
      <c r="AI76" s="1020" t="str">
        <f>IF(ISNUMBER(AI25),'Cover Page'!$D$35/1000000*'1 macro-mapping'!AI25/'FX rate'!$C16,"")</f>
        <v/>
      </c>
      <c r="AJ76" s="1020" t="str">
        <f>IF(ISNUMBER(AJ25),'Cover Page'!$D$35/1000000*'1 macro-mapping'!AJ25/'FX rate'!$C16,"")</f>
        <v/>
      </c>
      <c r="AK76" s="1020" t="str">
        <f>IF(ISNUMBER(AK25),'Cover Page'!$D$35/1000000*'1 macro-mapping'!AK25/'FX rate'!$C16,"")</f>
        <v/>
      </c>
      <c r="AL76" s="435"/>
      <c r="AM76" s="1020" t="str">
        <f>IF(ISNUMBER(AM25),'Cover Page'!$D$35/1000000*'1 macro-mapping'!AM25/'FX rate'!$C16,"")</f>
        <v/>
      </c>
      <c r="AN76" s="1021" t="str">
        <f>IF(ISNUMBER(AN25),'Cover Page'!$D$35/1000000*'1 macro-mapping'!AN25/'FX rate'!$C16,"")</f>
        <v/>
      </c>
      <c r="AO76" s="1022" t="str">
        <f>IF(ISNUMBER(AO25),'Cover Page'!$D$35/1000000*'1 macro-mapping'!AO25/'FX rate'!$C16,"")</f>
        <v/>
      </c>
      <c r="AP76" s="1022" t="str">
        <f>IF(ISNUMBER(AP25),'Cover Page'!$D$35/1000000*'1 macro-mapping'!AP25/'FX rate'!$C16,"")</f>
        <v/>
      </c>
      <c r="AQ76" s="1022" t="str">
        <f>IF(ISNUMBER(AQ25),'Cover Page'!$D$35/1000000*'1 macro-mapping'!AQ25/'FX rate'!$C16,"")</f>
        <v/>
      </c>
      <c r="AR76" s="435"/>
      <c r="AS76" s="1022" t="str">
        <f>IF(ISNUMBER(AS25),'Cover Page'!$D$35/1000000*'1 macro-mapping'!AS25/'FX rate'!$C16,"")</f>
        <v/>
      </c>
      <c r="AT76" s="1022" t="str">
        <f>IF(ISNUMBER(AT25),'Cover Page'!$D$35/1000000*'1 macro-mapping'!AT25/'FX rate'!$C16,"")</f>
        <v/>
      </c>
      <c r="AU76" s="1022" t="str">
        <f>IF(ISNUMBER(AU25),'Cover Page'!$D$35/1000000*'1 macro-mapping'!AU25/'FX rate'!$C16,"")</f>
        <v/>
      </c>
      <c r="AV76" s="1022" t="str">
        <f>IF(ISNUMBER(AV25),'Cover Page'!$D$35/1000000*'1 macro-mapping'!AV25/'FX rate'!$C16,"")</f>
        <v/>
      </c>
      <c r="AW76" s="1022" t="str">
        <f>IF(ISNUMBER(AW25),'Cover Page'!$D$35/1000000*'1 macro-mapping'!AW25/'FX rate'!$C16,"")</f>
        <v/>
      </c>
    </row>
    <row r="77" spans="1:49" ht="14.25" customHeight="1" x14ac:dyDescent="0.2">
      <c r="A77" s="1882"/>
      <c r="B77" s="788">
        <v>2012</v>
      </c>
      <c r="C77" s="789">
        <f>IF(ISNUMBER(C26),'Cover Page'!$D$35/1000000*'1 macro-mapping'!C26/'FX rate'!$C17,"")</f>
        <v>0</v>
      </c>
      <c r="D77" s="792" t="str">
        <f>IF(ISNUMBER(D26),'Cover Page'!$D$35/1000000*'1 macro-mapping'!D26/'FX rate'!$C17,"")</f>
        <v/>
      </c>
      <c r="E77" s="790">
        <f>IF(ISNUMBER(E26),'Cover Page'!$D$35/1000000*'1 macro-mapping'!E26/'FX rate'!$C17,"")</f>
        <v>0</v>
      </c>
      <c r="F77" s="1013" t="str">
        <f>IF(ISNUMBER(F26),'Cover Page'!$D$35/1000000*'1 macro-mapping'!F26/'FX rate'!$C17,"")</f>
        <v/>
      </c>
      <c r="G77" s="1013" t="str">
        <f>IF(ISNUMBER(G26),'Cover Page'!$D$35/1000000*'1 macro-mapping'!G26/'FX rate'!$C17,"")</f>
        <v/>
      </c>
      <c r="H77" s="1014" t="str">
        <f>IF(ISNUMBER(H26),'Cover Page'!$D$35/1000000*'1 macro-mapping'!H26/'FX rate'!$C17,"")</f>
        <v/>
      </c>
      <c r="I77" s="1014" t="str">
        <f>IF(ISNUMBER(I26),'Cover Page'!$D$35/1000000*'1 macro-mapping'!I26/'FX rate'!$C17,"")</f>
        <v/>
      </c>
      <c r="J77" s="792" t="str">
        <f>IF(ISNUMBER(J26),'Cover Page'!$D$35/1000000*'1 macro-mapping'!J26/'FX rate'!$C17,"")</f>
        <v/>
      </c>
      <c r="K77" s="1013" t="str">
        <f>IF(ISNUMBER(K26),'Cover Page'!$D$35/1000000*'1 macro-mapping'!K26/'FX rate'!$C17,"")</f>
        <v/>
      </c>
      <c r="L77" s="1015" t="str">
        <f>IF(ISNUMBER(L26),'Cover Page'!$D$35/1000000*'1 macro-mapping'!L26/'FX rate'!$C17,"")</f>
        <v/>
      </c>
      <c r="M77" s="790">
        <f>IF(ISNUMBER(M26),'Cover Page'!$D$35/1000000*'1 macro-mapping'!M26/'FX rate'!$C17,"")</f>
        <v>0</v>
      </c>
      <c r="N77" s="1016" t="str">
        <f>IF(ISNUMBER(N26),'Cover Page'!$D$35/1000000*'1 macro-mapping'!N26/'FX rate'!$C17,"")</f>
        <v/>
      </c>
      <c r="O77" s="1013" t="str">
        <f>IF(ISNUMBER(O26),'Cover Page'!$D$35/1000000*'1 macro-mapping'!O26/'FX rate'!$C17,"")</f>
        <v/>
      </c>
      <c r="P77" s="1017" t="str">
        <f>IF(ISNUMBER(P26),'Cover Page'!$D$35/1000000*'1 macro-mapping'!P26/'FX rate'!$C17,"")</f>
        <v/>
      </c>
      <c r="Q77" s="792" t="str">
        <f>IF(ISNUMBER(Q26),'Cover Page'!$D$35/1000000*'1 macro-mapping'!Q26/'FX rate'!$C17,"")</f>
        <v/>
      </c>
      <c r="R77" s="1018" t="str">
        <f>IF(ISNUMBER(R26),'Cover Page'!$D$35/1000000*'1 macro-mapping'!R26/'FX rate'!$C17,"")</f>
        <v/>
      </c>
      <c r="S77" s="1013" t="str">
        <f>IF(ISNUMBER(S26),'Cover Page'!$D$35/1000000*'1 macro-mapping'!S26/'FX rate'!$C17,"")</f>
        <v/>
      </c>
      <c r="T77" s="1013" t="str">
        <f>IF(ISNUMBER(T26),'Cover Page'!$D$35/1000000*'1 macro-mapping'!T26/'FX rate'!$C17,"")</f>
        <v/>
      </c>
      <c r="U77" s="1019" t="str">
        <f>IF(ISNUMBER(U26),'Cover Page'!$D$35/1000000*'1 macro-mapping'!U26/'FX rate'!$C17,"")</f>
        <v/>
      </c>
      <c r="V77" s="1018" t="str">
        <f>IF(ISNUMBER(V26),'Cover Page'!$D$35/1000000*'1 macro-mapping'!V26/'FX rate'!$C17,"")</f>
        <v/>
      </c>
      <c r="W77" s="1013" t="str">
        <f>IF(ISNUMBER(W26),'Cover Page'!$D$35/1000000*'1 macro-mapping'!W26/'FX rate'!$C17,"")</f>
        <v/>
      </c>
      <c r="X77" s="1013" t="str">
        <f>IF(ISNUMBER(X26),'Cover Page'!$D$35/1000000*'1 macro-mapping'!X26/'FX rate'!$C17,"")</f>
        <v/>
      </c>
      <c r="Y77" s="1020" t="str">
        <f>IF(ISNUMBER(Y26),'Cover Page'!$D$35/1000000*'1 macro-mapping'!Y26/'FX rate'!$C17,"")</f>
        <v/>
      </c>
      <c r="Z77" s="1020" t="str">
        <f>IF(ISNUMBER(Z26),'Cover Page'!$D$35/1000000*'1 macro-mapping'!Z26/'FX rate'!$C17,"")</f>
        <v/>
      </c>
      <c r="AA77" s="1020" t="str">
        <f>IF(ISNUMBER(AA26),'Cover Page'!$D$35/1000000*'1 macro-mapping'!AA26/'FX rate'!$C17,"")</f>
        <v/>
      </c>
      <c r="AB77" s="1020" t="str">
        <f>IF(ISNUMBER(AB26),'Cover Page'!$D$35/1000000*'1 macro-mapping'!AB26/'FX rate'!$C17,"")</f>
        <v/>
      </c>
      <c r="AC77" s="1020" t="str">
        <f>IF(ISNUMBER(AC26),'Cover Page'!$D$35/1000000*'1 macro-mapping'!AC26/'FX rate'!$C17,"")</f>
        <v/>
      </c>
      <c r="AD77" s="1020" t="str">
        <f>IF(ISNUMBER(AD26),'Cover Page'!$D$35/1000000*'1 macro-mapping'!AD26/'FX rate'!$C17,"")</f>
        <v/>
      </c>
      <c r="AE77" s="1020" t="str">
        <f>IF(ISNUMBER(AE26),'Cover Page'!$D$35/1000000*'1 macro-mapping'!AE26/'FX rate'!$C17,"")</f>
        <v/>
      </c>
      <c r="AF77" s="1020" t="str">
        <f>IF(ISNUMBER(AF26),'Cover Page'!$D$35/1000000*'1 macro-mapping'!AF26/'FX rate'!$C17,"")</f>
        <v/>
      </c>
      <c r="AG77" s="1020" t="str">
        <f>IF(ISNUMBER(AG26),'Cover Page'!$D$35/1000000*'1 macro-mapping'!AG26/'FX rate'!$C17,"")</f>
        <v/>
      </c>
      <c r="AH77" s="1020" t="str">
        <f>IF(ISNUMBER(AH26),'Cover Page'!$D$35/1000000*'1 macro-mapping'!AH26/'FX rate'!$C17,"")</f>
        <v/>
      </c>
      <c r="AI77" s="1020" t="str">
        <f>IF(ISNUMBER(AI26),'Cover Page'!$D$35/1000000*'1 macro-mapping'!AI26/'FX rate'!$C17,"")</f>
        <v/>
      </c>
      <c r="AJ77" s="1020" t="str">
        <f>IF(ISNUMBER(AJ26),'Cover Page'!$D$35/1000000*'1 macro-mapping'!AJ26/'FX rate'!$C17,"")</f>
        <v/>
      </c>
      <c r="AK77" s="1020" t="str">
        <f>IF(ISNUMBER(AK26),'Cover Page'!$D$35/1000000*'1 macro-mapping'!AK26/'FX rate'!$C17,"")</f>
        <v/>
      </c>
      <c r="AL77" s="435"/>
      <c r="AM77" s="1020" t="str">
        <f>IF(ISNUMBER(AM26),'Cover Page'!$D$35/1000000*'1 macro-mapping'!AM26/'FX rate'!$C17,"")</f>
        <v/>
      </c>
      <c r="AN77" s="1021" t="str">
        <f>IF(ISNUMBER(AN26),'Cover Page'!$D$35/1000000*'1 macro-mapping'!AN26/'FX rate'!$C17,"")</f>
        <v/>
      </c>
      <c r="AO77" s="1022" t="str">
        <f>IF(ISNUMBER(AO26),'Cover Page'!$D$35/1000000*'1 macro-mapping'!AO26/'FX rate'!$C17,"")</f>
        <v/>
      </c>
      <c r="AP77" s="1022" t="str">
        <f>IF(ISNUMBER(AP26),'Cover Page'!$D$35/1000000*'1 macro-mapping'!AP26/'FX rate'!$C17,"")</f>
        <v/>
      </c>
      <c r="AQ77" s="1022" t="str">
        <f>IF(ISNUMBER(AQ26),'Cover Page'!$D$35/1000000*'1 macro-mapping'!AQ26/'FX rate'!$C17,"")</f>
        <v/>
      </c>
      <c r="AR77" s="435"/>
      <c r="AS77" s="1022" t="str">
        <f>IF(ISNUMBER(AS26),'Cover Page'!$D$35/1000000*'1 macro-mapping'!AS26/'FX rate'!$C17,"")</f>
        <v/>
      </c>
      <c r="AT77" s="1022" t="str">
        <f>IF(ISNUMBER(AT26),'Cover Page'!$D$35/1000000*'1 macro-mapping'!AT26/'FX rate'!$C17,"")</f>
        <v/>
      </c>
      <c r="AU77" s="1022" t="str">
        <f>IF(ISNUMBER(AU26),'Cover Page'!$D$35/1000000*'1 macro-mapping'!AU26/'FX rate'!$C17,"")</f>
        <v/>
      </c>
      <c r="AV77" s="1022" t="str">
        <f>IF(ISNUMBER(AV26),'Cover Page'!$D$35/1000000*'1 macro-mapping'!AV26/'FX rate'!$C17,"")</f>
        <v/>
      </c>
      <c r="AW77" s="1022" t="str">
        <f>IF(ISNUMBER(AW26),'Cover Page'!$D$35/1000000*'1 macro-mapping'!AW26/'FX rate'!$C17,"")</f>
        <v/>
      </c>
    </row>
    <row r="78" spans="1:49" ht="14.25" customHeight="1" x14ac:dyDescent="0.2">
      <c r="A78" s="1882"/>
      <c r="B78" s="788">
        <v>2013</v>
      </c>
      <c r="C78" s="789">
        <f>IF(ISNUMBER(C27),'Cover Page'!$D$35/1000000*'1 macro-mapping'!C27/'FX rate'!$C18,"")</f>
        <v>0</v>
      </c>
      <c r="D78" s="792" t="str">
        <f>IF(ISNUMBER(D27),'Cover Page'!$D$35/1000000*'1 macro-mapping'!D27/'FX rate'!$C18,"")</f>
        <v/>
      </c>
      <c r="E78" s="790">
        <f>IF(ISNUMBER(E27),'Cover Page'!$D$35/1000000*'1 macro-mapping'!E27/'FX rate'!$C18,"")</f>
        <v>0</v>
      </c>
      <c r="F78" s="1013" t="str">
        <f>IF(ISNUMBER(F27),'Cover Page'!$D$35/1000000*'1 macro-mapping'!F27/'FX rate'!$C18,"")</f>
        <v/>
      </c>
      <c r="G78" s="1013" t="str">
        <f>IF(ISNUMBER(G27),'Cover Page'!$D$35/1000000*'1 macro-mapping'!G27/'FX rate'!$C18,"")</f>
        <v/>
      </c>
      <c r="H78" s="1014" t="str">
        <f>IF(ISNUMBER(H27),'Cover Page'!$D$35/1000000*'1 macro-mapping'!H27/'FX rate'!$C18,"")</f>
        <v/>
      </c>
      <c r="I78" s="1014" t="str">
        <f>IF(ISNUMBER(I27),'Cover Page'!$D$35/1000000*'1 macro-mapping'!I27/'FX rate'!$C18,"")</f>
        <v/>
      </c>
      <c r="J78" s="792" t="str">
        <f>IF(ISNUMBER(J27),'Cover Page'!$D$35/1000000*'1 macro-mapping'!J27/'FX rate'!$C18,"")</f>
        <v/>
      </c>
      <c r="K78" s="1013" t="str">
        <f>IF(ISNUMBER(K27),'Cover Page'!$D$35/1000000*'1 macro-mapping'!K27/'FX rate'!$C18,"")</f>
        <v/>
      </c>
      <c r="L78" s="1015" t="str">
        <f>IF(ISNUMBER(L27),'Cover Page'!$D$35/1000000*'1 macro-mapping'!L27/'FX rate'!$C18,"")</f>
        <v/>
      </c>
      <c r="M78" s="790">
        <f>IF(ISNUMBER(M27),'Cover Page'!$D$35/1000000*'1 macro-mapping'!M27/'FX rate'!$C18,"")</f>
        <v>0</v>
      </c>
      <c r="N78" s="1016" t="str">
        <f>IF(ISNUMBER(N27),'Cover Page'!$D$35/1000000*'1 macro-mapping'!N27/'FX rate'!$C18,"")</f>
        <v/>
      </c>
      <c r="O78" s="1013" t="str">
        <f>IF(ISNUMBER(O27),'Cover Page'!$D$35/1000000*'1 macro-mapping'!O27/'FX rate'!$C18,"")</f>
        <v/>
      </c>
      <c r="P78" s="1017" t="str">
        <f>IF(ISNUMBER(P27),'Cover Page'!$D$35/1000000*'1 macro-mapping'!P27/'FX rate'!$C18,"")</f>
        <v/>
      </c>
      <c r="Q78" s="792" t="str">
        <f>IF(ISNUMBER(Q27),'Cover Page'!$D$35/1000000*'1 macro-mapping'!Q27/'FX rate'!$C18,"")</f>
        <v/>
      </c>
      <c r="R78" s="1018" t="str">
        <f>IF(ISNUMBER(R27),'Cover Page'!$D$35/1000000*'1 macro-mapping'!R27/'FX rate'!$C18,"")</f>
        <v/>
      </c>
      <c r="S78" s="1013" t="str">
        <f>IF(ISNUMBER(S27),'Cover Page'!$D$35/1000000*'1 macro-mapping'!S27/'FX rate'!$C18,"")</f>
        <v/>
      </c>
      <c r="T78" s="1013" t="str">
        <f>IF(ISNUMBER(T27),'Cover Page'!$D$35/1000000*'1 macro-mapping'!T27/'FX rate'!$C18,"")</f>
        <v/>
      </c>
      <c r="U78" s="1019" t="str">
        <f>IF(ISNUMBER(U27),'Cover Page'!$D$35/1000000*'1 macro-mapping'!U27/'FX rate'!$C18,"")</f>
        <v/>
      </c>
      <c r="V78" s="1018" t="str">
        <f>IF(ISNUMBER(V27),'Cover Page'!$D$35/1000000*'1 macro-mapping'!V27/'FX rate'!$C18,"")</f>
        <v/>
      </c>
      <c r="W78" s="1013" t="str">
        <f>IF(ISNUMBER(W27),'Cover Page'!$D$35/1000000*'1 macro-mapping'!W27/'FX rate'!$C18,"")</f>
        <v/>
      </c>
      <c r="X78" s="1013" t="str">
        <f>IF(ISNUMBER(X27),'Cover Page'!$D$35/1000000*'1 macro-mapping'!X27/'FX rate'!$C18,"")</f>
        <v/>
      </c>
      <c r="Y78" s="1020" t="str">
        <f>IF(ISNUMBER(Y27),'Cover Page'!$D$35/1000000*'1 macro-mapping'!Y27/'FX rate'!$C18,"")</f>
        <v/>
      </c>
      <c r="Z78" s="1020" t="str">
        <f>IF(ISNUMBER(Z27),'Cover Page'!$D$35/1000000*'1 macro-mapping'!Z27/'FX rate'!$C18,"")</f>
        <v/>
      </c>
      <c r="AA78" s="1020" t="str">
        <f>IF(ISNUMBER(AA27),'Cover Page'!$D$35/1000000*'1 macro-mapping'!AA27/'FX rate'!$C18,"")</f>
        <v/>
      </c>
      <c r="AB78" s="1020" t="str">
        <f>IF(ISNUMBER(AB27),'Cover Page'!$D$35/1000000*'1 macro-mapping'!AB27/'FX rate'!$C18,"")</f>
        <v/>
      </c>
      <c r="AC78" s="1020" t="str">
        <f>IF(ISNUMBER(AC27),'Cover Page'!$D$35/1000000*'1 macro-mapping'!AC27/'FX rate'!$C18,"")</f>
        <v/>
      </c>
      <c r="AD78" s="1020" t="str">
        <f>IF(ISNUMBER(AD27),'Cover Page'!$D$35/1000000*'1 macro-mapping'!AD27/'FX rate'!$C18,"")</f>
        <v/>
      </c>
      <c r="AE78" s="1020" t="str">
        <f>IF(ISNUMBER(AE27),'Cover Page'!$D$35/1000000*'1 macro-mapping'!AE27/'FX rate'!$C18,"")</f>
        <v/>
      </c>
      <c r="AF78" s="1020" t="str">
        <f>IF(ISNUMBER(AF27),'Cover Page'!$D$35/1000000*'1 macro-mapping'!AF27/'FX rate'!$C18,"")</f>
        <v/>
      </c>
      <c r="AG78" s="1020" t="str">
        <f>IF(ISNUMBER(AG27),'Cover Page'!$D$35/1000000*'1 macro-mapping'!AG27/'FX rate'!$C18,"")</f>
        <v/>
      </c>
      <c r="AH78" s="1020" t="str">
        <f>IF(ISNUMBER(AH27),'Cover Page'!$D$35/1000000*'1 macro-mapping'!AH27/'FX rate'!$C18,"")</f>
        <v/>
      </c>
      <c r="AI78" s="1020" t="str">
        <f>IF(ISNUMBER(AI27),'Cover Page'!$D$35/1000000*'1 macro-mapping'!AI27/'FX rate'!$C18,"")</f>
        <v/>
      </c>
      <c r="AJ78" s="1020" t="str">
        <f>IF(ISNUMBER(AJ27),'Cover Page'!$D$35/1000000*'1 macro-mapping'!AJ27/'FX rate'!$C18,"")</f>
        <v/>
      </c>
      <c r="AK78" s="1020" t="str">
        <f>IF(ISNUMBER(AK27),'Cover Page'!$D$35/1000000*'1 macro-mapping'!AK27/'FX rate'!$C18,"")</f>
        <v/>
      </c>
      <c r="AL78" s="435"/>
      <c r="AM78" s="1020" t="str">
        <f>IF(ISNUMBER(AM27),'Cover Page'!$D$35/1000000*'1 macro-mapping'!AM27/'FX rate'!$C18,"")</f>
        <v/>
      </c>
      <c r="AN78" s="1021" t="str">
        <f>IF(ISNUMBER(AN27),'Cover Page'!$D$35/1000000*'1 macro-mapping'!AN27/'FX rate'!$C18,"")</f>
        <v/>
      </c>
      <c r="AO78" s="1022" t="str">
        <f>IF(ISNUMBER(AO27),'Cover Page'!$D$35/1000000*'1 macro-mapping'!AO27/'FX rate'!$C18,"")</f>
        <v/>
      </c>
      <c r="AP78" s="1022" t="str">
        <f>IF(ISNUMBER(AP27),'Cover Page'!$D$35/1000000*'1 macro-mapping'!AP27/'FX rate'!$C18,"")</f>
        <v/>
      </c>
      <c r="AQ78" s="1022" t="str">
        <f>IF(ISNUMBER(AQ27),'Cover Page'!$D$35/1000000*'1 macro-mapping'!AQ27/'FX rate'!$C18,"")</f>
        <v/>
      </c>
      <c r="AR78" s="435"/>
      <c r="AS78" s="1022" t="str">
        <f>IF(ISNUMBER(AS27),'Cover Page'!$D$35/1000000*'1 macro-mapping'!AS27/'FX rate'!$C18,"")</f>
        <v/>
      </c>
      <c r="AT78" s="1022" t="str">
        <f>IF(ISNUMBER(AT27),'Cover Page'!$D$35/1000000*'1 macro-mapping'!AT27/'FX rate'!$C18,"")</f>
        <v/>
      </c>
      <c r="AU78" s="1022" t="str">
        <f>IF(ISNUMBER(AU27),'Cover Page'!$D$35/1000000*'1 macro-mapping'!AU27/'FX rate'!$C18,"")</f>
        <v/>
      </c>
      <c r="AV78" s="1022" t="str">
        <f>IF(ISNUMBER(AV27),'Cover Page'!$D$35/1000000*'1 macro-mapping'!AV27/'FX rate'!$C18,"")</f>
        <v/>
      </c>
      <c r="AW78" s="1022" t="str">
        <f>IF(ISNUMBER(AW27),'Cover Page'!$D$35/1000000*'1 macro-mapping'!AW27/'FX rate'!$C18,"")</f>
        <v/>
      </c>
    </row>
    <row r="79" spans="1:49" ht="14.25" customHeight="1" x14ac:dyDescent="0.2">
      <c r="A79" s="1882"/>
      <c r="B79" s="791">
        <v>2014</v>
      </c>
      <c r="C79" s="789">
        <f>IF(ISNUMBER(C28),'Cover Page'!$D$35/1000000*'1 macro-mapping'!C28/'FX rate'!$C19,"")</f>
        <v>0</v>
      </c>
      <c r="D79" s="1023" t="str">
        <f>IF(ISNUMBER(D28),'Cover Page'!$D$35/1000000*'1 macro-mapping'!D28/'FX rate'!$C19,"")</f>
        <v/>
      </c>
      <c r="E79" s="790">
        <f>IF(ISNUMBER(E28),'Cover Page'!$D$35/1000000*'1 macro-mapping'!E28/'FX rate'!$C19,"")</f>
        <v>0</v>
      </c>
      <c r="F79" s="1024" t="str">
        <f>IF(ISNUMBER(F28),'Cover Page'!$D$35/1000000*'1 macro-mapping'!F28/'FX rate'!$C19,"")</f>
        <v/>
      </c>
      <c r="G79" s="1024" t="str">
        <f>IF(ISNUMBER(G28),'Cover Page'!$D$35/1000000*'1 macro-mapping'!G28/'FX rate'!$C19,"")</f>
        <v/>
      </c>
      <c r="H79" s="1025" t="str">
        <f>IF(ISNUMBER(H28),'Cover Page'!$D$35/1000000*'1 macro-mapping'!H28/'FX rate'!$C19,"")</f>
        <v/>
      </c>
      <c r="I79" s="1025" t="str">
        <f>IF(ISNUMBER(I28),'Cover Page'!$D$35/1000000*'1 macro-mapping'!I28/'FX rate'!$C19,"")</f>
        <v/>
      </c>
      <c r="J79" s="1023" t="str">
        <f>IF(ISNUMBER(J28),'Cover Page'!$D$35/1000000*'1 macro-mapping'!J28/'FX rate'!$C19,"")</f>
        <v/>
      </c>
      <c r="K79" s="1024" t="str">
        <f>IF(ISNUMBER(K28),'Cover Page'!$D$35/1000000*'1 macro-mapping'!K28/'FX rate'!$C19,"")</f>
        <v/>
      </c>
      <c r="L79" s="1026" t="str">
        <f>IF(ISNUMBER(L28),'Cover Page'!$D$35/1000000*'1 macro-mapping'!L28/'FX rate'!$C19,"")</f>
        <v/>
      </c>
      <c r="M79" s="790">
        <f>IF(ISNUMBER(M28),'Cover Page'!$D$35/1000000*'1 macro-mapping'!M28/'FX rate'!$C19,"")</f>
        <v>0</v>
      </c>
      <c r="N79" s="1016" t="str">
        <f>IF(ISNUMBER(N28),'Cover Page'!$D$35/1000000*'1 macro-mapping'!N28/'FX rate'!$C19,"")</f>
        <v/>
      </c>
      <c r="O79" s="1024" t="str">
        <f>IF(ISNUMBER(O28),'Cover Page'!$D$35/1000000*'1 macro-mapping'!O28/'FX rate'!$C19,"")</f>
        <v/>
      </c>
      <c r="P79" s="1027" t="str">
        <f>IF(ISNUMBER(P28),'Cover Page'!$D$35/1000000*'1 macro-mapping'!P28/'FX rate'!$C19,"")</f>
        <v/>
      </c>
      <c r="Q79" s="1023" t="str">
        <f>IF(ISNUMBER(Q28),'Cover Page'!$D$35/1000000*'1 macro-mapping'!Q28/'FX rate'!$C19,"")</f>
        <v/>
      </c>
      <c r="R79" s="1028" t="str">
        <f>IF(ISNUMBER(R28),'Cover Page'!$D$35/1000000*'1 macro-mapping'!R28/'FX rate'!$C19,"")</f>
        <v/>
      </c>
      <c r="S79" s="1024" t="str">
        <f>IF(ISNUMBER(S28),'Cover Page'!$D$35/1000000*'1 macro-mapping'!S28/'FX rate'!$C19,"")</f>
        <v/>
      </c>
      <c r="T79" s="1024" t="str">
        <f>IF(ISNUMBER(T28),'Cover Page'!$D$35/1000000*'1 macro-mapping'!T28/'FX rate'!$C19,"")</f>
        <v/>
      </c>
      <c r="U79" s="1029" t="str">
        <f>IF(ISNUMBER(U28),'Cover Page'!$D$35/1000000*'1 macro-mapping'!U28/'FX rate'!$C19,"")</f>
        <v/>
      </c>
      <c r="V79" s="1028" t="str">
        <f>IF(ISNUMBER(V28),'Cover Page'!$D$35/1000000*'1 macro-mapping'!V28/'FX rate'!$C19,"")</f>
        <v/>
      </c>
      <c r="W79" s="1024" t="str">
        <f>IF(ISNUMBER(W28),'Cover Page'!$D$35/1000000*'1 macro-mapping'!W28/'FX rate'!$C19,"")</f>
        <v/>
      </c>
      <c r="X79" s="1024" t="str">
        <f>IF(ISNUMBER(X28),'Cover Page'!$D$35/1000000*'1 macro-mapping'!X28/'FX rate'!$C19,"")</f>
        <v/>
      </c>
      <c r="Y79" s="1030" t="str">
        <f>IF(ISNUMBER(Y28),'Cover Page'!$D$35/1000000*'1 macro-mapping'!Y28/'FX rate'!$C19,"")</f>
        <v/>
      </c>
      <c r="Z79" s="1030" t="str">
        <f>IF(ISNUMBER(Z28),'Cover Page'!$D$35/1000000*'1 macro-mapping'!Z28/'FX rate'!$C19,"")</f>
        <v/>
      </c>
      <c r="AA79" s="1030" t="str">
        <f>IF(ISNUMBER(AA28),'Cover Page'!$D$35/1000000*'1 macro-mapping'!AA28/'FX rate'!$C19,"")</f>
        <v/>
      </c>
      <c r="AB79" s="1030" t="str">
        <f>IF(ISNUMBER(AB28),'Cover Page'!$D$35/1000000*'1 macro-mapping'!AB28/'FX rate'!$C19,"")</f>
        <v/>
      </c>
      <c r="AC79" s="1030" t="str">
        <f>IF(ISNUMBER(AC28),'Cover Page'!$D$35/1000000*'1 macro-mapping'!AC28/'FX rate'!$C19,"")</f>
        <v/>
      </c>
      <c r="AD79" s="1030" t="str">
        <f>IF(ISNUMBER(AD28),'Cover Page'!$D$35/1000000*'1 macro-mapping'!AD28/'FX rate'!$C19,"")</f>
        <v/>
      </c>
      <c r="AE79" s="1030" t="str">
        <f>IF(ISNUMBER(AE28),'Cover Page'!$D$35/1000000*'1 macro-mapping'!AE28/'FX rate'!$C19,"")</f>
        <v/>
      </c>
      <c r="AF79" s="1030" t="str">
        <f>IF(ISNUMBER(AF28),'Cover Page'!$D$35/1000000*'1 macro-mapping'!AF28/'FX rate'!$C19,"")</f>
        <v/>
      </c>
      <c r="AG79" s="1030" t="str">
        <f>IF(ISNUMBER(AG28),'Cover Page'!$D$35/1000000*'1 macro-mapping'!AG28/'FX rate'!$C19,"")</f>
        <v/>
      </c>
      <c r="AH79" s="1030" t="str">
        <f>IF(ISNUMBER(AH28),'Cover Page'!$D$35/1000000*'1 macro-mapping'!AH28/'FX rate'!$C19,"")</f>
        <v/>
      </c>
      <c r="AI79" s="1030" t="str">
        <f>IF(ISNUMBER(AI28),'Cover Page'!$D$35/1000000*'1 macro-mapping'!AI28/'FX rate'!$C19,"")</f>
        <v/>
      </c>
      <c r="AJ79" s="1030" t="str">
        <f>IF(ISNUMBER(AJ28),'Cover Page'!$D$35/1000000*'1 macro-mapping'!AJ28/'FX rate'!$C19,"")</f>
        <v/>
      </c>
      <c r="AK79" s="1030" t="str">
        <f>IF(ISNUMBER(AK28),'Cover Page'!$D$35/1000000*'1 macro-mapping'!AK28/'FX rate'!$C19,"")</f>
        <v/>
      </c>
      <c r="AL79" s="435"/>
      <c r="AM79" s="1030" t="str">
        <f>IF(ISNUMBER(AM28),'Cover Page'!$D$35/1000000*'1 macro-mapping'!AM28/'FX rate'!$C19,"")</f>
        <v/>
      </c>
      <c r="AN79" s="1021" t="str">
        <f>IF(ISNUMBER(AN28),'Cover Page'!$D$35/1000000*'1 macro-mapping'!AN28/'FX rate'!$C19,"")</f>
        <v/>
      </c>
      <c r="AO79" s="1022" t="str">
        <f>IF(ISNUMBER(AO28),'Cover Page'!$D$35/1000000*'1 macro-mapping'!AO28/'FX rate'!$C19,"")</f>
        <v/>
      </c>
      <c r="AP79" s="1022" t="str">
        <f>IF(ISNUMBER(AP28),'Cover Page'!$D$35/1000000*'1 macro-mapping'!AP28/'FX rate'!$C19,"")</f>
        <v/>
      </c>
      <c r="AQ79" s="1022" t="str">
        <f>IF(ISNUMBER(AQ28),'Cover Page'!$D$35/1000000*'1 macro-mapping'!AQ28/'FX rate'!$C19,"")</f>
        <v/>
      </c>
      <c r="AR79" s="435"/>
      <c r="AS79" s="1022" t="str">
        <f>IF(ISNUMBER(AS28),'Cover Page'!$D$35/1000000*'1 macro-mapping'!AS28/'FX rate'!$C19,"")</f>
        <v/>
      </c>
      <c r="AT79" s="1022" t="str">
        <f>IF(ISNUMBER(AT28),'Cover Page'!$D$35/1000000*'1 macro-mapping'!AT28/'FX rate'!$C19,"")</f>
        <v/>
      </c>
      <c r="AU79" s="1022" t="str">
        <f>IF(ISNUMBER(AU28),'Cover Page'!$D$35/1000000*'1 macro-mapping'!AU28/'FX rate'!$C19,"")</f>
        <v/>
      </c>
      <c r="AV79" s="1022" t="str">
        <f>IF(ISNUMBER(AV28),'Cover Page'!$D$35/1000000*'1 macro-mapping'!AV28/'FX rate'!$C19,"")</f>
        <v/>
      </c>
      <c r="AW79" s="1022" t="str">
        <f>IF(ISNUMBER(AW28),'Cover Page'!$D$35/1000000*'1 macro-mapping'!AW28/'FX rate'!$C19,"")</f>
        <v/>
      </c>
    </row>
    <row r="80" spans="1:49" ht="14.25" customHeight="1" x14ac:dyDescent="0.2">
      <c r="A80" s="1882"/>
      <c r="B80" s="788">
        <v>2015</v>
      </c>
      <c r="C80" s="789">
        <f>IF(ISNUMBER(C29),'Cover Page'!$D$35/1000000*'1 macro-mapping'!C29/'FX rate'!$C20,"")</f>
        <v>0</v>
      </c>
      <c r="D80" s="792" t="str">
        <f>IF(ISNUMBER(D29),'Cover Page'!$D$35/1000000*'1 macro-mapping'!D29/'FX rate'!$C20,"")</f>
        <v/>
      </c>
      <c r="E80" s="790">
        <f>IF(ISNUMBER(E29),'Cover Page'!$D$35/1000000*'1 macro-mapping'!E29/'FX rate'!$C20,"")</f>
        <v>0</v>
      </c>
      <c r="F80" s="1013" t="str">
        <f>IF(ISNUMBER(F29),'Cover Page'!$D$35/1000000*'1 macro-mapping'!F29/'FX rate'!$C20,"")</f>
        <v/>
      </c>
      <c r="G80" s="1013" t="str">
        <f>IF(ISNUMBER(G29),'Cover Page'!$D$35/1000000*'1 macro-mapping'!G29/'FX rate'!$C20,"")</f>
        <v/>
      </c>
      <c r="H80" s="1014" t="str">
        <f>IF(ISNUMBER(H29),'Cover Page'!$D$35/1000000*'1 macro-mapping'!H29/'FX rate'!$C20,"")</f>
        <v/>
      </c>
      <c r="I80" s="1014" t="str">
        <f>IF(ISNUMBER(I29),'Cover Page'!$D$35/1000000*'1 macro-mapping'!I29/'FX rate'!$C20,"")</f>
        <v/>
      </c>
      <c r="J80" s="792" t="str">
        <f>IF(ISNUMBER(J29),'Cover Page'!$D$35/1000000*'1 macro-mapping'!J29/'FX rate'!$C20,"")</f>
        <v/>
      </c>
      <c r="K80" s="1013" t="str">
        <f>IF(ISNUMBER(K29),'Cover Page'!$D$35/1000000*'1 macro-mapping'!K29/'FX rate'!$C20,"")</f>
        <v/>
      </c>
      <c r="L80" s="1015" t="str">
        <f>IF(ISNUMBER(L29),'Cover Page'!$D$35/1000000*'1 macro-mapping'!L29/'FX rate'!$C20,"")</f>
        <v/>
      </c>
      <c r="M80" s="790">
        <f>IF(ISNUMBER(M29),'Cover Page'!$D$35/1000000*'1 macro-mapping'!M29/'FX rate'!$C20,"")</f>
        <v>0</v>
      </c>
      <c r="N80" s="1018" t="str">
        <f>IF(ISNUMBER(N29),'Cover Page'!$D$35/1000000*'1 macro-mapping'!N29/'FX rate'!$C20,"")</f>
        <v/>
      </c>
      <c r="O80" s="1013" t="str">
        <f>IF(ISNUMBER(O29),'Cover Page'!$D$35/1000000*'1 macro-mapping'!O29/'FX rate'!$C20,"")</f>
        <v/>
      </c>
      <c r="P80" s="1017" t="str">
        <f>IF(ISNUMBER(P29),'Cover Page'!$D$35/1000000*'1 macro-mapping'!P29/'FX rate'!$C20,"")</f>
        <v/>
      </c>
      <c r="Q80" s="792" t="str">
        <f>IF(ISNUMBER(Q29),'Cover Page'!$D$35/1000000*'1 macro-mapping'!Q29/'FX rate'!$C20,"")</f>
        <v/>
      </c>
      <c r="R80" s="1018" t="str">
        <f>IF(ISNUMBER(R29),'Cover Page'!$D$35/1000000*'1 macro-mapping'!R29/'FX rate'!$C20,"")</f>
        <v/>
      </c>
      <c r="S80" s="1013" t="str">
        <f>IF(ISNUMBER(S29),'Cover Page'!$D$35/1000000*'1 macro-mapping'!S29/'FX rate'!$C20,"")</f>
        <v/>
      </c>
      <c r="T80" s="1013" t="str">
        <f>IF(ISNUMBER(T29),'Cover Page'!$D$35/1000000*'1 macro-mapping'!T29/'FX rate'!$C20,"")</f>
        <v/>
      </c>
      <c r="U80" s="1019" t="str">
        <f>IF(ISNUMBER(U29),'Cover Page'!$D$35/1000000*'1 macro-mapping'!U29/'FX rate'!$C20,"")</f>
        <v/>
      </c>
      <c r="V80" s="1018" t="str">
        <f>IF(ISNUMBER(V29),'Cover Page'!$D$35/1000000*'1 macro-mapping'!V29/'FX rate'!$C20,"")</f>
        <v/>
      </c>
      <c r="W80" s="1013" t="str">
        <f>IF(ISNUMBER(W29),'Cover Page'!$D$35/1000000*'1 macro-mapping'!W29/'FX rate'!$C20,"")</f>
        <v/>
      </c>
      <c r="X80" s="1013" t="str">
        <f>IF(ISNUMBER(X29),'Cover Page'!$D$35/1000000*'1 macro-mapping'!X29/'FX rate'!$C20,"")</f>
        <v/>
      </c>
      <c r="Y80" s="1020" t="str">
        <f>IF(ISNUMBER(Y29),'Cover Page'!$D$35/1000000*'1 macro-mapping'!Y29/'FX rate'!$C20,"")</f>
        <v/>
      </c>
      <c r="Z80" s="1020" t="str">
        <f>IF(ISNUMBER(Z29),'Cover Page'!$D$35/1000000*'1 macro-mapping'!Z29/'FX rate'!$C20,"")</f>
        <v/>
      </c>
      <c r="AA80" s="1020" t="str">
        <f>IF(ISNUMBER(AA29),'Cover Page'!$D$35/1000000*'1 macro-mapping'!AA29/'FX rate'!$C20,"")</f>
        <v/>
      </c>
      <c r="AB80" s="1020" t="str">
        <f>IF(ISNUMBER(AB29),'Cover Page'!$D$35/1000000*'1 macro-mapping'!AB29/'FX rate'!$C20,"")</f>
        <v/>
      </c>
      <c r="AC80" s="1020" t="str">
        <f>IF(ISNUMBER(AC29),'Cover Page'!$D$35/1000000*'1 macro-mapping'!AC29/'FX rate'!$C20,"")</f>
        <v/>
      </c>
      <c r="AD80" s="1020" t="str">
        <f>IF(ISNUMBER(AD29),'Cover Page'!$D$35/1000000*'1 macro-mapping'!AD29/'FX rate'!$C20,"")</f>
        <v/>
      </c>
      <c r="AE80" s="1020" t="str">
        <f>IF(ISNUMBER(AE29),'Cover Page'!$D$35/1000000*'1 macro-mapping'!AE29/'FX rate'!$C20,"")</f>
        <v/>
      </c>
      <c r="AF80" s="1020" t="str">
        <f>IF(ISNUMBER(AF29),'Cover Page'!$D$35/1000000*'1 macro-mapping'!AF29/'FX rate'!$C20,"")</f>
        <v/>
      </c>
      <c r="AG80" s="1020" t="str">
        <f>IF(ISNUMBER(AG29),'Cover Page'!$D$35/1000000*'1 macro-mapping'!AG29/'FX rate'!$C20,"")</f>
        <v/>
      </c>
      <c r="AH80" s="1020" t="str">
        <f>IF(ISNUMBER(AH29),'Cover Page'!$D$35/1000000*'1 macro-mapping'!AH29/'FX rate'!$C20,"")</f>
        <v/>
      </c>
      <c r="AI80" s="1020" t="str">
        <f>IF(ISNUMBER(AI29),'Cover Page'!$D$35/1000000*'1 macro-mapping'!AI29/'FX rate'!$C20,"")</f>
        <v/>
      </c>
      <c r="AJ80" s="1020" t="str">
        <f>IF(ISNUMBER(AJ29),'Cover Page'!$D$35/1000000*'1 macro-mapping'!AJ29/'FX rate'!$C20,"")</f>
        <v/>
      </c>
      <c r="AK80" s="1020" t="str">
        <f>IF(ISNUMBER(AK29),'Cover Page'!$D$35/1000000*'1 macro-mapping'!AK29/'FX rate'!$C20,"")</f>
        <v/>
      </c>
      <c r="AL80" s="435"/>
      <c r="AM80" s="1020" t="str">
        <f>IF(ISNUMBER(AM29),'Cover Page'!$D$35/1000000*'1 macro-mapping'!AM29/'FX rate'!$C20,"")</f>
        <v/>
      </c>
      <c r="AN80" s="1031" t="str">
        <f>IF(ISNUMBER(AN29),'Cover Page'!$D$35/1000000*'1 macro-mapping'!AN29/'FX rate'!$C20,"")</f>
        <v/>
      </c>
      <c r="AO80" s="1032" t="str">
        <f>IF(ISNUMBER(AO29),'Cover Page'!$D$35/1000000*'1 macro-mapping'!AO29/'FX rate'!$C20,"")</f>
        <v/>
      </c>
      <c r="AP80" s="1032" t="str">
        <f>IF(ISNUMBER(AP29),'Cover Page'!$D$35/1000000*'1 macro-mapping'!AP29/'FX rate'!$C20,"")</f>
        <v/>
      </c>
      <c r="AQ80" s="1032" t="str">
        <f>IF(ISNUMBER(AQ29),'Cover Page'!$D$35/1000000*'1 macro-mapping'!AQ29/'FX rate'!$C20,"")</f>
        <v/>
      </c>
      <c r="AR80" s="435"/>
      <c r="AS80" s="1032" t="str">
        <f>IF(ISNUMBER(AS29),'Cover Page'!$D$35/1000000*'1 macro-mapping'!AS29/'FX rate'!$C20,"")</f>
        <v/>
      </c>
      <c r="AT80" s="1032" t="str">
        <f>IF(ISNUMBER(AT29),'Cover Page'!$D$35/1000000*'1 macro-mapping'!AT29/'FX rate'!$C20,"")</f>
        <v/>
      </c>
      <c r="AU80" s="1032" t="str">
        <f>IF(ISNUMBER(AU29),'Cover Page'!$D$35/1000000*'1 macro-mapping'!AU29/'FX rate'!$C20,"")</f>
        <v/>
      </c>
      <c r="AV80" s="1032" t="str">
        <f>IF(ISNUMBER(AV29),'Cover Page'!$D$35/1000000*'1 macro-mapping'!AV29/'FX rate'!$C20,"")</f>
        <v/>
      </c>
      <c r="AW80" s="1032" t="str">
        <f>IF(ISNUMBER(AW29),'Cover Page'!$D$35/1000000*'1 macro-mapping'!AW29/'FX rate'!$C20,"")</f>
        <v/>
      </c>
    </row>
    <row r="81" spans="1:49" ht="14.25" customHeight="1" x14ac:dyDescent="0.2">
      <c r="A81" s="1882"/>
      <c r="B81" s="791">
        <v>2016</v>
      </c>
      <c r="C81" s="789">
        <f>IF(ISNUMBER(C30),'Cover Page'!$D$35/1000000*'1 macro-mapping'!C30/'FX rate'!$C21,"")</f>
        <v>0</v>
      </c>
      <c r="D81" s="792" t="str">
        <f>IF(ISNUMBER(D30),'Cover Page'!$D$35/1000000*'1 macro-mapping'!D30/'FX rate'!$C21,"")</f>
        <v/>
      </c>
      <c r="E81" s="790">
        <f>IF(ISNUMBER(E30),'Cover Page'!$D$35/1000000*'1 macro-mapping'!E30/'FX rate'!$C21,"")</f>
        <v>0</v>
      </c>
      <c r="F81" s="1013" t="str">
        <f>IF(ISNUMBER(F30),'Cover Page'!$D$35/1000000*'1 macro-mapping'!F30/'FX rate'!$C21,"")</f>
        <v/>
      </c>
      <c r="G81" s="1013" t="str">
        <f>IF(ISNUMBER(G30),'Cover Page'!$D$35/1000000*'1 macro-mapping'!G30/'FX rate'!$C21,"")</f>
        <v/>
      </c>
      <c r="H81" s="1014" t="str">
        <f>IF(ISNUMBER(H30),'Cover Page'!$D$35/1000000*'1 macro-mapping'!H30/'FX rate'!$C21,"")</f>
        <v/>
      </c>
      <c r="I81" s="1014" t="str">
        <f>IF(ISNUMBER(I30),'Cover Page'!$D$35/1000000*'1 macro-mapping'!I30/'FX rate'!$C21,"")</f>
        <v/>
      </c>
      <c r="J81" s="792" t="str">
        <f>IF(ISNUMBER(J30),'Cover Page'!$D$35/1000000*'1 macro-mapping'!J30/'FX rate'!$C21,"")</f>
        <v/>
      </c>
      <c r="K81" s="1013" t="str">
        <f>IF(ISNUMBER(K30),'Cover Page'!$D$35/1000000*'1 macro-mapping'!K30/'FX rate'!$C21,"")</f>
        <v/>
      </c>
      <c r="L81" s="1015" t="str">
        <f>IF(ISNUMBER(L30),'Cover Page'!$D$35/1000000*'1 macro-mapping'!L30/'FX rate'!$C21,"")</f>
        <v/>
      </c>
      <c r="M81" s="790">
        <f>IF(ISNUMBER(M30),'Cover Page'!$D$35/1000000*'1 macro-mapping'!M30/'FX rate'!$C21,"")</f>
        <v>0</v>
      </c>
      <c r="N81" s="1018" t="str">
        <f>IF(ISNUMBER(N30),'Cover Page'!$D$35/1000000*'1 macro-mapping'!N30/'FX rate'!$C21,"")</f>
        <v/>
      </c>
      <c r="O81" s="1013" t="str">
        <f>IF(ISNUMBER(O30),'Cover Page'!$D$35/1000000*'1 macro-mapping'!O30/'FX rate'!$C21,"")</f>
        <v/>
      </c>
      <c r="P81" s="1017" t="str">
        <f>IF(ISNUMBER(P30),'Cover Page'!$D$35/1000000*'1 macro-mapping'!P30/'FX rate'!$C21,"")</f>
        <v/>
      </c>
      <c r="Q81" s="792" t="str">
        <f>IF(ISNUMBER(Q30),'Cover Page'!$D$35/1000000*'1 macro-mapping'!Q30/'FX rate'!$C21,"")</f>
        <v/>
      </c>
      <c r="R81" s="1018" t="str">
        <f>IF(ISNUMBER(R30),'Cover Page'!$D$35/1000000*'1 macro-mapping'!R30/'FX rate'!$C21,"")</f>
        <v/>
      </c>
      <c r="S81" s="1013" t="str">
        <f>IF(ISNUMBER(S30),'Cover Page'!$D$35/1000000*'1 macro-mapping'!S30/'FX rate'!$C21,"")</f>
        <v/>
      </c>
      <c r="T81" s="1013" t="str">
        <f>IF(ISNUMBER(T30),'Cover Page'!$D$35/1000000*'1 macro-mapping'!T30/'FX rate'!$C21,"")</f>
        <v/>
      </c>
      <c r="U81" s="1019" t="str">
        <f>IF(ISNUMBER(U30),'Cover Page'!$D$35/1000000*'1 macro-mapping'!U30/'FX rate'!$C21,"")</f>
        <v/>
      </c>
      <c r="V81" s="1018" t="str">
        <f>IF(ISNUMBER(V30),'Cover Page'!$D$35/1000000*'1 macro-mapping'!V30/'FX rate'!$C21,"")</f>
        <v/>
      </c>
      <c r="W81" s="1013" t="str">
        <f>IF(ISNUMBER(W30),'Cover Page'!$D$35/1000000*'1 macro-mapping'!W30/'FX rate'!$C21,"")</f>
        <v/>
      </c>
      <c r="X81" s="1013" t="str">
        <f>IF(ISNUMBER(X30),'Cover Page'!$D$35/1000000*'1 macro-mapping'!X30/'FX rate'!$C21,"")</f>
        <v/>
      </c>
      <c r="Y81" s="1020" t="str">
        <f>IF(ISNUMBER(Y30),'Cover Page'!$D$35/1000000*'1 macro-mapping'!Y30/'FX rate'!$C21,"")</f>
        <v/>
      </c>
      <c r="Z81" s="1020" t="str">
        <f>IF(ISNUMBER(Z30),'Cover Page'!$D$35/1000000*'1 macro-mapping'!Z30/'FX rate'!$C21,"")</f>
        <v/>
      </c>
      <c r="AA81" s="1020" t="str">
        <f>IF(ISNUMBER(AA30),'Cover Page'!$D$35/1000000*'1 macro-mapping'!AA30/'FX rate'!$C21,"")</f>
        <v/>
      </c>
      <c r="AB81" s="1020" t="str">
        <f>IF(ISNUMBER(AB30),'Cover Page'!$D$35/1000000*'1 macro-mapping'!AB30/'FX rate'!$C21,"")</f>
        <v/>
      </c>
      <c r="AC81" s="1020" t="str">
        <f>IF(ISNUMBER(AC30),'Cover Page'!$D$35/1000000*'1 macro-mapping'!AC30/'FX rate'!$C21,"")</f>
        <v/>
      </c>
      <c r="AD81" s="1020" t="str">
        <f>IF(ISNUMBER(AD30),'Cover Page'!$D$35/1000000*'1 macro-mapping'!AD30/'FX rate'!$C21,"")</f>
        <v/>
      </c>
      <c r="AE81" s="1020" t="str">
        <f>IF(ISNUMBER(AE30),'Cover Page'!$D$35/1000000*'1 macro-mapping'!AE30/'FX rate'!$C21,"")</f>
        <v/>
      </c>
      <c r="AF81" s="1020" t="str">
        <f>IF(ISNUMBER(AF30),'Cover Page'!$D$35/1000000*'1 macro-mapping'!AF30/'FX rate'!$C21,"")</f>
        <v/>
      </c>
      <c r="AG81" s="1020" t="str">
        <f>IF(ISNUMBER(AG30),'Cover Page'!$D$35/1000000*'1 macro-mapping'!AG30/'FX rate'!$C21,"")</f>
        <v/>
      </c>
      <c r="AH81" s="1020" t="str">
        <f>IF(ISNUMBER(AH30),'Cover Page'!$D$35/1000000*'1 macro-mapping'!AH30/'FX rate'!$C21,"")</f>
        <v/>
      </c>
      <c r="AI81" s="1020" t="str">
        <f>IF(ISNUMBER(AI30),'Cover Page'!$D$35/1000000*'1 macro-mapping'!AI30/'FX rate'!$C21,"")</f>
        <v/>
      </c>
      <c r="AJ81" s="1020" t="str">
        <f>IF(ISNUMBER(AJ30),'Cover Page'!$D$35/1000000*'1 macro-mapping'!AJ30/'FX rate'!$C21,"")</f>
        <v/>
      </c>
      <c r="AK81" s="1020" t="str">
        <f>IF(ISNUMBER(AK30),'Cover Page'!$D$35/1000000*'1 macro-mapping'!AK30/'FX rate'!$C21,"")</f>
        <v/>
      </c>
      <c r="AL81" s="435"/>
      <c r="AM81" s="1020" t="str">
        <f>IF(ISNUMBER(AM30),'Cover Page'!$D$35/1000000*'1 macro-mapping'!AM30/'FX rate'!$C21,"")</f>
        <v/>
      </c>
      <c r="AN81" s="1031" t="str">
        <f>IF(ISNUMBER(AN30),'Cover Page'!$D$35/1000000*'1 macro-mapping'!AN30/'FX rate'!$C21,"")</f>
        <v/>
      </c>
      <c r="AO81" s="1032" t="str">
        <f>IF(ISNUMBER(AO30),'Cover Page'!$D$35/1000000*'1 macro-mapping'!AO30/'FX rate'!$C21,"")</f>
        <v/>
      </c>
      <c r="AP81" s="1032" t="str">
        <f>IF(ISNUMBER(AP30),'Cover Page'!$D$35/1000000*'1 macro-mapping'!AP30/'FX rate'!$C21,"")</f>
        <v/>
      </c>
      <c r="AQ81" s="1032" t="str">
        <f>IF(ISNUMBER(AQ30),'Cover Page'!$D$35/1000000*'1 macro-mapping'!AQ30/'FX rate'!$C21,"")</f>
        <v/>
      </c>
      <c r="AR81" s="435"/>
      <c r="AS81" s="1032" t="str">
        <f>IF(ISNUMBER(AS30),'Cover Page'!$D$35/1000000*'1 macro-mapping'!AS30/'FX rate'!$C21,"")</f>
        <v/>
      </c>
      <c r="AT81" s="1032" t="str">
        <f>IF(ISNUMBER(AT30),'Cover Page'!$D$35/1000000*'1 macro-mapping'!AT30/'FX rate'!$C21,"")</f>
        <v/>
      </c>
      <c r="AU81" s="1032" t="str">
        <f>IF(ISNUMBER(AU30),'Cover Page'!$D$35/1000000*'1 macro-mapping'!AU30/'FX rate'!$C21,"")</f>
        <v/>
      </c>
      <c r="AV81" s="1032" t="str">
        <f>IF(ISNUMBER(AV30),'Cover Page'!$D$35/1000000*'1 macro-mapping'!AV30/'FX rate'!$C21,"")</f>
        <v/>
      </c>
      <c r="AW81" s="1032" t="str">
        <f>IF(ISNUMBER(AW30),'Cover Page'!$D$35/1000000*'1 macro-mapping'!AW30/'FX rate'!$C21,"")</f>
        <v/>
      </c>
    </row>
    <row r="82" spans="1:49" ht="14.25" customHeight="1" x14ac:dyDescent="0.2">
      <c r="A82" s="1882"/>
      <c r="B82" s="788">
        <v>2017</v>
      </c>
      <c r="C82" s="789">
        <f>IF(ISNUMBER(C31),'Cover Page'!$D$35/1000000*'1 macro-mapping'!C31/'FX rate'!$C22,"")</f>
        <v>0</v>
      </c>
      <c r="D82" s="1023" t="str">
        <f>IF(ISNUMBER(D31),'Cover Page'!$D$35/1000000*'1 macro-mapping'!D31/'FX rate'!$C22,"")</f>
        <v/>
      </c>
      <c r="E82" s="790">
        <f>IF(ISNUMBER(E31),'Cover Page'!$D$35/1000000*'1 macro-mapping'!E31/'FX rate'!$C22,"")</f>
        <v>0</v>
      </c>
      <c r="F82" s="1024" t="str">
        <f>IF(ISNUMBER(F31),'Cover Page'!$D$35/1000000*'1 macro-mapping'!F31/'FX rate'!$C22,"")</f>
        <v/>
      </c>
      <c r="G82" s="1024" t="str">
        <f>IF(ISNUMBER(G31),'Cover Page'!$D$35/1000000*'1 macro-mapping'!G31/'FX rate'!$C22,"")</f>
        <v/>
      </c>
      <c r="H82" s="1025" t="str">
        <f>IF(ISNUMBER(H31),'Cover Page'!$D$35/1000000*'1 macro-mapping'!H31/'FX rate'!$C22,"")</f>
        <v/>
      </c>
      <c r="I82" s="1025" t="str">
        <f>IF(ISNUMBER(I31),'Cover Page'!$D$35/1000000*'1 macro-mapping'!I31/'FX rate'!$C22,"")</f>
        <v/>
      </c>
      <c r="J82" s="1023" t="str">
        <f>IF(ISNUMBER(J31),'Cover Page'!$D$35/1000000*'1 macro-mapping'!J31/'FX rate'!$C22,"")</f>
        <v/>
      </c>
      <c r="K82" s="1024" t="str">
        <f>IF(ISNUMBER(K31),'Cover Page'!$D$35/1000000*'1 macro-mapping'!K31/'FX rate'!$C22,"")</f>
        <v/>
      </c>
      <c r="L82" s="1026" t="str">
        <f>IF(ISNUMBER(L31),'Cover Page'!$D$35/1000000*'1 macro-mapping'!L31/'FX rate'!$C22,"")</f>
        <v/>
      </c>
      <c r="M82" s="790">
        <f>IF(ISNUMBER(M31),'Cover Page'!$D$35/1000000*'1 macro-mapping'!M31/'FX rate'!$C22,"")</f>
        <v>0</v>
      </c>
      <c r="N82" s="1028" t="str">
        <f>IF(ISNUMBER(N31),'Cover Page'!$D$35/1000000*'1 macro-mapping'!N31/'FX rate'!$C22,"")</f>
        <v/>
      </c>
      <c r="O82" s="1024" t="str">
        <f>IF(ISNUMBER(O31),'Cover Page'!$D$35/1000000*'1 macro-mapping'!O31/'FX rate'!$C22,"")</f>
        <v/>
      </c>
      <c r="P82" s="1027" t="str">
        <f>IF(ISNUMBER(P31),'Cover Page'!$D$35/1000000*'1 macro-mapping'!P31/'FX rate'!$C22,"")</f>
        <v/>
      </c>
      <c r="Q82" s="1023" t="str">
        <f>IF(ISNUMBER(Q31),'Cover Page'!$D$35/1000000*'1 macro-mapping'!Q31/'FX rate'!$C22,"")</f>
        <v/>
      </c>
      <c r="R82" s="1028" t="str">
        <f>IF(ISNUMBER(R31),'Cover Page'!$D$35/1000000*'1 macro-mapping'!R31/'FX rate'!$C22,"")</f>
        <v/>
      </c>
      <c r="S82" s="1024" t="str">
        <f>IF(ISNUMBER(S31),'Cover Page'!$D$35/1000000*'1 macro-mapping'!S31/'FX rate'!$C22,"")</f>
        <v/>
      </c>
      <c r="T82" s="1024" t="str">
        <f>IF(ISNUMBER(T31),'Cover Page'!$D$35/1000000*'1 macro-mapping'!T31/'FX rate'!$C22,"")</f>
        <v/>
      </c>
      <c r="U82" s="1029" t="str">
        <f>IF(ISNUMBER(U31),'Cover Page'!$D$35/1000000*'1 macro-mapping'!U31/'FX rate'!$C22,"")</f>
        <v/>
      </c>
      <c r="V82" s="1028" t="str">
        <f>IF(ISNUMBER(V31),'Cover Page'!$D$35/1000000*'1 macro-mapping'!V31/'FX rate'!$C22,"")</f>
        <v/>
      </c>
      <c r="W82" s="1024" t="str">
        <f>IF(ISNUMBER(W31),'Cover Page'!$D$35/1000000*'1 macro-mapping'!W31/'FX rate'!$C22,"")</f>
        <v/>
      </c>
      <c r="X82" s="1024" t="str">
        <f>IF(ISNUMBER(X31),'Cover Page'!$D$35/1000000*'1 macro-mapping'!X31/'FX rate'!$C22,"")</f>
        <v/>
      </c>
      <c r="Y82" s="1030" t="str">
        <f>IF(ISNUMBER(Y31),'Cover Page'!$D$35/1000000*'1 macro-mapping'!Y31/'FX rate'!$C22,"")</f>
        <v/>
      </c>
      <c r="Z82" s="1030" t="str">
        <f>IF(ISNUMBER(Z31),'Cover Page'!$D$35/1000000*'1 macro-mapping'!Z31/'FX rate'!$C22,"")</f>
        <v/>
      </c>
      <c r="AA82" s="1030" t="str">
        <f>IF(ISNUMBER(AA31),'Cover Page'!$D$35/1000000*'1 macro-mapping'!AA31/'FX rate'!$C22,"")</f>
        <v/>
      </c>
      <c r="AB82" s="1030" t="str">
        <f>IF(ISNUMBER(AB31),'Cover Page'!$D$35/1000000*'1 macro-mapping'!AB31/'FX rate'!$C22,"")</f>
        <v/>
      </c>
      <c r="AC82" s="1030" t="str">
        <f>IF(ISNUMBER(AC31),'Cover Page'!$D$35/1000000*'1 macro-mapping'!AC31/'FX rate'!$C22,"")</f>
        <v/>
      </c>
      <c r="AD82" s="1030" t="str">
        <f>IF(ISNUMBER(AD31),'Cover Page'!$D$35/1000000*'1 macro-mapping'!AD31/'FX rate'!$C22,"")</f>
        <v/>
      </c>
      <c r="AE82" s="1030" t="str">
        <f>IF(ISNUMBER(AE31),'Cover Page'!$D$35/1000000*'1 macro-mapping'!AE31/'FX rate'!$C22,"")</f>
        <v/>
      </c>
      <c r="AF82" s="1030" t="str">
        <f>IF(ISNUMBER(AF31),'Cover Page'!$D$35/1000000*'1 macro-mapping'!AF31/'FX rate'!$C22,"")</f>
        <v/>
      </c>
      <c r="AG82" s="1030" t="str">
        <f>IF(ISNUMBER(AG31),'Cover Page'!$D$35/1000000*'1 macro-mapping'!AG31/'FX rate'!$C22,"")</f>
        <v/>
      </c>
      <c r="AH82" s="1030" t="str">
        <f>IF(ISNUMBER(AH31),'Cover Page'!$D$35/1000000*'1 macro-mapping'!AH31/'FX rate'!$C22,"")</f>
        <v/>
      </c>
      <c r="AI82" s="1030" t="str">
        <f>IF(ISNUMBER(AI31),'Cover Page'!$D$35/1000000*'1 macro-mapping'!AI31/'FX rate'!$C22,"")</f>
        <v/>
      </c>
      <c r="AJ82" s="1030" t="str">
        <f>IF(ISNUMBER(AJ31),'Cover Page'!$D$35/1000000*'1 macro-mapping'!AJ31/'FX rate'!$C22,"")</f>
        <v/>
      </c>
      <c r="AK82" s="1030" t="str">
        <f>IF(ISNUMBER(AK31),'Cover Page'!$D$35/1000000*'1 macro-mapping'!AK31/'FX rate'!$C22,"")</f>
        <v/>
      </c>
      <c r="AL82" s="435"/>
      <c r="AM82" s="1030" t="str">
        <f>IF(ISNUMBER(AM31),'Cover Page'!$D$35/1000000*'1 macro-mapping'!AM31/'FX rate'!$C22,"")</f>
        <v/>
      </c>
      <c r="AN82" s="1388" t="str">
        <f>IF(ISNUMBER(AN31),'Cover Page'!$D$35/1000000*'1 macro-mapping'!AN31/'FX rate'!$C22,"")</f>
        <v/>
      </c>
      <c r="AO82" s="1389" t="str">
        <f>IF(ISNUMBER(AO31),'Cover Page'!$D$35/1000000*'1 macro-mapping'!AO31/'FX rate'!$C22,"")</f>
        <v/>
      </c>
      <c r="AP82" s="1389" t="str">
        <f>IF(ISNUMBER(AP31),'Cover Page'!$D$35/1000000*'1 macro-mapping'!AP31/'FX rate'!$C22,"")</f>
        <v/>
      </c>
      <c r="AQ82" s="1389" t="str">
        <f>IF(ISNUMBER(AQ31),'Cover Page'!$D$35/1000000*'1 macro-mapping'!AQ31/'FX rate'!$C22,"")</f>
        <v/>
      </c>
      <c r="AR82" s="435"/>
      <c r="AS82" s="1389" t="str">
        <f>IF(ISNUMBER(AS31),'Cover Page'!$D$35/1000000*'1 macro-mapping'!AS31/'FX rate'!$C22,"")</f>
        <v/>
      </c>
      <c r="AT82" s="1389" t="str">
        <f>IF(ISNUMBER(AT31),'Cover Page'!$D$35/1000000*'1 macro-mapping'!AT31/'FX rate'!$C22,"")</f>
        <v/>
      </c>
      <c r="AU82" s="1389" t="str">
        <f>IF(ISNUMBER(AU31),'Cover Page'!$D$35/1000000*'1 macro-mapping'!AU31/'FX rate'!$C22,"")</f>
        <v/>
      </c>
      <c r="AV82" s="1389" t="str">
        <f>IF(ISNUMBER(AV31),'Cover Page'!$D$35/1000000*'1 macro-mapping'!AV31/'FX rate'!$C22,"")</f>
        <v/>
      </c>
      <c r="AW82" s="1389" t="str">
        <f>IF(ISNUMBER(AW31),'Cover Page'!$D$35/1000000*'1 macro-mapping'!AW31/'FX rate'!$C22,"")</f>
        <v/>
      </c>
    </row>
    <row r="83" spans="1:49" ht="14.25" customHeight="1" thickBot="1" x14ac:dyDescent="0.25">
      <c r="A83" s="1882"/>
      <c r="B83" s="1604">
        <v>2018</v>
      </c>
      <c r="C83" s="1605">
        <f>IF(ISNUMBER(C32),'Cover Page'!$D$35/1000000*'1 macro-mapping'!C32/'FX rate'!$C23,"")</f>
        <v>0</v>
      </c>
      <c r="D83" s="793" t="str">
        <f>IF(ISNUMBER(D32),'Cover Page'!$D$35/1000000*'1 macro-mapping'!D32/'FX rate'!$C23,"")</f>
        <v/>
      </c>
      <c r="E83" s="793">
        <f>IF(ISNUMBER(E32),'Cover Page'!$D$35/1000000*'1 macro-mapping'!E32/'FX rate'!$C23,"")</f>
        <v>0</v>
      </c>
      <c r="F83" s="1033" t="str">
        <f>IF(ISNUMBER(F32),'Cover Page'!$D$35/1000000*'1 macro-mapping'!F32/'FX rate'!$C23,"")</f>
        <v/>
      </c>
      <c r="G83" s="1033" t="str">
        <f>IF(ISNUMBER(G32),'Cover Page'!$D$35/1000000*'1 macro-mapping'!G32/'FX rate'!$C23,"")</f>
        <v/>
      </c>
      <c r="H83" s="1034" t="str">
        <f>IF(ISNUMBER(H32),'Cover Page'!$D$35/1000000*'1 macro-mapping'!H32/'FX rate'!$C23,"")</f>
        <v/>
      </c>
      <c r="I83" s="1034" t="str">
        <f>IF(ISNUMBER(I32),'Cover Page'!$D$35/1000000*'1 macro-mapping'!I32/'FX rate'!$C23,"")</f>
        <v/>
      </c>
      <c r="J83" s="793" t="str">
        <f>IF(ISNUMBER(J32),'Cover Page'!$D$35/1000000*'1 macro-mapping'!J32/'FX rate'!$C23,"")</f>
        <v/>
      </c>
      <c r="K83" s="1033" t="str">
        <f>IF(ISNUMBER(K32),'Cover Page'!$D$35/1000000*'1 macro-mapping'!K32/'FX rate'!$C23,"")</f>
        <v/>
      </c>
      <c r="L83" s="1035" t="str">
        <f>IF(ISNUMBER(L32),'Cover Page'!$D$35/1000000*'1 macro-mapping'!L32/'FX rate'!$C23,"")</f>
        <v/>
      </c>
      <c r="M83" s="793">
        <f>IF(ISNUMBER(M32),'Cover Page'!$D$35/1000000*'1 macro-mapping'!M32/'FX rate'!$C23,"")</f>
        <v>0</v>
      </c>
      <c r="N83" s="1036" t="str">
        <f>IF(ISNUMBER(N32),'Cover Page'!$D$35/1000000*'1 macro-mapping'!N32/'FX rate'!$C23,"")</f>
        <v/>
      </c>
      <c r="O83" s="1033" t="str">
        <f>IF(ISNUMBER(O32),'Cover Page'!$D$35/1000000*'1 macro-mapping'!O32/'FX rate'!$C23,"")</f>
        <v/>
      </c>
      <c r="P83" s="1037" t="str">
        <f>IF(ISNUMBER(P32),'Cover Page'!$D$35/1000000*'1 macro-mapping'!P32/'FX rate'!$C23,"")</f>
        <v/>
      </c>
      <c r="Q83" s="793" t="str">
        <f>IF(ISNUMBER(Q32),'Cover Page'!$D$35/1000000*'1 macro-mapping'!Q32/'FX rate'!$C23,"")</f>
        <v/>
      </c>
      <c r="R83" s="1036" t="str">
        <f>IF(ISNUMBER(R32),'Cover Page'!$D$35/1000000*'1 macro-mapping'!R32/'FX rate'!$C23,"")</f>
        <v/>
      </c>
      <c r="S83" s="1033" t="str">
        <f>IF(ISNUMBER(S32),'Cover Page'!$D$35/1000000*'1 macro-mapping'!S32/'FX rate'!$C23,"")</f>
        <v/>
      </c>
      <c r="T83" s="1033" t="str">
        <f>IF(ISNUMBER(T32),'Cover Page'!$D$35/1000000*'1 macro-mapping'!T32/'FX rate'!$C23,"")</f>
        <v/>
      </c>
      <c r="U83" s="1038" t="str">
        <f>IF(ISNUMBER(U32),'Cover Page'!$D$35/1000000*'1 macro-mapping'!U32/'FX rate'!$C23,"")</f>
        <v/>
      </c>
      <c r="V83" s="1036" t="str">
        <f>IF(ISNUMBER(V32),'Cover Page'!$D$35/1000000*'1 macro-mapping'!V32/'FX rate'!$C23,"")</f>
        <v/>
      </c>
      <c r="W83" s="1033" t="str">
        <f>IF(ISNUMBER(W32),'Cover Page'!$D$35/1000000*'1 macro-mapping'!W32/'FX rate'!$C23,"")</f>
        <v/>
      </c>
      <c r="X83" s="1033" t="str">
        <f>IF(ISNUMBER(X32),'Cover Page'!$D$35/1000000*'1 macro-mapping'!X32/'FX rate'!$C23,"")</f>
        <v/>
      </c>
      <c r="Y83" s="1039" t="str">
        <f>IF(ISNUMBER(Y32),'Cover Page'!$D$35/1000000*'1 macro-mapping'!Y32/'FX rate'!$C23,"")</f>
        <v/>
      </c>
      <c r="Z83" s="1039" t="str">
        <f>IF(ISNUMBER(Z32),'Cover Page'!$D$35/1000000*'1 macro-mapping'!Z32/'FX rate'!$C23,"")</f>
        <v/>
      </c>
      <c r="AA83" s="1039" t="str">
        <f>IF(ISNUMBER(AA32),'Cover Page'!$D$35/1000000*'1 macro-mapping'!AA32/'FX rate'!$C23,"")</f>
        <v/>
      </c>
      <c r="AB83" s="1039" t="str">
        <f>IF(ISNUMBER(AB32),'Cover Page'!$D$35/1000000*'1 macro-mapping'!AB32/'FX rate'!$C23,"")</f>
        <v/>
      </c>
      <c r="AC83" s="1039" t="str">
        <f>IF(ISNUMBER(AC32),'Cover Page'!$D$35/1000000*'1 macro-mapping'!AC32/'FX rate'!$C23,"")</f>
        <v/>
      </c>
      <c r="AD83" s="1039" t="str">
        <f>IF(ISNUMBER(AD32),'Cover Page'!$D$35/1000000*'1 macro-mapping'!AD32/'FX rate'!$C23,"")</f>
        <v/>
      </c>
      <c r="AE83" s="1039" t="str">
        <f>IF(ISNUMBER(AE32),'Cover Page'!$D$35/1000000*'1 macro-mapping'!AE32/'FX rate'!$C23,"")</f>
        <v/>
      </c>
      <c r="AF83" s="1039" t="str">
        <f>IF(ISNUMBER(AF32),'Cover Page'!$D$35/1000000*'1 macro-mapping'!AF32/'FX rate'!$C23,"")</f>
        <v/>
      </c>
      <c r="AG83" s="1039" t="str">
        <f>IF(ISNUMBER(AG32),'Cover Page'!$D$35/1000000*'1 macro-mapping'!AG32/'FX rate'!$C23,"")</f>
        <v/>
      </c>
      <c r="AH83" s="1039" t="str">
        <f>IF(ISNUMBER(AH32),'Cover Page'!$D$35/1000000*'1 macro-mapping'!AH32/'FX rate'!$C23,"")</f>
        <v/>
      </c>
      <c r="AI83" s="1039" t="str">
        <f>IF(ISNUMBER(AI32),'Cover Page'!$D$35/1000000*'1 macro-mapping'!AI32/'FX rate'!$C23,"")</f>
        <v/>
      </c>
      <c r="AJ83" s="1039" t="str">
        <f>IF(ISNUMBER(AJ32),'Cover Page'!$D$35/1000000*'1 macro-mapping'!AJ32/'FX rate'!$C23,"")</f>
        <v/>
      </c>
      <c r="AK83" s="1039" t="str">
        <f>IF(ISNUMBER(AK32),'Cover Page'!$D$35/1000000*'1 macro-mapping'!AK32/'FX rate'!$C23,"")</f>
        <v/>
      </c>
      <c r="AL83" s="435"/>
      <c r="AM83" s="1039" t="str">
        <f>IF(ISNUMBER(AM32),'Cover Page'!$D$35/1000000*'1 macro-mapping'!AM32/'FX rate'!$C23,"")</f>
        <v/>
      </c>
      <c r="AN83" s="1246" t="str">
        <f>IF(ISNUMBER(AN32),'Cover Page'!$D$35/1000000*'1 macro-mapping'!AN32/'FX rate'!$C23,"")</f>
        <v/>
      </c>
      <c r="AO83" s="1247" t="str">
        <f>IF(ISNUMBER(AO32),'Cover Page'!$D$35/1000000*'1 macro-mapping'!AO32/'FX rate'!$C23,"")</f>
        <v/>
      </c>
      <c r="AP83" s="1247" t="str">
        <f>IF(ISNUMBER(AP32),'Cover Page'!$D$35/1000000*'1 macro-mapping'!AP32/'FX rate'!$C23,"")</f>
        <v/>
      </c>
      <c r="AQ83" s="1247" t="str">
        <f>IF(ISNUMBER(AQ32),'Cover Page'!$D$35/1000000*'1 macro-mapping'!AQ32/'FX rate'!$C23,"")</f>
        <v/>
      </c>
      <c r="AR83" s="435"/>
      <c r="AS83" s="1247" t="str">
        <f>IF(ISNUMBER(AS32),'Cover Page'!$D$35/1000000*'1 macro-mapping'!AS32/'FX rate'!$C23,"")</f>
        <v/>
      </c>
      <c r="AT83" s="1247" t="str">
        <f>IF(ISNUMBER(AT32),'Cover Page'!$D$35/1000000*'1 macro-mapping'!AT32/'FX rate'!$C23,"")</f>
        <v/>
      </c>
      <c r="AU83" s="1247" t="str">
        <f>IF(ISNUMBER(AU32),'Cover Page'!$D$35/1000000*'1 macro-mapping'!AU32/'FX rate'!$C23,"")</f>
        <v/>
      </c>
      <c r="AV83" s="1247" t="str">
        <f>IF(ISNUMBER(AV32),'Cover Page'!$D$35/1000000*'1 macro-mapping'!AV32/'FX rate'!$C23,"")</f>
        <v/>
      </c>
      <c r="AW83" s="1247" t="str">
        <f>IF(ISNUMBER(AW32),'Cover Page'!$D$35/1000000*'1 macro-mapping'!AW32/'FX rate'!$C23,"")</f>
        <v/>
      </c>
    </row>
    <row r="84" spans="1:49" ht="14.25" customHeight="1" x14ac:dyDescent="0.2">
      <c r="A84" s="1882"/>
      <c r="M84" s="20"/>
    </row>
    <row r="85" spans="1:49" ht="14.25" customHeight="1" x14ac:dyDescent="0.2">
      <c r="A85" s="1882"/>
    </row>
    <row r="86" spans="1:49" ht="14.25" customHeight="1" x14ac:dyDescent="0.2">
      <c r="A86" s="1882"/>
    </row>
    <row r="87" spans="1:49" ht="14.25" hidden="1" customHeight="1" x14ac:dyDescent="0.2">
      <c r="A87" s="972"/>
      <c r="B87" s="1891" t="s">
        <v>220</v>
      </c>
      <c r="C87" s="796" t="s">
        <v>1</v>
      </c>
      <c r="D87" s="797" t="s">
        <v>2</v>
      </c>
      <c r="E87" s="797" t="s">
        <v>3</v>
      </c>
      <c r="F87" s="797" t="s">
        <v>80</v>
      </c>
      <c r="G87" s="797" t="s">
        <v>4</v>
      </c>
      <c r="H87" s="797" t="s">
        <v>5</v>
      </c>
      <c r="I87" s="798" t="s">
        <v>6</v>
      </c>
      <c r="J87" s="797" t="s">
        <v>7</v>
      </c>
      <c r="K87" s="797" t="s">
        <v>8</v>
      </c>
      <c r="L87" s="797" t="s">
        <v>9</v>
      </c>
      <c r="M87" s="797" t="s">
        <v>10</v>
      </c>
      <c r="N87" s="797" t="s">
        <v>11</v>
      </c>
      <c r="O87" s="797" t="s">
        <v>12</v>
      </c>
      <c r="P87" s="797" t="s">
        <v>13</v>
      </c>
      <c r="Q87" s="797" t="s">
        <v>14</v>
      </c>
      <c r="R87" s="797" t="s">
        <v>15</v>
      </c>
      <c r="S87" s="797" t="s">
        <v>16</v>
      </c>
      <c r="T87" s="797" t="s">
        <v>17</v>
      </c>
      <c r="U87" s="797" t="s">
        <v>18</v>
      </c>
      <c r="V87" s="797" t="s">
        <v>19</v>
      </c>
      <c r="W87" s="797" t="s">
        <v>20</v>
      </c>
      <c r="X87" s="797" t="s">
        <v>21</v>
      </c>
      <c r="Y87" s="797" t="s">
        <v>22</v>
      </c>
      <c r="Z87" s="797" t="s">
        <v>23</v>
      </c>
      <c r="AA87" s="797" t="s">
        <v>24</v>
      </c>
      <c r="AB87" s="797" t="s">
        <v>25</v>
      </c>
      <c r="AC87" s="797" t="s">
        <v>26</v>
      </c>
      <c r="AD87" s="797" t="s">
        <v>27</v>
      </c>
      <c r="AE87" s="797" t="s">
        <v>28</v>
      </c>
      <c r="AF87" s="797" t="s">
        <v>29</v>
      </c>
      <c r="AG87" s="797" t="s">
        <v>30</v>
      </c>
      <c r="AH87" s="797"/>
      <c r="AI87" s="797"/>
      <c r="AJ87" s="797" t="s">
        <v>31</v>
      </c>
      <c r="AK87" s="797" t="s">
        <v>32</v>
      </c>
      <c r="AL87" s="54"/>
      <c r="AM87" s="800"/>
      <c r="AN87" s="801"/>
      <c r="AO87" s="801"/>
      <c r="AP87" s="799"/>
      <c r="AQ87" s="799"/>
      <c r="AR87" s="54"/>
      <c r="AS87" s="797" t="s">
        <v>33</v>
      </c>
      <c r="AT87" s="797" t="s">
        <v>34</v>
      </c>
      <c r="AU87" s="797" t="s">
        <v>35</v>
      </c>
      <c r="AV87" s="797" t="s">
        <v>82</v>
      </c>
      <c r="AW87" s="797" t="s">
        <v>107</v>
      </c>
    </row>
    <row r="88" spans="1:49" ht="14.25" hidden="1" customHeight="1" x14ac:dyDescent="0.2">
      <c r="A88" s="972"/>
      <c r="B88" s="1892"/>
      <c r="C88" s="1893" t="s">
        <v>78</v>
      </c>
      <c r="D88" s="802"/>
      <c r="E88" s="802"/>
      <c r="F88" s="803"/>
      <c r="G88" s="803"/>
      <c r="H88" s="802"/>
      <c r="I88" s="802"/>
      <c r="J88" s="802"/>
      <c r="K88" s="803"/>
      <c r="L88" s="803"/>
      <c r="M88" s="802"/>
      <c r="N88" s="804"/>
      <c r="O88" s="803"/>
      <c r="P88" s="803"/>
      <c r="Q88" s="805"/>
      <c r="R88" s="805"/>
      <c r="S88" s="805"/>
      <c r="T88" s="805"/>
      <c r="U88" s="805"/>
      <c r="V88" s="805"/>
      <c r="W88" s="805"/>
      <c r="X88" s="805"/>
      <c r="Y88" s="805"/>
      <c r="Z88" s="805"/>
      <c r="AA88" s="805"/>
      <c r="AB88" s="805"/>
      <c r="AC88" s="805"/>
      <c r="AD88" s="805"/>
      <c r="AE88" s="805"/>
      <c r="AF88" s="805"/>
      <c r="AG88" s="805"/>
      <c r="AH88" s="805"/>
      <c r="AI88" s="805"/>
      <c r="AJ88" s="805"/>
      <c r="AK88" s="806"/>
      <c r="AL88" s="45"/>
      <c r="AM88" s="1893" t="s">
        <v>78</v>
      </c>
      <c r="AN88" s="802"/>
      <c r="AO88" s="808"/>
      <c r="AP88" s="1134"/>
      <c r="AQ88" s="809"/>
      <c r="AR88" s="45"/>
      <c r="AS88" s="810"/>
      <c r="AT88" s="806"/>
      <c r="AU88" s="810"/>
      <c r="AV88" s="806"/>
      <c r="AW88" s="810"/>
    </row>
    <row r="89" spans="1:49" ht="14.25" hidden="1" customHeight="1" x14ac:dyDescent="0.2">
      <c r="A89" s="972"/>
      <c r="B89" s="1892"/>
      <c r="C89" s="1894"/>
      <c r="D89" s="1887" t="s">
        <v>36</v>
      </c>
      <c r="E89" s="1885" t="s">
        <v>221</v>
      </c>
      <c r="F89" s="811"/>
      <c r="G89" s="811"/>
      <c r="H89" s="1887" t="s">
        <v>222</v>
      </c>
      <c r="I89" s="1887" t="s">
        <v>223</v>
      </c>
      <c r="J89" s="1895" t="s">
        <v>224</v>
      </c>
      <c r="K89" s="811"/>
      <c r="L89" s="812"/>
      <c r="M89" s="1885" t="s">
        <v>225</v>
      </c>
      <c r="N89" s="813"/>
      <c r="O89" s="811"/>
      <c r="P89" s="811"/>
      <c r="Q89" s="814"/>
      <c r="R89" s="813"/>
      <c r="S89" s="813"/>
      <c r="T89" s="813"/>
      <c r="U89" s="813"/>
      <c r="V89" s="813"/>
      <c r="W89" s="813"/>
      <c r="X89" s="813"/>
      <c r="Y89" s="813"/>
      <c r="Z89" s="811"/>
      <c r="AA89" s="813"/>
      <c r="AB89" s="813"/>
      <c r="AC89" s="813"/>
      <c r="AD89" s="813"/>
      <c r="AE89" s="813"/>
      <c r="AF89" s="813"/>
      <c r="AG89" s="813"/>
      <c r="AH89" s="813"/>
      <c r="AI89" s="813"/>
      <c r="AJ89" s="815"/>
      <c r="AK89" s="1887" t="s">
        <v>289</v>
      </c>
      <c r="AL89" s="957"/>
      <c r="AM89" s="1894"/>
      <c r="AN89" s="1885" t="s">
        <v>302</v>
      </c>
      <c r="AO89" s="1886" t="s">
        <v>283</v>
      </c>
      <c r="AP89" s="1134"/>
      <c r="AQ89" s="809"/>
      <c r="AR89" s="957"/>
      <c r="AS89" s="1883"/>
      <c r="AT89" s="1883"/>
      <c r="AU89" s="1883"/>
      <c r="AV89" s="1883"/>
      <c r="AW89" s="1883"/>
    </row>
    <row r="90" spans="1:49" ht="14.25" hidden="1" customHeight="1" x14ac:dyDescent="0.2">
      <c r="A90" s="972"/>
      <c r="B90" s="1892"/>
      <c r="C90" s="1894"/>
      <c r="D90" s="1887"/>
      <c r="E90" s="1885"/>
      <c r="F90" s="816"/>
      <c r="G90" s="816"/>
      <c r="H90" s="1887"/>
      <c r="I90" s="1887"/>
      <c r="J90" s="1885"/>
      <c r="K90" s="816"/>
      <c r="L90" s="817"/>
      <c r="M90" s="1885"/>
      <c r="N90" s="1895" t="s">
        <v>226</v>
      </c>
      <c r="O90" s="814"/>
      <c r="P90" s="814"/>
      <c r="Q90" s="1895" t="s">
        <v>297</v>
      </c>
      <c r="R90" s="1895" t="s">
        <v>296</v>
      </c>
      <c r="S90" s="814"/>
      <c r="T90" s="814"/>
      <c r="U90" s="814"/>
      <c r="V90" s="1895" t="s">
        <v>292</v>
      </c>
      <c r="W90" s="814"/>
      <c r="X90" s="818"/>
      <c r="Y90" s="1886" t="s">
        <v>39</v>
      </c>
      <c r="Z90" s="1886" t="s">
        <v>37</v>
      </c>
      <c r="AA90" s="1886" t="s">
        <v>79</v>
      </c>
      <c r="AB90" s="1886" t="s">
        <v>38</v>
      </c>
      <c r="AC90" s="1886" t="s">
        <v>408</v>
      </c>
      <c r="AD90" s="1886" t="s">
        <v>476</v>
      </c>
      <c r="AE90" s="1888" t="s">
        <v>477</v>
      </c>
      <c r="AF90" s="1888" t="s">
        <v>477</v>
      </c>
      <c r="AG90" s="1888" t="s">
        <v>477</v>
      </c>
      <c r="AH90" s="1383"/>
      <c r="AI90" s="1383"/>
      <c r="AJ90" s="1886" t="s">
        <v>478</v>
      </c>
      <c r="AK90" s="1887"/>
      <c r="AL90" s="957"/>
      <c r="AM90" s="1894"/>
      <c r="AN90" s="1885"/>
      <c r="AO90" s="1887"/>
      <c r="AP90" s="1134"/>
      <c r="AQ90" s="809"/>
      <c r="AR90" s="957"/>
      <c r="AS90" s="1884"/>
      <c r="AT90" s="1884"/>
      <c r="AU90" s="1884"/>
      <c r="AV90" s="1884"/>
      <c r="AW90" s="1884"/>
    </row>
    <row r="91" spans="1:49" ht="14.25" hidden="1" customHeight="1" x14ac:dyDescent="0.2">
      <c r="A91" s="972"/>
      <c r="B91" s="1892"/>
      <c r="C91" s="1894"/>
      <c r="D91" s="1887"/>
      <c r="E91" s="1885"/>
      <c r="F91" s="819"/>
      <c r="G91" s="819"/>
      <c r="H91" s="1887"/>
      <c r="I91" s="1887"/>
      <c r="J91" s="1885"/>
      <c r="K91" s="819"/>
      <c r="L91" s="820"/>
      <c r="M91" s="1885"/>
      <c r="N91" s="1885"/>
      <c r="O91" s="819"/>
      <c r="P91" s="819"/>
      <c r="Q91" s="1885"/>
      <c r="R91" s="1885"/>
      <c r="S91" s="819"/>
      <c r="T91" s="819"/>
      <c r="U91" s="819"/>
      <c r="V91" s="1885"/>
      <c r="W91" s="821"/>
      <c r="X91" s="822"/>
      <c r="Y91" s="1887"/>
      <c r="Z91" s="1887"/>
      <c r="AA91" s="1887"/>
      <c r="AB91" s="1887"/>
      <c r="AC91" s="1887"/>
      <c r="AD91" s="1887"/>
      <c r="AE91" s="1889"/>
      <c r="AF91" s="1889"/>
      <c r="AG91" s="1889"/>
      <c r="AH91" s="1384"/>
      <c r="AI91" s="1384"/>
      <c r="AJ91" s="1887"/>
      <c r="AK91" s="1887"/>
      <c r="AL91" s="957"/>
      <c r="AM91" s="1894"/>
      <c r="AN91" s="1885"/>
      <c r="AO91" s="1887"/>
      <c r="AP91" s="1134"/>
      <c r="AQ91" s="809"/>
      <c r="AR91" s="957"/>
      <c r="AS91" s="1884"/>
      <c r="AT91" s="1884"/>
      <c r="AU91" s="1884"/>
      <c r="AV91" s="1884"/>
      <c r="AW91" s="1884"/>
    </row>
    <row r="92" spans="1:49" ht="50.25" hidden="1" customHeight="1" x14ac:dyDescent="0.2">
      <c r="A92" s="972"/>
      <c r="B92" s="1892"/>
      <c r="C92" s="1894"/>
      <c r="D92" s="1887"/>
      <c r="E92" s="1885"/>
      <c r="F92" s="823" t="s">
        <v>202</v>
      </c>
      <c r="G92" s="823" t="s">
        <v>218</v>
      </c>
      <c r="H92" s="1887"/>
      <c r="I92" s="1887"/>
      <c r="J92" s="1885"/>
      <c r="K92" s="824" t="s">
        <v>105</v>
      </c>
      <c r="L92" s="825" t="s">
        <v>106</v>
      </c>
      <c r="M92" s="1885"/>
      <c r="N92" s="1896"/>
      <c r="O92" s="824" t="s">
        <v>227</v>
      </c>
      <c r="P92" s="826" t="s">
        <v>228</v>
      </c>
      <c r="Q92" s="1885"/>
      <c r="R92" s="1885"/>
      <c r="S92" s="826" t="s">
        <v>295</v>
      </c>
      <c r="T92" s="826" t="s">
        <v>294</v>
      </c>
      <c r="U92" s="826" t="s">
        <v>293</v>
      </c>
      <c r="V92" s="1885"/>
      <c r="W92" s="824" t="s">
        <v>291</v>
      </c>
      <c r="X92" s="823" t="s">
        <v>290</v>
      </c>
      <c r="Y92" s="1887"/>
      <c r="Z92" s="1887"/>
      <c r="AA92" s="1887"/>
      <c r="AB92" s="1887"/>
      <c r="AC92" s="1887"/>
      <c r="AD92" s="1890"/>
      <c r="AE92" s="1889"/>
      <c r="AF92" s="1889"/>
      <c r="AG92" s="1889"/>
      <c r="AH92" s="1384"/>
      <c r="AI92" s="1384"/>
      <c r="AJ92" s="1887"/>
      <c r="AK92" s="1887"/>
      <c r="AL92" s="956"/>
      <c r="AM92" s="1894"/>
      <c r="AN92" s="1885"/>
      <c r="AO92" s="1887"/>
      <c r="AP92" s="1133"/>
      <c r="AQ92" s="827"/>
      <c r="AR92" s="956"/>
      <c r="AS92" s="1884"/>
      <c r="AT92" s="1884"/>
      <c r="AU92" s="1884"/>
      <c r="AV92" s="1884"/>
      <c r="AW92" s="1884"/>
    </row>
    <row r="93" spans="1:49" ht="14.25" hidden="1" customHeight="1" x14ac:dyDescent="0.2">
      <c r="A93" s="972"/>
      <c r="B93" s="828" t="s">
        <v>466</v>
      </c>
      <c r="C93" s="829" t="s">
        <v>284</v>
      </c>
      <c r="D93" s="830" t="s">
        <v>86</v>
      </c>
      <c r="E93" s="831" t="s">
        <v>206</v>
      </c>
      <c r="F93" s="832"/>
      <c r="G93" s="832"/>
      <c r="H93" s="831" t="s">
        <v>216</v>
      </c>
      <c r="I93" s="831" t="s">
        <v>212</v>
      </c>
      <c r="J93" s="831" t="s">
        <v>211</v>
      </c>
      <c r="K93" s="832"/>
      <c r="L93" s="833"/>
      <c r="M93" s="831"/>
      <c r="N93" s="834" t="s">
        <v>207</v>
      </c>
      <c r="O93" s="832"/>
      <c r="P93" s="835"/>
      <c r="Q93" s="830"/>
      <c r="R93" s="836"/>
      <c r="S93" s="832"/>
      <c r="T93" s="832"/>
      <c r="U93" s="837"/>
      <c r="V93" s="836"/>
      <c r="W93" s="832"/>
      <c r="X93" s="832"/>
      <c r="Y93" s="838"/>
      <c r="Z93" s="839"/>
      <c r="AA93" s="839"/>
      <c r="AB93" s="839"/>
      <c r="AC93" s="838"/>
      <c r="AD93" s="831" t="s">
        <v>209</v>
      </c>
      <c r="AE93" s="838"/>
      <c r="AF93" s="838"/>
      <c r="AG93" s="838"/>
      <c r="AH93" s="838"/>
      <c r="AI93" s="838"/>
      <c r="AJ93" s="838"/>
      <c r="AK93" s="839" t="s">
        <v>208</v>
      </c>
      <c r="AL93" s="515"/>
      <c r="AM93" s="840" t="s">
        <v>85</v>
      </c>
      <c r="AN93" s="831" t="s">
        <v>282</v>
      </c>
      <c r="AO93" s="839" t="s">
        <v>210</v>
      </c>
      <c r="AP93" s="841"/>
      <c r="AQ93" s="841"/>
      <c r="AR93" s="515"/>
      <c r="AS93" s="842"/>
      <c r="AT93" s="843"/>
      <c r="AU93" s="842"/>
      <c r="AV93" s="843"/>
      <c r="AW93" s="842"/>
    </row>
    <row r="94" spans="1:49" ht="14.25" hidden="1" customHeight="1" x14ac:dyDescent="0.2">
      <c r="A94" s="972"/>
      <c r="B94" s="844" t="s">
        <v>432</v>
      </c>
      <c r="C94" s="845" t="s">
        <v>433</v>
      </c>
      <c r="D94" s="846" t="s">
        <v>434</v>
      </c>
      <c r="E94" s="847" t="s">
        <v>435</v>
      </c>
      <c r="F94" s="848" t="s">
        <v>436</v>
      </c>
      <c r="G94" s="848" t="s">
        <v>437</v>
      </c>
      <c r="H94" s="847" t="s">
        <v>438</v>
      </c>
      <c r="I94" s="847" t="s">
        <v>439</v>
      </c>
      <c r="J94" s="847" t="s">
        <v>440</v>
      </c>
      <c r="K94" s="848" t="s">
        <v>441</v>
      </c>
      <c r="L94" s="849" t="s">
        <v>442</v>
      </c>
      <c r="M94" s="847" t="s">
        <v>443</v>
      </c>
      <c r="N94" s="850" t="s">
        <v>444</v>
      </c>
      <c r="O94" s="848" t="s">
        <v>445</v>
      </c>
      <c r="P94" s="851" t="s">
        <v>446</v>
      </c>
      <c r="Q94" s="846" t="s">
        <v>447</v>
      </c>
      <c r="R94" s="852" t="s">
        <v>448</v>
      </c>
      <c r="S94" s="848" t="s">
        <v>449</v>
      </c>
      <c r="T94" s="848" t="s">
        <v>450</v>
      </c>
      <c r="U94" s="853" t="s">
        <v>451</v>
      </c>
      <c r="V94" s="852" t="s">
        <v>452</v>
      </c>
      <c r="W94" s="848" t="s">
        <v>453</v>
      </c>
      <c r="X94" s="848" t="s">
        <v>454</v>
      </c>
      <c r="Y94" s="854" t="s">
        <v>455</v>
      </c>
      <c r="Z94" s="855" t="s">
        <v>456</v>
      </c>
      <c r="AA94" s="855" t="s">
        <v>457</v>
      </c>
      <c r="AB94" s="855" t="s">
        <v>458</v>
      </c>
      <c r="AC94" s="854" t="s">
        <v>459</v>
      </c>
      <c r="AD94" s="847" t="s">
        <v>460</v>
      </c>
      <c r="AE94" s="854"/>
      <c r="AF94" s="854"/>
      <c r="AG94" s="854"/>
      <c r="AH94" s="854"/>
      <c r="AI94" s="854"/>
      <c r="AJ94" s="854" t="s">
        <v>464</v>
      </c>
      <c r="AK94" s="855" t="s">
        <v>461</v>
      </c>
      <c r="AL94" s="516"/>
      <c r="AM94" s="856" t="s">
        <v>465</v>
      </c>
      <c r="AN94" s="847" t="s">
        <v>462</v>
      </c>
      <c r="AO94" s="855" t="s">
        <v>463</v>
      </c>
      <c r="AP94" s="841"/>
      <c r="AQ94" s="841"/>
      <c r="AR94" s="516"/>
      <c r="AS94" s="846"/>
      <c r="AT94" s="854"/>
      <c r="AU94" s="846"/>
      <c r="AV94" s="854"/>
      <c r="AW94" s="846"/>
    </row>
    <row r="95" spans="1:49" ht="14.25" customHeight="1" x14ac:dyDescent="0.2">
      <c r="A95" s="1881" t="s">
        <v>1131</v>
      </c>
      <c r="B95" s="857">
        <v>2002</v>
      </c>
      <c r="C95" s="858">
        <f>IF(ISNUMBER(C16),'Cover Page'!$D$35/1000000*'1 macro-mapping'!C16/'FX rate'!$C$23,"")</f>
        <v>0</v>
      </c>
      <c r="D95" s="859" t="str">
        <f>IF(ISNUMBER(D16),'Cover Page'!$D$35/1000000*'1 macro-mapping'!D16/'FX rate'!$C$23,"")</f>
        <v/>
      </c>
      <c r="E95" s="859">
        <f>IF(ISNUMBER(E16),'Cover Page'!$D$35/1000000*'1 macro-mapping'!E16/'FX rate'!$C$23,"")</f>
        <v>0</v>
      </c>
      <c r="F95" s="975" t="str">
        <f>IF(ISNUMBER(F16),'Cover Page'!$D$35/1000000*'1 macro-mapping'!F16/'FX rate'!$C$23,"")</f>
        <v/>
      </c>
      <c r="G95" s="975" t="str">
        <f>IF(ISNUMBER(G16),'Cover Page'!$D$35/1000000*'1 macro-mapping'!G16/'FX rate'!$C$23,"")</f>
        <v/>
      </c>
      <c r="H95" s="976" t="str">
        <f>IF(ISNUMBER(H16),'Cover Page'!$D$35/1000000*'1 macro-mapping'!H16/'FX rate'!$C$23,"")</f>
        <v/>
      </c>
      <c r="I95" s="976" t="str">
        <f>IF(ISNUMBER(I16),'Cover Page'!$D$35/1000000*'1 macro-mapping'!I16/'FX rate'!$C$23,"")</f>
        <v/>
      </c>
      <c r="J95" s="859" t="str">
        <f>IF(ISNUMBER(J16),'Cover Page'!$D$35/1000000*'1 macro-mapping'!J16/'FX rate'!$C$23,"")</f>
        <v/>
      </c>
      <c r="K95" s="975" t="str">
        <f>IF(ISNUMBER(K16),'Cover Page'!$D$35/1000000*'1 macro-mapping'!K16/'FX rate'!$C$23,"")</f>
        <v/>
      </c>
      <c r="L95" s="977" t="str">
        <f>IF(ISNUMBER(L16),'Cover Page'!$D$35/1000000*'1 macro-mapping'!L16/'FX rate'!$C$23,"")</f>
        <v/>
      </c>
      <c r="M95" s="859">
        <f>IF(ISNUMBER(M16),'Cover Page'!$D$35/1000000*'1 macro-mapping'!M16/'FX rate'!$C$23,"")</f>
        <v>0</v>
      </c>
      <c r="N95" s="978" t="str">
        <f>IF(ISNUMBER(N16),'Cover Page'!$D$35/1000000*'1 macro-mapping'!N16/'FX rate'!$C$23,"")</f>
        <v/>
      </c>
      <c r="O95" s="975" t="str">
        <f>IF(ISNUMBER(O16),'Cover Page'!$D$35/1000000*'1 macro-mapping'!O16/'FX rate'!$C$23,"")</f>
        <v/>
      </c>
      <c r="P95" s="979" t="str">
        <f>IF(ISNUMBER(P16),'Cover Page'!$D$35/1000000*'1 macro-mapping'!P16/'FX rate'!$C$23,"")</f>
        <v/>
      </c>
      <c r="Q95" s="859" t="str">
        <f>IF(ISNUMBER(Q16),'Cover Page'!$D$35/1000000*'1 macro-mapping'!Q16/'FX rate'!$C$23,"")</f>
        <v/>
      </c>
      <c r="R95" s="978" t="str">
        <f>IF(ISNUMBER(R16),'Cover Page'!$D$35/1000000*'1 macro-mapping'!R16/'FX rate'!$C$23,"")</f>
        <v/>
      </c>
      <c r="S95" s="975" t="str">
        <f>IF(ISNUMBER(S16),'Cover Page'!$D$35/1000000*'1 macro-mapping'!S16/'FX rate'!$C$23,"")</f>
        <v/>
      </c>
      <c r="T95" s="975" t="str">
        <f>IF(ISNUMBER(T16),'Cover Page'!$D$35/1000000*'1 macro-mapping'!T16/'FX rate'!$C$23,"")</f>
        <v/>
      </c>
      <c r="U95" s="980" t="str">
        <f>IF(ISNUMBER(U16),'Cover Page'!$D$35/1000000*'1 macro-mapping'!U16/'FX rate'!$C$23,"")</f>
        <v/>
      </c>
      <c r="V95" s="978" t="str">
        <f>IF(ISNUMBER(V16),'Cover Page'!$D$35/1000000*'1 macro-mapping'!V16/'FX rate'!$C$23,"")</f>
        <v/>
      </c>
      <c r="W95" s="975" t="str">
        <f>IF(ISNUMBER(W16),'Cover Page'!$D$35/1000000*'1 macro-mapping'!W16/'FX rate'!$C$23,"")</f>
        <v/>
      </c>
      <c r="X95" s="975" t="str">
        <f>IF(ISNUMBER(X16),'Cover Page'!$D$35/1000000*'1 macro-mapping'!X16/'FX rate'!$C$23,"")</f>
        <v/>
      </c>
      <c r="Y95" s="981" t="str">
        <f>IF(ISNUMBER(Y16),'Cover Page'!$D$35/1000000*'1 macro-mapping'!Y16/'FX rate'!$C$23,"")</f>
        <v/>
      </c>
      <c r="Z95" s="981" t="str">
        <f>IF(ISNUMBER(Z16),'Cover Page'!$D$35/1000000*'1 macro-mapping'!Z16/'FX rate'!$C$23,"")</f>
        <v/>
      </c>
      <c r="AA95" s="981" t="str">
        <f>IF(ISNUMBER(AA16),'Cover Page'!$D$35/1000000*'1 macro-mapping'!AA16/'FX rate'!$C$23,"")</f>
        <v/>
      </c>
      <c r="AB95" s="981" t="str">
        <f>IF(ISNUMBER(AB16),'Cover Page'!$D$35/1000000*'1 macro-mapping'!AB16/'FX rate'!$C$23,"")</f>
        <v/>
      </c>
      <c r="AC95" s="981" t="str">
        <f>IF(ISNUMBER(AC16),'Cover Page'!$D$35/1000000*'1 macro-mapping'!AC16/'FX rate'!$C$23,"")</f>
        <v/>
      </c>
      <c r="AD95" s="981" t="str">
        <f>IF(ISNUMBER(AD16),'Cover Page'!$D$35/1000000*'1 macro-mapping'!AD16/'FX rate'!$C$23,"")</f>
        <v/>
      </c>
      <c r="AE95" s="981" t="str">
        <f>IF(ISNUMBER(AE16),'Cover Page'!$D$35/1000000*'1 macro-mapping'!AE16/'FX rate'!$C$23,"")</f>
        <v/>
      </c>
      <c r="AF95" s="981" t="str">
        <f>IF(ISNUMBER(AF16),'Cover Page'!$D$35/1000000*'1 macro-mapping'!AF16/'FX rate'!$C$23,"")</f>
        <v/>
      </c>
      <c r="AG95" s="981" t="str">
        <f>IF(ISNUMBER(AG16),'Cover Page'!$D$35/1000000*'1 macro-mapping'!AG16/'FX rate'!$C$23,"")</f>
        <v/>
      </c>
      <c r="AH95" s="981" t="str">
        <f>IF(ISNUMBER(AH16),'Cover Page'!$D$35/1000000*'1 macro-mapping'!AH16/'FX rate'!$C$23,"")</f>
        <v/>
      </c>
      <c r="AI95" s="981" t="str">
        <f>IF(ISNUMBER(AI16),'Cover Page'!$D$35/1000000*'1 macro-mapping'!AI16/'FX rate'!$C$23,"")</f>
        <v/>
      </c>
      <c r="AJ95" s="981" t="str">
        <f>IF(ISNUMBER(AJ16),'Cover Page'!$D$35/1000000*'1 macro-mapping'!AJ16/'FX rate'!$C$23,"")</f>
        <v/>
      </c>
      <c r="AK95" s="981" t="str">
        <f>IF(ISNUMBER(AK16),'Cover Page'!$D$35/1000000*'1 macro-mapping'!AK16/'FX rate'!$C$23,"")</f>
        <v/>
      </c>
      <c r="AL95" s="517"/>
      <c r="AM95" s="981" t="str">
        <f>IF(ISNUMBER(AM16),'Cover Page'!$D$35/1000000*'1 macro-mapping'!AM16/'FX rate'!$C$23,"")</f>
        <v/>
      </c>
      <c r="AN95" s="981" t="str">
        <f>IF(ISNUMBER(AN16),'Cover Page'!$D$35/1000000*'1 macro-mapping'!AN16/'FX rate'!$C$23,"")</f>
        <v/>
      </c>
      <c r="AO95" s="981" t="str">
        <f>IF(ISNUMBER(AO16),'Cover Page'!$D$35/1000000*'1 macro-mapping'!AO16/'FX rate'!$C$23,"")</f>
        <v/>
      </c>
      <c r="AP95" s="981" t="str">
        <f>IF(ISNUMBER(AP16),'Cover Page'!$D$35/1000000*'1 macro-mapping'!AP16/'FX rate'!$C$23,"")</f>
        <v/>
      </c>
      <c r="AQ95" s="981" t="str">
        <f>IF(ISNUMBER(AQ16),'Cover Page'!$D$35/1000000*'1 macro-mapping'!AQ16/'FX rate'!$C$23,"")</f>
        <v/>
      </c>
      <c r="AR95" s="517"/>
      <c r="AS95" s="981" t="str">
        <f>IF(ISNUMBER(AS16),'Cover Page'!$D$35/1000000*'1 macro-mapping'!AS16/'FX rate'!$C$23,"")</f>
        <v/>
      </c>
      <c r="AT95" s="981" t="str">
        <f>IF(ISNUMBER(AT16),'Cover Page'!$D$35/1000000*'1 macro-mapping'!AT16/'FX rate'!$C$23,"")</f>
        <v/>
      </c>
      <c r="AU95" s="981" t="str">
        <f>IF(ISNUMBER(AU16),'Cover Page'!$D$35/1000000*'1 macro-mapping'!AU16/'FX rate'!$C$23,"")</f>
        <v/>
      </c>
      <c r="AV95" s="981" t="str">
        <f>IF(ISNUMBER(AV16),'Cover Page'!$D$35/1000000*'1 macro-mapping'!AV16/'FX rate'!$C$23,"")</f>
        <v/>
      </c>
      <c r="AW95" s="981" t="str">
        <f>IF(ISNUMBER(AW16),'Cover Page'!$D$35/1000000*'1 macro-mapping'!AW16/'FX rate'!$C$23,"")</f>
        <v/>
      </c>
    </row>
    <row r="96" spans="1:49" ht="14.25" customHeight="1" x14ac:dyDescent="0.2">
      <c r="A96" s="1881"/>
      <c r="B96" s="860">
        <v>2003</v>
      </c>
      <c r="C96" s="861">
        <f>IF(ISNUMBER(C17),'Cover Page'!$D$35/1000000*'1 macro-mapping'!C17/'FX rate'!$C$23,"")</f>
        <v>0</v>
      </c>
      <c r="D96" s="864" t="str">
        <f>IF(ISNUMBER(D17),'Cover Page'!$D$35/1000000*'1 macro-mapping'!D17/'FX rate'!$C$23,"")</f>
        <v/>
      </c>
      <c r="E96" s="862">
        <f>IF(ISNUMBER(E17),'Cover Page'!$D$35/1000000*'1 macro-mapping'!E17/'FX rate'!$C$23,"")</f>
        <v>0</v>
      </c>
      <c r="F96" s="982" t="str">
        <f>IF(ISNUMBER(F17),'Cover Page'!$D$35/1000000*'1 macro-mapping'!F17/'FX rate'!$C$23,"")</f>
        <v/>
      </c>
      <c r="G96" s="982" t="str">
        <f>IF(ISNUMBER(G17),'Cover Page'!$D$35/1000000*'1 macro-mapping'!G17/'FX rate'!$C$23,"")</f>
        <v/>
      </c>
      <c r="H96" s="974" t="str">
        <f>IF(ISNUMBER(H17),'Cover Page'!$D$35/1000000*'1 macro-mapping'!H17/'FX rate'!$C$23,"")</f>
        <v/>
      </c>
      <c r="I96" s="974" t="str">
        <f>IF(ISNUMBER(I17),'Cover Page'!$D$35/1000000*'1 macro-mapping'!I17/'FX rate'!$C$23,"")</f>
        <v/>
      </c>
      <c r="J96" s="864" t="str">
        <f>IF(ISNUMBER(J17),'Cover Page'!$D$35/1000000*'1 macro-mapping'!J17/'FX rate'!$C$23,"")</f>
        <v/>
      </c>
      <c r="K96" s="982" t="str">
        <f>IF(ISNUMBER(K17),'Cover Page'!$D$35/1000000*'1 macro-mapping'!K17/'FX rate'!$C$23,"")</f>
        <v/>
      </c>
      <c r="L96" s="983" t="str">
        <f>IF(ISNUMBER(L17),'Cover Page'!$D$35/1000000*'1 macro-mapping'!L17/'FX rate'!$C$23,"")</f>
        <v/>
      </c>
      <c r="M96" s="862">
        <f>IF(ISNUMBER(M17),'Cover Page'!$D$35/1000000*'1 macro-mapping'!M17/'FX rate'!$C$23,"")</f>
        <v>0</v>
      </c>
      <c r="N96" s="984" t="str">
        <f>IF(ISNUMBER(N17),'Cover Page'!$D$35/1000000*'1 macro-mapping'!N17/'FX rate'!$C$23,"")</f>
        <v/>
      </c>
      <c r="O96" s="982" t="str">
        <f>IF(ISNUMBER(O17),'Cover Page'!$D$35/1000000*'1 macro-mapping'!O17/'FX rate'!$C$23,"")</f>
        <v/>
      </c>
      <c r="P96" s="985" t="str">
        <f>IF(ISNUMBER(P17),'Cover Page'!$D$35/1000000*'1 macro-mapping'!P17/'FX rate'!$C$23,"")</f>
        <v/>
      </c>
      <c r="Q96" s="864" t="str">
        <f>IF(ISNUMBER(Q17),'Cover Page'!$D$35/1000000*'1 macro-mapping'!Q17/'FX rate'!$C$23,"")</f>
        <v/>
      </c>
      <c r="R96" s="986" t="str">
        <f>IF(ISNUMBER(R17),'Cover Page'!$D$35/1000000*'1 macro-mapping'!R17/'FX rate'!$C$23,"")</f>
        <v/>
      </c>
      <c r="S96" s="982" t="str">
        <f>IF(ISNUMBER(S17),'Cover Page'!$D$35/1000000*'1 macro-mapping'!S17/'FX rate'!$C$23,"")</f>
        <v/>
      </c>
      <c r="T96" s="982" t="str">
        <f>IF(ISNUMBER(T17),'Cover Page'!$D$35/1000000*'1 macro-mapping'!T17/'FX rate'!$C$23,"")</f>
        <v/>
      </c>
      <c r="U96" s="987" t="str">
        <f>IF(ISNUMBER(U17),'Cover Page'!$D$35/1000000*'1 macro-mapping'!U17/'FX rate'!$C$23,"")</f>
        <v/>
      </c>
      <c r="V96" s="986" t="str">
        <f>IF(ISNUMBER(V17),'Cover Page'!$D$35/1000000*'1 macro-mapping'!V17/'FX rate'!$C$23,"")</f>
        <v/>
      </c>
      <c r="W96" s="982" t="str">
        <f>IF(ISNUMBER(W17),'Cover Page'!$D$35/1000000*'1 macro-mapping'!W17/'FX rate'!$C$23,"")</f>
        <v/>
      </c>
      <c r="X96" s="982" t="str">
        <f>IF(ISNUMBER(X17),'Cover Page'!$D$35/1000000*'1 macro-mapping'!X17/'FX rate'!$C$23,"")</f>
        <v/>
      </c>
      <c r="Y96" s="988" t="str">
        <f>IF(ISNUMBER(Y17),'Cover Page'!$D$35/1000000*'1 macro-mapping'!Y17/'FX rate'!$C$23,"")</f>
        <v/>
      </c>
      <c r="Z96" s="988" t="str">
        <f>IF(ISNUMBER(Z17),'Cover Page'!$D$35/1000000*'1 macro-mapping'!Z17/'FX rate'!$C$23,"")</f>
        <v/>
      </c>
      <c r="AA96" s="988" t="str">
        <f>IF(ISNUMBER(AA17),'Cover Page'!$D$35/1000000*'1 macro-mapping'!AA17/'FX rate'!$C$23,"")</f>
        <v/>
      </c>
      <c r="AB96" s="988" t="str">
        <f>IF(ISNUMBER(AB17),'Cover Page'!$D$35/1000000*'1 macro-mapping'!AB17/'FX rate'!$C$23,"")</f>
        <v/>
      </c>
      <c r="AC96" s="988" t="str">
        <f>IF(ISNUMBER(AC17),'Cover Page'!$D$35/1000000*'1 macro-mapping'!AC17/'FX rate'!$C$23,"")</f>
        <v/>
      </c>
      <c r="AD96" s="988" t="str">
        <f>IF(ISNUMBER(AD17),'Cover Page'!$D$35/1000000*'1 macro-mapping'!AD17/'FX rate'!$C$23,"")</f>
        <v/>
      </c>
      <c r="AE96" s="988" t="str">
        <f>IF(ISNUMBER(AE17),'Cover Page'!$D$35/1000000*'1 macro-mapping'!AE17/'FX rate'!$C$23,"")</f>
        <v/>
      </c>
      <c r="AF96" s="988" t="str">
        <f>IF(ISNUMBER(AF17),'Cover Page'!$D$35/1000000*'1 macro-mapping'!AF17/'FX rate'!$C$23,"")</f>
        <v/>
      </c>
      <c r="AG96" s="988" t="str">
        <f>IF(ISNUMBER(AG17),'Cover Page'!$D$35/1000000*'1 macro-mapping'!AG17/'FX rate'!$C$23,"")</f>
        <v/>
      </c>
      <c r="AH96" s="988" t="str">
        <f>IF(ISNUMBER(AH17),'Cover Page'!$D$35/1000000*'1 macro-mapping'!AH17/'FX rate'!$C$23,"")</f>
        <v/>
      </c>
      <c r="AI96" s="988" t="str">
        <f>IF(ISNUMBER(AI17),'Cover Page'!$D$35/1000000*'1 macro-mapping'!AI17/'FX rate'!$C$23,"")</f>
        <v/>
      </c>
      <c r="AJ96" s="988" t="str">
        <f>IF(ISNUMBER(AJ17),'Cover Page'!$D$35/1000000*'1 macro-mapping'!AJ17/'FX rate'!$C$23,"")</f>
        <v/>
      </c>
      <c r="AK96" s="988" t="str">
        <f>IF(ISNUMBER(AK17),'Cover Page'!$D$35/1000000*'1 macro-mapping'!AK17/'FX rate'!$C$23,"")</f>
        <v/>
      </c>
      <c r="AL96" s="517"/>
      <c r="AM96" s="988" t="str">
        <f>IF(ISNUMBER(AM17),'Cover Page'!$D$35/1000000*'1 macro-mapping'!AM17/'FX rate'!$C$23,"")</f>
        <v/>
      </c>
      <c r="AN96" s="988" t="str">
        <f>IF(ISNUMBER(AN17),'Cover Page'!$D$35/1000000*'1 macro-mapping'!AN17/'FX rate'!$C$23,"")</f>
        <v/>
      </c>
      <c r="AO96" s="988" t="str">
        <f>IF(ISNUMBER(AO17),'Cover Page'!$D$35/1000000*'1 macro-mapping'!AO17/'FX rate'!$C$23,"")</f>
        <v/>
      </c>
      <c r="AP96" s="988" t="str">
        <f>IF(ISNUMBER(AP17),'Cover Page'!$D$35/1000000*'1 macro-mapping'!AP17/'FX rate'!$C$23,"")</f>
        <v/>
      </c>
      <c r="AQ96" s="988" t="str">
        <f>IF(ISNUMBER(AQ17),'Cover Page'!$D$35/1000000*'1 macro-mapping'!AQ17/'FX rate'!$C$23,"")</f>
        <v/>
      </c>
      <c r="AR96" s="517"/>
      <c r="AS96" s="988" t="str">
        <f>IF(ISNUMBER(AS17),'Cover Page'!$D$35/1000000*'1 macro-mapping'!AS17/'FX rate'!$C$23,"")</f>
        <v/>
      </c>
      <c r="AT96" s="988" t="str">
        <f>IF(ISNUMBER(AT17),'Cover Page'!$D$35/1000000*'1 macro-mapping'!AT17/'FX rate'!$C$23,"")</f>
        <v/>
      </c>
      <c r="AU96" s="988" t="str">
        <f>IF(ISNUMBER(AU17),'Cover Page'!$D$35/1000000*'1 macro-mapping'!AU17/'FX rate'!$C$23,"")</f>
        <v/>
      </c>
      <c r="AV96" s="988" t="str">
        <f>IF(ISNUMBER(AV17),'Cover Page'!$D$35/1000000*'1 macro-mapping'!AV17/'FX rate'!$C$23,"")</f>
        <v/>
      </c>
      <c r="AW96" s="988" t="str">
        <f>IF(ISNUMBER(AW17),'Cover Page'!$D$35/1000000*'1 macro-mapping'!AW17/'FX rate'!$C$23,"")</f>
        <v/>
      </c>
    </row>
    <row r="97" spans="1:49" ht="14.25" customHeight="1" x14ac:dyDescent="0.2">
      <c r="A97" s="1881"/>
      <c r="B97" s="860">
        <v>2004</v>
      </c>
      <c r="C97" s="861">
        <f>IF(ISNUMBER(C18),'Cover Page'!$D$35/1000000*'1 macro-mapping'!C18/'FX rate'!$C$23,"")</f>
        <v>0</v>
      </c>
      <c r="D97" s="864" t="str">
        <f>IF(ISNUMBER(D18),'Cover Page'!$D$35/1000000*'1 macro-mapping'!D18/'FX rate'!$C$23,"")</f>
        <v/>
      </c>
      <c r="E97" s="862">
        <f>IF(ISNUMBER(E18),'Cover Page'!$D$35/1000000*'1 macro-mapping'!E18/'FX rate'!$C$23,"")</f>
        <v>0</v>
      </c>
      <c r="F97" s="982" t="str">
        <f>IF(ISNUMBER(F18),'Cover Page'!$D$35/1000000*'1 macro-mapping'!F18/'FX rate'!$C$23,"")</f>
        <v/>
      </c>
      <c r="G97" s="982" t="str">
        <f>IF(ISNUMBER(G18),'Cover Page'!$D$35/1000000*'1 macro-mapping'!G18/'FX rate'!$C$23,"")</f>
        <v/>
      </c>
      <c r="H97" s="974" t="str">
        <f>IF(ISNUMBER(H18),'Cover Page'!$D$35/1000000*'1 macro-mapping'!H18/'FX rate'!$C$23,"")</f>
        <v/>
      </c>
      <c r="I97" s="974" t="str">
        <f>IF(ISNUMBER(I18),'Cover Page'!$D$35/1000000*'1 macro-mapping'!I18/'FX rate'!$C$23,"")</f>
        <v/>
      </c>
      <c r="J97" s="864" t="str">
        <f>IF(ISNUMBER(J18),'Cover Page'!$D$35/1000000*'1 macro-mapping'!J18/'FX rate'!$C$23,"")</f>
        <v/>
      </c>
      <c r="K97" s="982" t="str">
        <f>IF(ISNUMBER(K18),'Cover Page'!$D$35/1000000*'1 macro-mapping'!K18/'FX rate'!$C$23,"")</f>
        <v/>
      </c>
      <c r="L97" s="983" t="str">
        <f>IF(ISNUMBER(L18),'Cover Page'!$D$35/1000000*'1 macro-mapping'!L18/'FX rate'!$C$23,"")</f>
        <v/>
      </c>
      <c r="M97" s="862">
        <f>IF(ISNUMBER(M18),'Cover Page'!$D$35/1000000*'1 macro-mapping'!M18/'FX rate'!$C$23,"")</f>
        <v>0</v>
      </c>
      <c r="N97" s="984" t="str">
        <f>IF(ISNUMBER(N18),'Cover Page'!$D$35/1000000*'1 macro-mapping'!N18/'FX rate'!$C$23,"")</f>
        <v/>
      </c>
      <c r="O97" s="982" t="str">
        <f>IF(ISNUMBER(O18),'Cover Page'!$D$35/1000000*'1 macro-mapping'!O18/'FX rate'!$C$23,"")</f>
        <v/>
      </c>
      <c r="P97" s="985" t="str">
        <f>IF(ISNUMBER(P18),'Cover Page'!$D$35/1000000*'1 macro-mapping'!P18/'FX rate'!$C$23,"")</f>
        <v/>
      </c>
      <c r="Q97" s="864" t="str">
        <f>IF(ISNUMBER(Q18),'Cover Page'!$D$35/1000000*'1 macro-mapping'!Q18/'FX rate'!$C$23,"")</f>
        <v/>
      </c>
      <c r="R97" s="986" t="str">
        <f>IF(ISNUMBER(R18),'Cover Page'!$D$35/1000000*'1 macro-mapping'!R18/'FX rate'!$C$23,"")</f>
        <v/>
      </c>
      <c r="S97" s="982" t="str">
        <f>IF(ISNUMBER(S18),'Cover Page'!$D$35/1000000*'1 macro-mapping'!S18/'FX rate'!$C$23,"")</f>
        <v/>
      </c>
      <c r="T97" s="982" t="str">
        <f>IF(ISNUMBER(T18),'Cover Page'!$D$35/1000000*'1 macro-mapping'!T18/'FX rate'!$C$23,"")</f>
        <v/>
      </c>
      <c r="U97" s="987" t="str">
        <f>IF(ISNUMBER(U18),'Cover Page'!$D$35/1000000*'1 macro-mapping'!U18/'FX rate'!$C$23,"")</f>
        <v/>
      </c>
      <c r="V97" s="986" t="str">
        <f>IF(ISNUMBER(V18),'Cover Page'!$D$35/1000000*'1 macro-mapping'!V18/'FX rate'!$C$23,"")</f>
        <v/>
      </c>
      <c r="W97" s="982" t="str">
        <f>IF(ISNUMBER(W18),'Cover Page'!$D$35/1000000*'1 macro-mapping'!W18/'FX rate'!$C$23,"")</f>
        <v/>
      </c>
      <c r="X97" s="982" t="str">
        <f>IF(ISNUMBER(X18),'Cover Page'!$D$35/1000000*'1 macro-mapping'!X18/'FX rate'!$C$23,"")</f>
        <v/>
      </c>
      <c r="Y97" s="988" t="str">
        <f>IF(ISNUMBER(Y18),'Cover Page'!$D$35/1000000*'1 macro-mapping'!Y18/'FX rate'!$C$23,"")</f>
        <v/>
      </c>
      <c r="Z97" s="988" t="str">
        <f>IF(ISNUMBER(Z18),'Cover Page'!$D$35/1000000*'1 macro-mapping'!Z18/'FX rate'!$C$23,"")</f>
        <v/>
      </c>
      <c r="AA97" s="988" t="str">
        <f>IF(ISNUMBER(AA18),'Cover Page'!$D$35/1000000*'1 macro-mapping'!AA18/'FX rate'!$C$23,"")</f>
        <v/>
      </c>
      <c r="AB97" s="988" t="str">
        <f>IF(ISNUMBER(AB18),'Cover Page'!$D$35/1000000*'1 macro-mapping'!AB18/'FX rate'!$C$23,"")</f>
        <v/>
      </c>
      <c r="AC97" s="988" t="str">
        <f>IF(ISNUMBER(AC18),'Cover Page'!$D$35/1000000*'1 macro-mapping'!AC18/'FX rate'!$C$23,"")</f>
        <v/>
      </c>
      <c r="AD97" s="988" t="str">
        <f>IF(ISNUMBER(AD18),'Cover Page'!$D$35/1000000*'1 macro-mapping'!AD18/'FX rate'!$C$23,"")</f>
        <v/>
      </c>
      <c r="AE97" s="988" t="str">
        <f>IF(ISNUMBER(AE18),'Cover Page'!$D$35/1000000*'1 macro-mapping'!AE18/'FX rate'!$C$23,"")</f>
        <v/>
      </c>
      <c r="AF97" s="988" t="str">
        <f>IF(ISNUMBER(AF18),'Cover Page'!$D$35/1000000*'1 macro-mapping'!AF18/'FX rate'!$C$23,"")</f>
        <v/>
      </c>
      <c r="AG97" s="988" t="str">
        <f>IF(ISNUMBER(AG18),'Cover Page'!$D$35/1000000*'1 macro-mapping'!AG18/'FX rate'!$C$23,"")</f>
        <v/>
      </c>
      <c r="AH97" s="988" t="str">
        <f>IF(ISNUMBER(AH18),'Cover Page'!$D$35/1000000*'1 macro-mapping'!AH18/'FX rate'!$C$23,"")</f>
        <v/>
      </c>
      <c r="AI97" s="988" t="str">
        <f>IF(ISNUMBER(AI18),'Cover Page'!$D$35/1000000*'1 macro-mapping'!AI18/'FX rate'!$C$23,"")</f>
        <v/>
      </c>
      <c r="AJ97" s="988" t="str">
        <f>IF(ISNUMBER(AJ18),'Cover Page'!$D$35/1000000*'1 macro-mapping'!AJ18/'FX rate'!$C$23,"")</f>
        <v/>
      </c>
      <c r="AK97" s="988" t="str">
        <f>IF(ISNUMBER(AK18),'Cover Page'!$D$35/1000000*'1 macro-mapping'!AK18/'FX rate'!$C$23,"")</f>
        <v/>
      </c>
      <c r="AL97" s="517"/>
      <c r="AM97" s="988" t="str">
        <f>IF(ISNUMBER(AM18),'Cover Page'!$D$35/1000000*'1 macro-mapping'!AM18/'FX rate'!$C$23,"")</f>
        <v/>
      </c>
      <c r="AN97" s="988" t="str">
        <f>IF(ISNUMBER(AN18),'Cover Page'!$D$35/1000000*'1 macro-mapping'!AN18/'FX rate'!$C$23,"")</f>
        <v/>
      </c>
      <c r="AO97" s="988" t="str">
        <f>IF(ISNUMBER(AO18),'Cover Page'!$D$35/1000000*'1 macro-mapping'!AO18/'FX rate'!$C$23,"")</f>
        <v/>
      </c>
      <c r="AP97" s="988" t="str">
        <f>IF(ISNUMBER(AP18),'Cover Page'!$D$35/1000000*'1 macro-mapping'!AP18/'FX rate'!$C$23,"")</f>
        <v/>
      </c>
      <c r="AQ97" s="988" t="str">
        <f>IF(ISNUMBER(AQ18),'Cover Page'!$D$35/1000000*'1 macro-mapping'!AQ18/'FX rate'!$C$23,"")</f>
        <v/>
      </c>
      <c r="AR97" s="435"/>
      <c r="AS97" s="988" t="str">
        <f>IF(ISNUMBER(AS18),'Cover Page'!$D$35/1000000*'1 macro-mapping'!AS18/'FX rate'!$C$23,"")</f>
        <v/>
      </c>
      <c r="AT97" s="988" t="str">
        <f>IF(ISNUMBER(AT18),'Cover Page'!$D$35/1000000*'1 macro-mapping'!AT18/'FX rate'!$C$23,"")</f>
        <v/>
      </c>
      <c r="AU97" s="988" t="str">
        <f>IF(ISNUMBER(AU18),'Cover Page'!$D$35/1000000*'1 macro-mapping'!AU18/'FX rate'!$C$23,"")</f>
        <v/>
      </c>
      <c r="AV97" s="988" t="str">
        <f>IF(ISNUMBER(AV18),'Cover Page'!$D$35/1000000*'1 macro-mapping'!AV18/'FX rate'!$C$23,"")</f>
        <v/>
      </c>
      <c r="AW97" s="988" t="str">
        <f>IF(ISNUMBER(AW18),'Cover Page'!$D$35/1000000*'1 macro-mapping'!AW18/'FX rate'!$C$23,"")</f>
        <v/>
      </c>
    </row>
    <row r="98" spans="1:49" ht="14.25" customHeight="1" x14ac:dyDescent="0.2">
      <c r="A98" s="1881"/>
      <c r="B98" s="860">
        <v>2005</v>
      </c>
      <c r="C98" s="861">
        <f>IF(ISNUMBER(C19),'Cover Page'!$D$35/1000000*'1 macro-mapping'!C19/'FX rate'!$C$23,"")</f>
        <v>0</v>
      </c>
      <c r="D98" s="864" t="str">
        <f>IF(ISNUMBER(D19),'Cover Page'!$D$35/1000000*'1 macro-mapping'!D19/'FX rate'!$C$23,"")</f>
        <v/>
      </c>
      <c r="E98" s="862">
        <f>IF(ISNUMBER(E19),'Cover Page'!$D$35/1000000*'1 macro-mapping'!E19/'FX rate'!$C$23,"")</f>
        <v>0</v>
      </c>
      <c r="F98" s="982" t="str">
        <f>IF(ISNUMBER(F19),'Cover Page'!$D$35/1000000*'1 macro-mapping'!F19/'FX rate'!$C$23,"")</f>
        <v/>
      </c>
      <c r="G98" s="982" t="str">
        <f>IF(ISNUMBER(G19),'Cover Page'!$D$35/1000000*'1 macro-mapping'!G19/'FX rate'!$C$23,"")</f>
        <v/>
      </c>
      <c r="H98" s="974" t="str">
        <f>IF(ISNUMBER(H19),'Cover Page'!$D$35/1000000*'1 macro-mapping'!H19/'FX rate'!$C$23,"")</f>
        <v/>
      </c>
      <c r="I98" s="974" t="str">
        <f>IF(ISNUMBER(I19),'Cover Page'!$D$35/1000000*'1 macro-mapping'!I19/'FX rate'!$C$23,"")</f>
        <v/>
      </c>
      <c r="J98" s="864" t="str">
        <f>IF(ISNUMBER(J19),'Cover Page'!$D$35/1000000*'1 macro-mapping'!J19/'FX rate'!$C$23,"")</f>
        <v/>
      </c>
      <c r="K98" s="982" t="str">
        <f>IF(ISNUMBER(K19),'Cover Page'!$D$35/1000000*'1 macro-mapping'!K19/'FX rate'!$C$23,"")</f>
        <v/>
      </c>
      <c r="L98" s="983" t="str">
        <f>IF(ISNUMBER(L19),'Cover Page'!$D$35/1000000*'1 macro-mapping'!L19/'FX rate'!$C$23,"")</f>
        <v/>
      </c>
      <c r="M98" s="862">
        <f>IF(ISNUMBER(M19),'Cover Page'!$D$35/1000000*'1 macro-mapping'!M19/'FX rate'!$C$23,"")</f>
        <v>0</v>
      </c>
      <c r="N98" s="984" t="str">
        <f>IF(ISNUMBER(N19),'Cover Page'!$D$35/1000000*'1 macro-mapping'!N19/'FX rate'!$C$23,"")</f>
        <v/>
      </c>
      <c r="O98" s="982" t="str">
        <f>IF(ISNUMBER(O19),'Cover Page'!$D$35/1000000*'1 macro-mapping'!O19/'FX rate'!$C$23,"")</f>
        <v/>
      </c>
      <c r="P98" s="985" t="str">
        <f>IF(ISNUMBER(P19),'Cover Page'!$D$35/1000000*'1 macro-mapping'!P19/'FX rate'!$C$23,"")</f>
        <v/>
      </c>
      <c r="Q98" s="864" t="str">
        <f>IF(ISNUMBER(Q19),'Cover Page'!$D$35/1000000*'1 macro-mapping'!Q19/'FX rate'!$C$23,"")</f>
        <v/>
      </c>
      <c r="R98" s="986" t="str">
        <f>IF(ISNUMBER(R19),'Cover Page'!$D$35/1000000*'1 macro-mapping'!R19/'FX rate'!$C$23,"")</f>
        <v/>
      </c>
      <c r="S98" s="982" t="str">
        <f>IF(ISNUMBER(S19),'Cover Page'!$D$35/1000000*'1 macro-mapping'!S19/'FX rate'!$C$23,"")</f>
        <v/>
      </c>
      <c r="T98" s="982" t="str">
        <f>IF(ISNUMBER(T19),'Cover Page'!$D$35/1000000*'1 macro-mapping'!T19/'FX rate'!$C$23,"")</f>
        <v/>
      </c>
      <c r="U98" s="987" t="str">
        <f>IF(ISNUMBER(U19),'Cover Page'!$D$35/1000000*'1 macro-mapping'!U19/'FX rate'!$C$23,"")</f>
        <v/>
      </c>
      <c r="V98" s="986" t="str">
        <f>IF(ISNUMBER(V19),'Cover Page'!$D$35/1000000*'1 macro-mapping'!V19/'FX rate'!$C$23,"")</f>
        <v/>
      </c>
      <c r="W98" s="982" t="str">
        <f>IF(ISNUMBER(W19),'Cover Page'!$D$35/1000000*'1 macro-mapping'!W19/'FX rate'!$C$23,"")</f>
        <v/>
      </c>
      <c r="X98" s="982" t="str">
        <f>IF(ISNUMBER(X19),'Cover Page'!$D$35/1000000*'1 macro-mapping'!X19/'FX rate'!$C$23,"")</f>
        <v/>
      </c>
      <c r="Y98" s="988" t="str">
        <f>IF(ISNUMBER(Y19),'Cover Page'!$D$35/1000000*'1 macro-mapping'!Y19/'FX rate'!$C$23,"")</f>
        <v/>
      </c>
      <c r="Z98" s="988" t="str">
        <f>IF(ISNUMBER(Z19),'Cover Page'!$D$35/1000000*'1 macro-mapping'!Z19/'FX rate'!$C$23,"")</f>
        <v/>
      </c>
      <c r="AA98" s="988" t="str">
        <f>IF(ISNUMBER(AA19),'Cover Page'!$D$35/1000000*'1 macro-mapping'!AA19/'FX rate'!$C$23,"")</f>
        <v/>
      </c>
      <c r="AB98" s="988" t="str">
        <f>IF(ISNUMBER(AB19),'Cover Page'!$D$35/1000000*'1 macro-mapping'!AB19/'FX rate'!$C$23,"")</f>
        <v/>
      </c>
      <c r="AC98" s="988" t="str">
        <f>IF(ISNUMBER(AC19),'Cover Page'!$D$35/1000000*'1 macro-mapping'!AC19/'FX rate'!$C$23,"")</f>
        <v/>
      </c>
      <c r="AD98" s="988" t="str">
        <f>IF(ISNUMBER(AD19),'Cover Page'!$D$35/1000000*'1 macro-mapping'!AD19/'FX rate'!$C$23,"")</f>
        <v/>
      </c>
      <c r="AE98" s="988" t="str">
        <f>IF(ISNUMBER(AE19),'Cover Page'!$D$35/1000000*'1 macro-mapping'!AE19/'FX rate'!$C$23,"")</f>
        <v/>
      </c>
      <c r="AF98" s="988" t="str">
        <f>IF(ISNUMBER(AF19),'Cover Page'!$D$35/1000000*'1 macro-mapping'!AF19/'FX rate'!$C$23,"")</f>
        <v/>
      </c>
      <c r="AG98" s="988" t="str">
        <f>IF(ISNUMBER(AG19),'Cover Page'!$D$35/1000000*'1 macro-mapping'!AG19/'FX rate'!$C$23,"")</f>
        <v/>
      </c>
      <c r="AH98" s="988" t="str">
        <f>IF(ISNUMBER(AH19),'Cover Page'!$D$35/1000000*'1 macro-mapping'!AH19/'FX rate'!$C$23,"")</f>
        <v/>
      </c>
      <c r="AI98" s="988" t="str">
        <f>IF(ISNUMBER(AI19),'Cover Page'!$D$35/1000000*'1 macro-mapping'!AI19/'FX rate'!$C$23,"")</f>
        <v/>
      </c>
      <c r="AJ98" s="988" t="str">
        <f>IF(ISNUMBER(AJ19),'Cover Page'!$D$35/1000000*'1 macro-mapping'!AJ19/'FX rate'!$C$23,"")</f>
        <v/>
      </c>
      <c r="AK98" s="988" t="str">
        <f>IF(ISNUMBER(AK19),'Cover Page'!$D$35/1000000*'1 macro-mapping'!AK19/'FX rate'!$C$23,"")</f>
        <v/>
      </c>
      <c r="AL98" s="435"/>
      <c r="AM98" s="988" t="str">
        <f>IF(ISNUMBER(AM19),'Cover Page'!$D$35/1000000*'1 macro-mapping'!AM19/'FX rate'!$C$23,"")</f>
        <v/>
      </c>
      <c r="AN98" s="988" t="str">
        <f>IF(ISNUMBER(AN19),'Cover Page'!$D$35/1000000*'1 macro-mapping'!AN19/'FX rate'!$C$23,"")</f>
        <v/>
      </c>
      <c r="AO98" s="988" t="str">
        <f>IF(ISNUMBER(AO19),'Cover Page'!$D$35/1000000*'1 macro-mapping'!AO19/'FX rate'!$C$23,"")</f>
        <v/>
      </c>
      <c r="AP98" s="988" t="str">
        <f>IF(ISNUMBER(AP19),'Cover Page'!$D$35/1000000*'1 macro-mapping'!AP19/'FX rate'!$C$23,"")</f>
        <v/>
      </c>
      <c r="AQ98" s="988" t="str">
        <f>IF(ISNUMBER(AQ19),'Cover Page'!$D$35/1000000*'1 macro-mapping'!AQ19/'FX rate'!$C$23,"")</f>
        <v/>
      </c>
      <c r="AR98" s="435"/>
      <c r="AS98" s="988" t="str">
        <f>IF(ISNUMBER(AS19),'Cover Page'!$D$35/1000000*'1 macro-mapping'!AS19/'FX rate'!$C$23,"")</f>
        <v/>
      </c>
      <c r="AT98" s="988" t="str">
        <f>IF(ISNUMBER(AT19),'Cover Page'!$D$35/1000000*'1 macro-mapping'!AT19/'FX rate'!$C$23,"")</f>
        <v/>
      </c>
      <c r="AU98" s="988" t="str">
        <f>IF(ISNUMBER(AU19),'Cover Page'!$D$35/1000000*'1 macro-mapping'!AU19/'FX rate'!$C$23,"")</f>
        <v/>
      </c>
      <c r="AV98" s="988" t="str">
        <f>IF(ISNUMBER(AV19),'Cover Page'!$D$35/1000000*'1 macro-mapping'!AV19/'FX rate'!$C$23,"")</f>
        <v/>
      </c>
      <c r="AW98" s="988" t="str">
        <f>IF(ISNUMBER(AW19),'Cover Page'!$D$35/1000000*'1 macro-mapping'!AW19/'FX rate'!$C$23,"")</f>
        <v/>
      </c>
    </row>
    <row r="99" spans="1:49" ht="14.25" customHeight="1" x14ac:dyDescent="0.2">
      <c r="A99" s="1881"/>
      <c r="B99" s="860">
        <v>2006</v>
      </c>
      <c r="C99" s="861">
        <f>IF(ISNUMBER(C20),'Cover Page'!$D$35/1000000*'1 macro-mapping'!C20/'FX rate'!$C$23,"")</f>
        <v>0</v>
      </c>
      <c r="D99" s="864" t="str">
        <f>IF(ISNUMBER(D20),'Cover Page'!$D$35/1000000*'1 macro-mapping'!D20/'FX rate'!$C$23,"")</f>
        <v/>
      </c>
      <c r="E99" s="862">
        <f>IF(ISNUMBER(E20),'Cover Page'!$D$35/1000000*'1 macro-mapping'!E20/'FX rate'!$C$23,"")</f>
        <v>0</v>
      </c>
      <c r="F99" s="982" t="str">
        <f>IF(ISNUMBER(F20),'Cover Page'!$D$35/1000000*'1 macro-mapping'!F20/'FX rate'!$C$23,"")</f>
        <v/>
      </c>
      <c r="G99" s="982" t="str">
        <f>IF(ISNUMBER(G20),'Cover Page'!$D$35/1000000*'1 macro-mapping'!G20/'FX rate'!$C$23,"")</f>
        <v/>
      </c>
      <c r="H99" s="974" t="str">
        <f>IF(ISNUMBER(H20),'Cover Page'!$D$35/1000000*'1 macro-mapping'!H20/'FX rate'!$C$23,"")</f>
        <v/>
      </c>
      <c r="I99" s="974" t="str">
        <f>IF(ISNUMBER(I20),'Cover Page'!$D$35/1000000*'1 macro-mapping'!I20/'FX rate'!$C$23,"")</f>
        <v/>
      </c>
      <c r="J99" s="864" t="str">
        <f>IF(ISNUMBER(J20),'Cover Page'!$D$35/1000000*'1 macro-mapping'!J20/'FX rate'!$C$23,"")</f>
        <v/>
      </c>
      <c r="K99" s="982" t="str">
        <f>IF(ISNUMBER(K20),'Cover Page'!$D$35/1000000*'1 macro-mapping'!K20/'FX rate'!$C$23,"")</f>
        <v/>
      </c>
      <c r="L99" s="983" t="str">
        <f>IF(ISNUMBER(L20),'Cover Page'!$D$35/1000000*'1 macro-mapping'!L20/'FX rate'!$C$23,"")</f>
        <v/>
      </c>
      <c r="M99" s="862">
        <f>IF(ISNUMBER(M20),'Cover Page'!$D$35/1000000*'1 macro-mapping'!M20/'FX rate'!$C$23,"")</f>
        <v>0</v>
      </c>
      <c r="N99" s="984" t="str">
        <f>IF(ISNUMBER(N20),'Cover Page'!$D$35/1000000*'1 macro-mapping'!N20/'FX rate'!$C$23,"")</f>
        <v/>
      </c>
      <c r="O99" s="982" t="str">
        <f>IF(ISNUMBER(O20),'Cover Page'!$D$35/1000000*'1 macro-mapping'!O20/'FX rate'!$C$23,"")</f>
        <v/>
      </c>
      <c r="P99" s="985" t="str">
        <f>IF(ISNUMBER(P20),'Cover Page'!$D$35/1000000*'1 macro-mapping'!P20/'FX rate'!$C$23,"")</f>
        <v/>
      </c>
      <c r="Q99" s="864" t="str">
        <f>IF(ISNUMBER(Q20),'Cover Page'!$D$35/1000000*'1 macro-mapping'!Q20/'FX rate'!$C$23,"")</f>
        <v/>
      </c>
      <c r="R99" s="986" t="str">
        <f>IF(ISNUMBER(R20),'Cover Page'!$D$35/1000000*'1 macro-mapping'!R20/'FX rate'!$C$23,"")</f>
        <v/>
      </c>
      <c r="S99" s="982" t="str">
        <f>IF(ISNUMBER(S20),'Cover Page'!$D$35/1000000*'1 macro-mapping'!S20/'FX rate'!$C$23,"")</f>
        <v/>
      </c>
      <c r="T99" s="982" t="str">
        <f>IF(ISNUMBER(T20),'Cover Page'!$D$35/1000000*'1 macro-mapping'!T20/'FX rate'!$C$23,"")</f>
        <v/>
      </c>
      <c r="U99" s="987" t="str">
        <f>IF(ISNUMBER(U20),'Cover Page'!$D$35/1000000*'1 macro-mapping'!U20/'FX rate'!$C$23,"")</f>
        <v/>
      </c>
      <c r="V99" s="986" t="str">
        <f>IF(ISNUMBER(V20),'Cover Page'!$D$35/1000000*'1 macro-mapping'!V20/'FX rate'!$C$23,"")</f>
        <v/>
      </c>
      <c r="W99" s="982" t="str">
        <f>IF(ISNUMBER(W20),'Cover Page'!$D$35/1000000*'1 macro-mapping'!W20/'FX rate'!$C$23,"")</f>
        <v/>
      </c>
      <c r="X99" s="982" t="str">
        <f>IF(ISNUMBER(X20),'Cover Page'!$D$35/1000000*'1 macro-mapping'!X20/'FX rate'!$C$23,"")</f>
        <v/>
      </c>
      <c r="Y99" s="988" t="str">
        <f>IF(ISNUMBER(Y20),'Cover Page'!$D$35/1000000*'1 macro-mapping'!Y20/'FX rate'!$C$23,"")</f>
        <v/>
      </c>
      <c r="Z99" s="988" t="str">
        <f>IF(ISNUMBER(Z20),'Cover Page'!$D$35/1000000*'1 macro-mapping'!Z20/'FX rate'!$C$23,"")</f>
        <v/>
      </c>
      <c r="AA99" s="988" t="str">
        <f>IF(ISNUMBER(AA20),'Cover Page'!$D$35/1000000*'1 macro-mapping'!AA20/'FX rate'!$C$23,"")</f>
        <v/>
      </c>
      <c r="AB99" s="988" t="str">
        <f>IF(ISNUMBER(AB20),'Cover Page'!$D$35/1000000*'1 macro-mapping'!AB20/'FX rate'!$C$23,"")</f>
        <v/>
      </c>
      <c r="AC99" s="988" t="str">
        <f>IF(ISNUMBER(AC20),'Cover Page'!$D$35/1000000*'1 macro-mapping'!AC20/'FX rate'!$C$23,"")</f>
        <v/>
      </c>
      <c r="AD99" s="988" t="str">
        <f>IF(ISNUMBER(AD20),'Cover Page'!$D$35/1000000*'1 macro-mapping'!AD20/'FX rate'!$C$23,"")</f>
        <v/>
      </c>
      <c r="AE99" s="988" t="str">
        <f>IF(ISNUMBER(AE20),'Cover Page'!$D$35/1000000*'1 macro-mapping'!AE20/'FX rate'!$C$23,"")</f>
        <v/>
      </c>
      <c r="AF99" s="988" t="str">
        <f>IF(ISNUMBER(AF20),'Cover Page'!$D$35/1000000*'1 macro-mapping'!AF20/'FX rate'!$C$23,"")</f>
        <v/>
      </c>
      <c r="AG99" s="988" t="str">
        <f>IF(ISNUMBER(AG20),'Cover Page'!$D$35/1000000*'1 macro-mapping'!AG20/'FX rate'!$C$23,"")</f>
        <v/>
      </c>
      <c r="AH99" s="988" t="str">
        <f>IF(ISNUMBER(AH20),'Cover Page'!$D$35/1000000*'1 macro-mapping'!AH20/'FX rate'!$C$23,"")</f>
        <v/>
      </c>
      <c r="AI99" s="988" t="str">
        <f>IF(ISNUMBER(AI20),'Cover Page'!$D$35/1000000*'1 macro-mapping'!AI20/'FX rate'!$C$23,"")</f>
        <v/>
      </c>
      <c r="AJ99" s="988" t="str">
        <f>IF(ISNUMBER(AJ20),'Cover Page'!$D$35/1000000*'1 macro-mapping'!AJ20/'FX rate'!$C$23,"")</f>
        <v/>
      </c>
      <c r="AK99" s="988" t="str">
        <f>IF(ISNUMBER(AK20),'Cover Page'!$D$35/1000000*'1 macro-mapping'!AK20/'FX rate'!$C$23,"")</f>
        <v/>
      </c>
      <c r="AL99" s="435"/>
      <c r="AM99" s="988" t="str">
        <f>IF(ISNUMBER(AM20),'Cover Page'!$D$35/1000000*'1 macro-mapping'!AM20/'FX rate'!$C$23,"")</f>
        <v/>
      </c>
      <c r="AN99" s="988" t="str">
        <f>IF(ISNUMBER(AN20),'Cover Page'!$D$35/1000000*'1 macro-mapping'!AN20/'FX rate'!$C$23,"")</f>
        <v/>
      </c>
      <c r="AO99" s="988" t="str">
        <f>IF(ISNUMBER(AO20),'Cover Page'!$D$35/1000000*'1 macro-mapping'!AO20/'FX rate'!$C$23,"")</f>
        <v/>
      </c>
      <c r="AP99" s="988" t="str">
        <f>IF(ISNUMBER(AP20),'Cover Page'!$D$35/1000000*'1 macro-mapping'!AP20/'FX rate'!$C$23,"")</f>
        <v/>
      </c>
      <c r="AQ99" s="988" t="str">
        <f>IF(ISNUMBER(AQ20),'Cover Page'!$D$35/1000000*'1 macro-mapping'!AQ20/'FX rate'!$C$23,"")</f>
        <v/>
      </c>
      <c r="AR99" s="435"/>
      <c r="AS99" s="988" t="str">
        <f>IF(ISNUMBER(AS20),'Cover Page'!$D$35/1000000*'1 macro-mapping'!AS20/'FX rate'!$C$23,"")</f>
        <v/>
      </c>
      <c r="AT99" s="988" t="str">
        <f>IF(ISNUMBER(AT20),'Cover Page'!$D$35/1000000*'1 macro-mapping'!AT20/'FX rate'!$C$23,"")</f>
        <v/>
      </c>
      <c r="AU99" s="988" t="str">
        <f>IF(ISNUMBER(AU20),'Cover Page'!$D$35/1000000*'1 macro-mapping'!AU20/'FX rate'!$C$23,"")</f>
        <v/>
      </c>
      <c r="AV99" s="988" t="str">
        <f>IF(ISNUMBER(AV20),'Cover Page'!$D$35/1000000*'1 macro-mapping'!AV20/'FX rate'!$C$23,"")</f>
        <v/>
      </c>
      <c r="AW99" s="988" t="str">
        <f>IF(ISNUMBER(AW20),'Cover Page'!$D$35/1000000*'1 macro-mapping'!AW20/'FX rate'!$C$23,"")</f>
        <v/>
      </c>
    </row>
    <row r="100" spans="1:49" ht="14.25" customHeight="1" x14ac:dyDescent="0.2">
      <c r="A100" s="1881"/>
      <c r="B100" s="860">
        <v>2007</v>
      </c>
      <c r="C100" s="861">
        <f>IF(ISNUMBER(C21),'Cover Page'!$D$35/1000000*'1 macro-mapping'!C21/'FX rate'!$C$23,"")</f>
        <v>0</v>
      </c>
      <c r="D100" s="864" t="str">
        <f>IF(ISNUMBER(D21),'Cover Page'!$D$35/1000000*'1 macro-mapping'!D21/'FX rate'!$C$23,"")</f>
        <v/>
      </c>
      <c r="E100" s="862">
        <f>IF(ISNUMBER(E21),'Cover Page'!$D$35/1000000*'1 macro-mapping'!E21/'FX rate'!$C$23,"")</f>
        <v>0</v>
      </c>
      <c r="F100" s="982" t="str">
        <f>IF(ISNUMBER(F21),'Cover Page'!$D$35/1000000*'1 macro-mapping'!F21/'FX rate'!$C$23,"")</f>
        <v/>
      </c>
      <c r="G100" s="982" t="str">
        <f>IF(ISNUMBER(G21),'Cover Page'!$D$35/1000000*'1 macro-mapping'!G21/'FX rate'!$C$23,"")</f>
        <v/>
      </c>
      <c r="H100" s="974" t="str">
        <f>IF(ISNUMBER(H21),'Cover Page'!$D$35/1000000*'1 macro-mapping'!H21/'FX rate'!$C$23,"")</f>
        <v/>
      </c>
      <c r="I100" s="974" t="str">
        <f>IF(ISNUMBER(I21),'Cover Page'!$D$35/1000000*'1 macro-mapping'!I21/'FX rate'!$C$23,"")</f>
        <v/>
      </c>
      <c r="J100" s="864" t="str">
        <f>IF(ISNUMBER(J21),'Cover Page'!$D$35/1000000*'1 macro-mapping'!J21/'FX rate'!$C$23,"")</f>
        <v/>
      </c>
      <c r="K100" s="982" t="str">
        <f>IF(ISNUMBER(K21),'Cover Page'!$D$35/1000000*'1 macro-mapping'!K21/'FX rate'!$C$23,"")</f>
        <v/>
      </c>
      <c r="L100" s="983" t="str">
        <f>IF(ISNUMBER(L21),'Cover Page'!$D$35/1000000*'1 macro-mapping'!L21/'FX rate'!$C$23,"")</f>
        <v/>
      </c>
      <c r="M100" s="862">
        <f>IF(ISNUMBER(M21),'Cover Page'!$D$35/1000000*'1 macro-mapping'!M21/'FX rate'!$C$23,"")</f>
        <v>0</v>
      </c>
      <c r="N100" s="984" t="str">
        <f>IF(ISNUMBER(N21),'Cover Page'!$D$35/1000000*'1 macro-mapping'!N21/'FX rate'!$C$23,"")</f>
        <v/>
      </c>
      <c r="O100" s="982" t="str">
        <f>IF(ISNUMBER(O21),'Cover Page'!$D$35/1000000*'1 macro-mapping'!O21/'FX rate'!$C$23,"")</f>
        <v/>
      </c>
      <c r="P100" s="985" t="str">
        <f>IF(ISNUMBER(P21),'Cover Page'!$D$35/1000000*'1 macro-mapping'!P21/'FX rate'!$C$23,"")</f>
        <v/>
      </c>
      <c r="Q100" s="864" t="str">
        <f>IF(ISNUMBER(Q21),'Cover Page'!$D$35/1000000*'1 macro-mapping'!Q21/'FX rate'!$C$23,"")</f>
        <v/>
      </c>
      <c r="R100" s="986" t="str">
        <f>IF(ISNUMBER(R21),'Cover Page'!$D$35/1000000*'1 macro-mapping'!R21/'FX rate'!$C$23,"")</f>
        <v/>
      </c>
      <c r="S100" s="982" t="str">
        <f>IF(ISNUMBER(S21),'Cover Page'!$D$35/1000000*'1 macro-mapping'!S21/'FX rate'!$C$23,"")</f>
        <v/>
      </c>
      <c r="T100" s="982" t="str">
        <f>IF(ISNUMBER(T21),'Cover Page'!$D$35/1000000*'1 macro-mapping'!T21/'FX rate'!$C$23,"")</f>
        <v/>
      </c>
      <c r="U100" s="987" t="str">
        <f>IF(ISNUMBER(U21),'Cover Page'!$D$35/1000000*'1 macro-mapping'!U21/'FX rate'!$C$23,"")</f>
        <v/>
      </c>
      <c r="V100" s="986" t="str">
        <f>IF(ISNUMBER(V21),'Cover Page'!$D$35/1000000*'1 macro-mapping'!V21/'FX rate'!$C$23,"")</f>
        <v/>
      </c>
      <c r="W100" s="982" t="str">
        <f>IF(ISNUMBER(W21),'Cover Page'!$D$35/1000000*'1 macro-mapping'!W21/'FX rate'!$C$23,"")</f>
        <v/>
      </c>
      <c r="X100" s="982" t="str">
        <f>IF(ISNUMBER(X21),'Cover Page'!$D$35/1000000*'1 macro-mapping'!X21/'FX rate'!$C$23,"")</f>
        <v/>
      </c>
      <c r="Y100" s="988" t="str">
        <f>IF(ISNUMBER(Y21),'Cover Page'!$D$35/1000000*'1 macro-mapping'!Y21/'FX rate'!$C$23,"")</f>
        <v/>
      </c>
      <c r="Z100" s="988" t="str">
        <f>IF(ISNUMBER(Z21),'Cover Page'!$D$35/1000000*'1 macro-mapping'!Z21/'FX rate'!$C$23,"")</f>
        <v/>
      </c>
      <c r="AA100" s="988" t="str">
        <f>IF(ISNUMBER(AA21),'Cover Page'!$D$35/1000000*'1 macro-mapping'!AA21/'FX rate'!$C$23,"")</f>
        <v/>
      </c>
      <c r="AB100" s="988" t="str">
        <f>IF(ISNUMBER(AB21),'Cover Page'!$D$35/1000000*'1 macro-mapping'!AB21/'FX rate'!$C$23,"")</f>
        <v/>
      </c>
      <c r="AC100" s="988" t="str">
        <f>IF(ISNUMBER(AC21),'Cover Page'!$D$35/1000000*'1 macro-mapping'!AC21/'FX rate'!$C$23,"")</f>
        <v/>
      </c>
      <c r="AD100" s="988" t="str">
        <f>IF(ISNUMBER(AD21),'Cover Page'!$D$35/1000000*'1 macro-mapping'!AD21/'FX rate'!$C$23,"")</f>
        <v/>
      </c>
      <c r="AE100" s="988" t="str">
        <f>IF(ISNUMBER(AE21),'Cover Page'!$D$35/1000000*'1 macro-mapping'!AE21/'FX rate'!$C$23,"")</f>
        <v/>
      </c>
      <c r="AF100" s="988" t="str">
        <f>IF(ISNUMBER(AF21),'Cover Page'!$D$35/1000000*'1 macro-mapping'!AF21/'FX rate'!$C$23,"")</f>
        <v/>
      </c>
      <c r="AG100" s="988" t="str">
        <f>IF(ISNUMBER(AG21),'Cover Page'!$D$35/1000000*'1 macro-mapping'!AG21/'FX rate'!$C$23,"")</f>
        <v/>
      </c>
      <c r="AH100" s="988" t="str">
        <f>IF(ISNUMBER(AH21),'Cover Page'!$D$35/1000000*'1 macro-mapping'!AH21/'FX rate'!$C$23,"")</f>
        <v/>
      </c>
      <c r="AI100" s="988" t="str">
        <f>IF(ISNUMBER(AI21),'Cover Page'!$D$35/1000000*'1 macro-mapping'!AI21/'FX rate'!$C$23,"")</f>
        <v/>
      </c>
      <c r="AJ100" s="988" t="str">
        <f>IF(ISNUMBER(AJ21),'Cover Page'!$D$35/1000000*'1 macro-mapping'!AJ21/'FX rate'!$C$23,"")</f>
        <v/>
      </c>
      <c r="AK100" s="988" t="str">
        <f>IF(ISNUMBER(AK21),'Cover Page'!$D$35/1000000*'1 macro-mapping'!AK21/'FX rate'!$C$23,"")</f>
        <v/>
      </c>
      <c r="AL100" s="435"/>
      <c r="AM100" s="988" t="str">
        <f>IF(ISNUMBER(AM21),'Cover Page'!$D$35/1000000*'1 macro-mapping'!AM21/'FX rate'!$C$23,"")</f>
        <v/>
      </c>
      <c r="AN100" s="988" t="str">
        <f>IF(ISNUMBER(AN21),'Cover Page'!$D$35/1000000*'1 macro-mapping'!AN21/'FX rate'!$C$23,"")</f>
        <v/>
      </c>
      <c r="AO100" s="988" t="str">
        <f>IF(ISNUMBER(AO21),'Cover Page'!$D$35/1000000*'1 macro-mapping'!AO21/'FX rate'!$C$23,"")</f>
        <v/>
      </c>
      <c r="AP100" s="988" t="str">
        <f>IF(ISNUMBER(AP21),'Cover Page'!$D$35/1000000*'1 macro-mapping'!AP21/'FX rate'!$C$23,"")</f>
        <v/>
      </c>
      <c r="AQ100" s="988" t="str">
        <f>IF(ISNUMBER(AQ21),'Cover Page'!$D$35/1000000*'1 macro-mapping'!AQ21/'FX rate'!$C$23,"")</f>
        <v/>
      </c>
      <c r="AR100" s="435"/>
      <c r="AS100" s="988" t="str">
        <f>IF(ISNUMBER(AS21),'Cover Page'!$D$35/1000000*'1 macro-mapping'!AS21/'FX rate'!$C$23,"")</f>
        <v/>
      </c>
      <c r="AT100" s="988" t="str">
        <f>IF(ISNUMBER(AT21),'Cover Page'!$D$35/1000000*'1 macro-mapping'!AT21/'FX rate'!$C$23,"")</f>
        <v/>
      </c>
      <c r="AU100" s="988" t="str">
        <f>IF(ISNUMBER(AU21),'Cover Page'!$D$35/1000000*'1 macro-mapping'!AU21/'FX rate'!$C$23,"")</f>
        <v/>
      </c>
      <c r="AV100" s="988" t="str">
        <f>IF(ISNUMBER(AV21),'Cover Page'!$D$35/1000000*'1 macro-mapping'!AV21/'FX rate'!$C$23,"")</f>
        <v/>
      </c>
      <c r="AW100" s="988" t="str">
        <f>IF(ISNUMBER(AW21),'Cover Page'!$D$35/1000000*'1 macro-mapping'!AW21/'FX rate'!$C$23,"")</f>
        <v/>
      </c>
    </row>
    <row r="101" spans="1:49" ht="14.25" customHeight="1" x14ac:dyDescent="0.2">
      <c r="A101" s="1881"/>
      <c r="B101" s="860">
        <v>2008</v>
      </c>
      <c r="C101" s="861">
        <f>IF(ISNUMBER(C22),'Cover Page'!$D$35/1000000*'1 macro-mapping'!C22/'FX rate'!$C$23,"")</f>
        <v>0</v>
      </c>
      <c r="D101" s="864" t="str">
        <f>IF(ISNUMBER(D22),'Cover Page'!$D$35/1000000*'1 macro-mapping'!D22/'FX rate'!$C$23,"")</f>
        <v/>
      </c>
      <c r="E101" s="862">
        <f>IF(ISNUMBER(E22),'Cover Page'!$D$35/1000000*'1 macro-mapping'!E22/'FX rate'!$C$23,"")</f>
        <v>0</v>
      </c>
      <c r="F101" s="982" t="str">
        <f>IF(ISNUMBER(F22),'Cover Page'!$D$35/1000000*'1 macro-mapping'!F22/'FX rate'!$C$23,"")</f>
        <v/>
      </c>
      <c r="G101" s="982" t="str">
        <f>IF(ISNUMBER(G22),'Cover Page'!$D$35/1000000*'1 macro-mapping'!G22/'FX rate'!$C$23,"")</f>
        <v/>
      </c>
      <c r="H101" s="974" t="str">
        <f>IF(ISNUMBER(H22),'Cover Page'!$D$35/1000000*'1 macro-mapping'!H22/'FX rate'!$C$23,"")</f>
        <v/>
      </c>
      <c r="I101" s="974" t="str">
        <f>IF(ISNUMBER(I22),'Cover Page'!$D$35/1000000*'1 macro-mapping'!I22/'FX rate'!$C$23,"")</f>
        <v/>
      </c>
      <c r="J101" s="864" t="str">
        <f>IF(ISNUMBER(J22),'Cover Page'!$D$35/1000000*'1 macro-mapping'!J22/'FX rate'!$C$23,"")</f>
        <v/>
      </c>
      <c r="K101" s="982" t="str">
        <f>IF(ISNUMBER(K22),'Cover Page'!$D$35/1000000*'1 macro-mapping'!K22/'FX rate'!$C$23,"")</f>
        <v/>
      </c>
      <c r="L101" s="983" t="str">
        <f>IF(ISNUMBER(L22),'Cover Page'!$D$35/1000000*'1 macro-mapping'!L22/'FX rate'!$C$23,"")</f>
        <v/>
      </c>
      <c r="M101" s="862">
        <f>IF(ISNUMBER(M22),'Cover Page'!$D$35/1000000*'1 macro-mapping'!M22/'FX rate'!$C$23,"")</f>
        <v>0</v>
      </c>
      <c r="N101" s="984" t="str">
        <f>IF(ISNUMBER(N22),'Cover Page'!$D$35/1000000*'1 macro-mapping'!N22/'FX rate'!$C$23,"")</f>
        <v/>
      </c>
      <c r="O101" s="982" t="str">
        <f>IF(ISNUMBER(O22),'Cover Page'!$D$35/1000000*'1 macro-mapping'!O22/'FX rate'!$C$23,"")</f>
        <v/>
      </c>
      <c r="P101" s="985" t="str">
        <f>IF(ISNUMBER(P22),'Cover Page'!$D$35/1000000*'1 macro-mapping'!P22/'FX rate'!$C$23,"")</f>
        <v/>
      </c>
      <c r="Q101" s="864" t="str">
        <f>IF(ISNUMBER(Q22),'Cover Page'!$D$35/1000000*'1 macro-mapping'!Q22/'FX rate'!$C$23,"")</f>
        <v/>
      </c>
      <c r="R101" s="986" t="str">
        <f>IF(ISNUMBER(R22),'Cover Page'!$D$35/1000000*'1 macro-mapping'!R22/'FX rate'!$C$23,"")</f>
        <v/>
      </c>
      <c r="S101" s="982" t="str">
        <f>IF(ISNUMBER(S22),'Cover Page'!$D$35/1000000*'1 macro-mapping'!S22/'FX rate'!$C$23,"")</f>
        <v/>
      </c>
      <c r="T101" s="982" t="str">
        <f>IF(ISNUMBER(T22),'Cover Page'!$D$35/1000000*'1 macro-mapping'!T22/'FX rate'!$C$23,"")</f>
        <v/>
      </c>
      <c r="U101" s="987" t="str">
        <f>IF(ISNUMBER(U22),'Cover Page'!$D$35/1000000*'1 macro-mapping'!U22/'FX rate'!$C$23,"")</f>
        <v/>
      </c>
      <c r="V101" s="986" t="str">
        <f>IF(ISNUMBER(V22),'Cover Page'!$D$35/1000000*'1 macro-mapping'!V22/'FX rate'!$C$23,"")</f>
        <v/>
      </c>
      <c r="W101" s="982" t="str">
        <f>IF(ISNUMBER(W22),'Cover Page'!$D$35/1000000*'1 macro-mapping'!W22/'FX rate'!$C$23,"")</f>
        <v/>
      </c>
      <c r="X101" s="982" t="str">
        <f>IF(ISNUMBER(X22),'Cover Page'!$D$35/1000000*'1 macro-mapping'!X22/'FX rate'!$C$23,"")</f>
        <v/>
      </c>
      <c r="Y101" s="988" t="str">
        <f>IF(ISNUMBER(Y22),'Cover Page'!$D$35/1000000*'1 macro-mapping'!Y22/'FX rate'!$C$23,"")</f>
        <v/>
      </c>
      <c r="Z101" s="988" t="str">
        <f>IF(ISNUMBER(Z22),'Cover Page'!$D$35/1000000*'1 macro-mapping'!Z22/'FX rate'!$C$23,"")</f>
        <v/>
      </c>
      <c r="AA101" s="988" t="str">
        <f>IF(ISNUMBER(AA22),'Cover Page'!$D$35/1000000*'1 macro-mapping'!AA22/'FX rate'!$C$23,"")</f>
        <v/>
      </c>
      <c r="AB101" s="988" t="str">
        <f>IF(ISNUMBER(AB22),'Cover Page'!$D$35/1000000*'1 macro-mapping'!AB22/'FX rate'!$C$23,"")</f>
        <v/>
      </c>
      <c r="AC101" s="988" t="str">
        <f>IF(ISNUMBER(AC22),'Cover Page'!$D$35/1000000*'1 macro-mapping'!AC22/'FX rate'!$C$23,"")</f>
        <v/>
      </c>
      <c r="AD101" s="988" t="str">
        <f>IF(ISNUMBER(AD22),'Cover Page'!$D$35/1000000*'1 macro-mapping'!AD22/'FX rate'!$C$23,"")</f>
        <v/>
      </c>
      <c r="AE101" s="988" t="str">
        <f>IF(ISNUMBER(AE22),'Cover Page'!$D$35/1000000*'1 macro-mapping'!AE22/'FX rate'!$C$23,"")</f>
        <v/>
      </c>
      <c r="AF101" s="988" t="str">
        <f>IF(ISNUMBER(AF22),'Cover Page'!$D$35/1000000*'1 macro-mapping'!AF22/'FX rate'!$C$23,"")</f>
        <v/>
      </c>
      <c r="AG101" s="988" t="str">
        <f>IF(ISNUMBER(AG22),'Cover Page'!$D$35/1000000*'1 macro-mapping'!AG22/'FX rate'!$C$23,"")</f>
        <v/>
      </c>
      <c r="AH101" s="988" t="str">
        <f>IF(ISNUMBER(AH22),'Cover Page'!$D$35/1000000*'1 macro-mapping'!AH22/'FX rate'!$C$23,"")</f>
        <v/>
      </c>
      <c r="AI101" s="988" t="str">
        <f>IF(ISNUMBER(AI22),'Cover Page'!$D$35/1000000*'1 macro-mapping'!AI22/'FX rate'!$C$23,"")</f>
        <v/>
      </c>
      <c r="AJ101" s="988" t="str">
        <f>IF(ISNUMBER(AJ22),'Cover Page'!$D$35/1000000*'1 macro-mapping'!AJ22/'FX rate'!$C$23,"")</f>
        <v/>
      </c>
      <c r="AK101" s="988" t="str">
        <f>IF(ISNUMBER(AK22),'Cover Page'!$D$35/1000000*'1 macro-mapping'!AK22/'FX rate'!$C$23,"")</f>
        <v/>
      </c>
      <c r="AL101" s="435"/>
      <c r="AM101" s="988" t="str">
        <f>IF(ISNUMBER(AM22),'Cover Page'!$D$35/1000000*'1 macro-mapping'!AM22/'FX rate'!$C$23,"")</f>
        <v/>
      </c>
      <c r="AN101" s="988" t="str">
        <f>IF(ISNUMBER(AN22),'Cover Page'!$D$35/1000000*'1 macro-mapping'!AN22/'FX rate'!$C$23,"")</f>
        <v/>
      </c>
      <c r="AO101" s="988" t="str">
        <f>IF(ISNUMBER(AO22),'Cover Page'!$D$35/1000000*'1 macro-mapping'!AO22/'FX rate'!$C$23,"")</f>
        <v/>
      </c>
      <c r="AP101" s="988" t="str">
        <f>IF(ISNUMBER(AP22),'Cover Page'!$D$35/1000000*'1 macro-mapping'!AP22/'FX rate'!$C$23,"")</f>
        <v/>
      </c>
      <c r="AQ101" s="988" t="str">
        <f>IF(ISNUMBER(AQ22),'Cover Page'!$D$35/1000000*'1 macro-mapping'!AQ22/'FX rate'!$C$23,"")</f>
        <v/>
      </c>
      <c r="AR101" s="435"/>
      <c r="AS101" s="988" t="str">
        <f>IF(ISNUMBER(AS22),'Cover Page'!$D$35/1000000*'1 macro-mapping'!AS22/'FX rate'!$C$23,"")</f>
        <v/>
      </c>
      <c r="AT101" s="988" t="str">
        <f>IF(ISNUMBER(AT22),'Cover Page'!$D$35/1000000*'1 macro-mapping'!AT22/'FX rate'!$C$23,"")</f>
        <v/>
      </c>
      <c r="AU101" s="988" t="str">
        <f>IF(ISNUMBER(AU22),'Cover Page'!$D$35/1000000*'1 macro-mapping'!AU22/'FX rate'!$C$23,"")</f>
        <v/>
      </c>
      <c r="AV101" s="988" t="str">
        <f>IF(ISNUMBER(AV22),'Cover Page'!$D$35/1000000*'1 macro-mapping'!AV22/'FX rate'!$C$23,"")</f>
        <v/>
      </c>
      <c r="AW101" s="988" t="str">
        <f>IF(ISNUMBER(AW22),'Cover Page'!$D$35/1000000*'1 macro-mapping'!AW22/'FX rate'!$C$23,"")</f>
        <v/>
      </c>
    </row>
    <row r="102" spans="1:49" ht="14.25" customHeight="1" x14ac:dyDescent="0.2">
      <c r="A102" s="1881"/>
      <c r="B102" s="860">
        <v>2009</v>
      </c>
      <c r="C102" s="861">
        <f>IF(ISNUMBER(C23),'Cover Page'!$D$35/1000000*'1 macro-mapping'!C23/'FX rate'!$C$23,"")</f>
        <v>0</v>
      </c>
      <c r="D102" s="864" t="str">
        <f>IF(ISNUMBER(D23),'Cover Page'!$D$35/1000000*'1 macro-mapping'!D23/'FX rate'!$C$23,"")</f>
        <v/>
      </c>
      <c r="E102" s="862">
        <f>IF(ISNUMBER(E23),'Cover Page'!$D$35/1000000*'1 macro-mapping'!E23/'FX rate'!$C$23,"")</f>
        <v>0</v>
      </c>
      <c r="F102" s="982" t="str">
        <f>IF(ISNUMBER(F23),'Cover Page'!$D$35/1000000*'1 macro-mapping'!F23/'FX rate'!$C$23,"")</f>
        <v/>
      </c>
      <c r="G102" s="982" t="str">
        <f>IF(ISNUMBER(G23),'Cover Page'!$D$35/1000000*'1 macro-mapping'!G23/'FX rate'!$C$23,"")</f>
        <v/>
      </c>
      <c r="H102" s="974" t="str">
        <f>IF(ISNUMBER(H23),'Cover Page'!$D$35/1000000*'1 macro-mapping'!H23/'FX rate'!$C$23,"")</f>
        <v/>
      </c>
      <c r="I102" s="974" t="str">
        <f>IF(ISNUMBER(I23),'Cover Page'!$D$35/1000000*'1 macro-mapping'!I23/'FX rate'!$C$23,"")</f>
        <v/>
      </c>
      <c r="J102" s="864" t="str">
        <f>IF(ISNUMBER(J23),'Cover Page'!$D$35/1000000*'1 macro-mapping'!J23/'FX rate'!$C$23,"")</f>
        <v/>
      </c>
      <c r="K102" s="982" t="str">
        <f>IF(ISNUMBER(K23),'Cover Page'!$D$35/1000000*'1 macro-mapping'!K23/'FX rate'!$C$23,"")</f>
        <v/>
      </c>
      <c r="L102" s="983" t="str">
        <f>IF(ISNUMBER(L23),'Cover Page'!$D$35/1000000*'1 macro-mapping'!L23/'FX rate'!$C$23,"")</f>
        <v/>
      </c>
      <c r="M102" s="862">
        <f>IF(ISNUMBER(M23),'Cover Page'!$D$35/1000000*'1 macro-mapping'!M23/'FX rate'!$C$23,"")</f>
        <v>0</v>
      </c>
      <c r="N102" s="984" t="str">
        <f>IF(ISNUMBER(N23),'Cover Page'!$D$35/1000000*'1 macro-mapping'!N23/'FX rate'!$C$23,"")</f>
        <v/>
      </c>
      <c r="O102" s="982" t="str">
        <f>IF(ISNUMBER(O23),'Cover Page'!$D$35/1000000*'1 macro-mapping'!O23/'FX rate'!$C$23,"")</f>
        <v/>
      </c>
      <c r="P102" s="985" t="str">
        <f>IF(ISNUMBER(P23),'Cover Page'!$D$35/1000000*'1 macro-mapping'!P23/'FX rate'!$C$23,"")</f>
        <v/>
      </c>
      <c r="Q102" s="864" t="str">
        <f>IF(ISNUMBER(Q23),'Cover Page'!$D$35/1000000*'1 macro-mapping'!Q23/'FX rate'!$C$23,"")</f>
        <v/>
      </c>
      <c r="R102" s="986" t="str">
        <f>IF(ISNUMBER(R23),'Cover Page'!$D$35/1000000*'1 macro-mapping'!R23/'FX rate'!$C$23,"")</f>
        <v/>
      </c>
      <c r="S102" s="982" t="str">
        <f>IF(ISNUMBER(S23),'Cover Page'!$D$35/1000000*'1 macro-mapping'!S23/'FX rate'!$C$23,"")</f>
        <v/>
      </c>
      <c r="T102" s="982" t="str">
        <f>IF(ISNUMBER(T23),'Cover Page'!$D$35/1000000*'1 macro-mapping'!T23/'FX rate'!$C$23,"")</f>
        <v/>
      </c>
      <c r="U102" s="987" t="str">
        <f>IF(ISNUMBER(U23),'Cover Page'!$D$35/1000000*'1 macro-mapping'!U23/'FX rate'!$C$23,"")</f>
        <v/>
      </c>
      <c r="V102" s="986" t="str">
        <f>IF(ISNUMBER(V23),'Cover Page'!$D$35/1000000*'1 macro-mapping'!V23/'FX rate'!$C$23,"")</f>
        <v/>
      </c>
      <c r="W102" s="982" t="str">
        <f>IF(ISNUMBER(W23),'Cover Page'!$D$35/1000000*'1 macro-mapping'!W23/'FX rate'!$C$23,"")</f>
        <v/>
      </c>
      <c r="X102" s="982" t="str">
        <f>IF(ISNUMBER(X23),'Cover Page'!$D$35/1000000*'1 macro-mapping'!X23/'FX rate'!$C$23,"")</f>
        <v/>
      </c>
      <c r="Y102" s="988" t="str">
        <f>IF(ISNUMBER(Y23),'Cover Page'!$D$35/1000000*'1 macro-mapping'!Y23/'FX rate'!$C$23,"")</f>
        <v/>
      </c>
      <c r="Z102" s="988" t="str">
        <f>IF(ISNUMBER(Z23),'Cover Page'!$D$35/1000000*'1 macro-mapping'!Z23/'FX rate'!$C$23,"")</f>
        <v/>
      </c>
      <c r="AA102" s="988" t="str">
        <f>IF(ISNUMBER(AA23),'Cover Page'!$D$35/1000000*'1 macro-mapping'!AA23/'FX rate'!$C$23,"")</f>
        <v/>
      </c>
      <c r="AB102" s="988" t="str">
        <f>IF(ISNUMBER(AB23),'Cover Page'!$D$35/1000000*'1 macro-mapping'!AB23/'FX rate'!$C$23,"")</f>
        <v/>
      </c>
      <c r="AC102" s="988" t="str">
        <f>IF(ISNUMBER(AC23),'Cover Page'!$D$35/1000000*'1 macro-mapping'!AC23/'FX rate'!$C$23,"")</f>
        <v/>
      </c>
      <c r="AD102" s="988" t="str">
        <f>IF(ISNUMBER(AD23),'Cover Page'!$D$35/1000000*'1 macro-mapping'!AD23/'FX rate'!$C$23,"")</f>
        <v/>
      </c>
      <c r="AE102" s="988" t="str">
        <f>IF(ISNUMBER(AE23),'Cover Page'!$D$35/1000000*'1 macro-mapping'!AE23/'FX rate'!$C$23,"")</f>
        <v/>
      </c>
      <c r="AF102" s="988" t="str">
        <f>IF(ISNUMBER(AF23),'Cover Page'!$D$35/1000000*'1 macro-mapping'!AF23/'FX rate'!$C$23,"")</f>
        <v/>
      </c>
      <c r="AG102" s="988" t="str">
        <f>IF(ISNUMBER(AG23),'Cover Page'!$D$35/1000000*'1 macro-mapping'!AG23/'FX rate'!$C$23,"")</f>
        <v/>
      </c>
      <c r="AH102" s="988" t="str">
        <f>IF(ISNUMBER(AH23),'Cover Page'!$D$35/1000000*'1 macro-mapping'!AH23/'FX rate'!$C$23,"")</f>
        <v/>
      </c>
      <c r="AI102" s="988" t="str">
        <f>IF(ISNUMBER(AI23),'Cover Page'!$D$35/1000000*'1 macro-mapping'!AI23/'FX rate'!$C$23,"")</f>
        <v/>
      </c>
      <c r="AJ102" s="988" t="str">
        <f>IF(ISNUMBER(AJ23),'Cover Page'!$D$35/1000000*'1 macro-mapping'!AJ23/'FX rate'!$C$23,"")</f>
        <v/>
      </c>
      <c r="AK102" s="988" t="str">
        <f>IF(ISNUMBER(AK23),'Cover Page'!$D$35/1000000*'1 macro-mapping'!AK23/'FX rate'!$C$23,"")</f>
        <v/>
      </c>
      <c r="AL102" s="435"/>
      <c r="AM102" s="988" t="str">
        <f>IF(ISNUMBER(AM23),'Cover Page'!$D$35/1000000*'1 macro-mapping'!AM23/'FX rate'!$C$23,"")</f>
        <v/>
      </c>
      <c r="AN102" s="988" t="str">
        <f>IF(ISNUMBER(AN23),'Cover Page'!$D$35/1000000*'1 macro-mapping'!AN23/'FX rate'!$C$23,"")</f>
        <v/>
      </c>
      <c r="AO102" s="988" t="str">
        <f>IF(ISNUMBER(AO23),'Cover Page'!$D$35/1000000*'1 macro-mapping'!AO23/'FX rate'!$C$23,"")</f>
        <v/>
      </c>
      <c r="AP102" s="988" t="str">
        <f>IF(ISNUMBER(AP23),'Cover Page'!$D$35/1000000*'1 macro-mapping'!AP23/'FX rate'!$C$23,"")</f>
        <v/>
      </c>
      <c r="AQ102" s="988" t="str">
        <f>IF(ISNUMBER(AQ23),'Cover Page'!$D$35/1000000*'1 macro-mapping'!AQ23/'FX rate'!$C$23,"")</f>
        <v/>
      </c>
      <c r="AR102" s="435"/>
      <c r="AS102" s="988" t="str">
        <f>IF(ISNUMBER(AS23),'Cover Page'!$D$35/1000000*'1 macro-mapping'!AS23/'FX rate'!$C$23,"")</f>
        <v/>
      </c>
      <c r="AT102" s="988" t="str">
        <f>IF(ISNUMBER(AT23),'Cover Page'!$D$35/1000000*'1 macro-mapping'!AT23/'FX rate'!$C$23,"")</f>
        <v/>
      </c>
      <c r="AU102" s="988" t="str">
        <f>IF(ISNUMBER(AU23),'Cover Page'!$D$35/1000000*'1 macro-mapping'!AU23/'FX rate'!$C$23,"")</f>
        <v/>
      </c>
      <c r="AV102" s="988" t="str">
        <f>IF(ISNUMBER(AV23),'Cover Page'!$D$35/1000000*'1 macro-mapping'!AV23/'FX rate'!$C$23,"")</f>
        <v/>
      </c>
      <c r="AW102" s="988" t="str">
        <f>IF(ISNUMBER(AW23),'Cover Page'!$D$35/1000000*'1 macro-mapping'!AW23/'FX rate'!$C$23,"")</f>
        <v/>
      </c>
    </row>
    <row r="103" spans="1:49" ht="14.25" customHeight="1" x14ac:dyDescent="0.2">
      <c r="A103" s="1881"/>
      <c r="B103" s="860">
        <v>2010</v>
      </c>
      <c r="C103" s="861">
        <f>IF(ISNUMBER(C24),'Cover Page'!$D$35/1000000*'1 macro-mapping'!C24/'FX rate'!$C$23,"")</f>
        <v>0</v>
      </c>
      <c r="D103" s="864" t="str">
        <f>IF(ISNUMBER(D24),'Cover Page'!$D$35/1000000*'1 macro-mapping'!D24/'FX rate'!$C$23,"")</f>
        <v/>
      </c>
      <c r="E103" s="862">
        <f>IF(ISNUMBER(E24),'Cover Page'!$D$35/1000000*'1 macro-mapping'!E24/'FX rate'!$C$23,"")</f>
        <v>0</v>
      </c>
      <c r="F103" s="982" t="str">
        <f>IF(ISNUMBER(F24),'Cover Page'!$D$35/1000000*'1 macro-mapping'!F24/'FX rate'!$C$23,"")</f>
        <v/>
      </c>
      <c r="G103" s="982" t="str">
        <f>IF(ISNUMBER(G24),'Cover Page'!$D$35/1000000*'1 macro-mapping'!G24/'FX rate'!$C$23,"")</f>
        <v/>
      </c>
      <c r="H103" s="974" t="str">
        <f>IF(ISNUMBER(H24),'Cover Page'!$D$35/1000000*'1 macro-mapping'!H24/'FX rate'!$C$23,"")</f>
        <v/>
      </c>
      <c r="I103" s="974" t="str">
        <f>IF(ISNUMBER(I24),'Cover Page'!$D$35/1000000*'1 macro-mapping'!I24/'FX rate'!$C$23,"")</f>
        <v/>
      </c>
      <c r="J103" s="864" t="str">
        <f>IF(ISNUMBER(J24),'Cover Page'!$D$35/1000000*'1 macro-mapping'!J24/'FX rate'!$C$23,"")</f>
        <v/>
      </c>
      <c r="K103" s="982" t="str">
        <f>IF(ISNUMBER(K24),'Cover Page'!$D$35/1000000*'1 macro-mapping'!K24/'FX rate'!$C$23,"")</f>
        <v/>
      </c>
      <c r="L103" s="983" t="str">
        <f>IF(ISNUMBER(L24),'Cover Page'!$D$35/1000000*'1 macro-mapping'!L24/'FX rate'!$C$23,"")</f>
        <v/>
      </c>
      <c r="M103" s="862">
        <f>IF(ISNUMBER(M24),'Cover Page'!$D$35/1000000*'1 macro-mapping'!M24/'FX rate'!$C$23,"")</f>
        <v>0</v>
      </c>
      <c r="N103" s="984" t="str">
        <f>IF(ISNUMBER(N24),'Cover Page'!$D$35/1000000*'1 macro-mapping'!N24/'FX rate'!$C$23,"")</f>
        <v/>
      </c>
      <c r="O103" s="982" t="str">
        <f>IF(ISNUMBER(O24),'Cover Page'!$D$35/1000000*'1 macro-mapping'!O24/'FX rate'!$C$23,"")</f>
        <v/>
      </c>
      <c r="P103" s="985" t="str">
        <f>IF(ISNUMBER(P24),'Cover Page'!$D$35/1000000*'1 macro-mapping'!P24/'FX rate'!$C$23,"")</f>
        <v/>
      </c>
      <c r="Q103" s="864" t="str">
        <f>IF(ISNUMBER(Q24),'Cover Page'!$D$35/1000000*'1 macro-mapping'!Q24/'FX rate'!$C$23,"")</f>
        <v/>
      </c>
      <c r="R103" s="986" t="str">
        <f>IF(ISNUMBER(R24),'Cover Page'!$D$35/1000000*'1 macro-mapping'!R24/'FX rate'!$C$23,"")</f>
        <v/>
      </c>
      <c r="S103" s="982" t="str">
        <f>IF(ISNUMBER(S24),'Cover Page'!$D$35/1000000*'1 macro-mapping'!S24/'FX rate'!$C$23,"")</f>
        <v/>
      </c>
      <c r="T103" s="982" t="str">
        <f>IF(ISNUMBER(T24),'Cover Page'!$D$35/1000000*'1 macro-mapping'!T24/'FX rate'!$C$23,"")</f>
        <v/>
      </c>
      <c r="U103" s="987" t="str">
        <f>IF(ISNUMBER(U24),'Cover Page'!$D$35/1000000*'1 macro-mapping'!U24/'FX rate'!$C$23,"")</f>
        <v/>
      </c>
      <c r="V103" s="986" t="str">
        <f>IF(ISNUMBER(V24),'Cover Page'!$D$35/1000000*'1 macro-mapping'!V24/'FX rate'!$C$23,"")</f>
        <v/>
      </c>
      <c r="W103" s="982" t="str">
        <f>IF(ISNUMBER(W24),'Cover Page'!$D$35/1000000*'1 macro-mapping'!W24/'FX rate'!$C$23,"")</f>
        <v/>
      </c>
      <c r="X103" s="982" t="str">
        <f>IF(ISNUMBER(X24),'Cover Page'!$D$35/1000000*'1 macro-mapping'!X24/'FX rate'!$C$23,"")</f>
        <v/>
      </c>
      <c r="Y103" s="988" t="str">
        <f>IF(ISNUMBER(Y24),'Cover Page'!$D$35/1000000*'1 macro-mapping'!Y24/'FX rate'!$C$23,"")</f>
        <v/>
      </c>
      <c r="Z103" s="988" t="str">
        <f>IF(ISNUMBER(Z24),'Cover Page'!$D$35/1000000*'1 macro-mapping'!Z24/'FX rate'!$C$23,"")</f>
        <v/>
      </c>
      <c r="AA103" s="988" t="str">
        <f>IF(ISNUMBER(AA24),'Cover Page'!$D$35/1000000*'1 macro-mapping'!AA24/'FX rate'!$C$23,"")</f>
        <v/>
      </c>
      <c r="AB103" s="988" t="str">
        <f>IF(ISNUMBER(AB24),'Cover Page'!$D$35/1000000*'1 macro-mapping'!AB24/'FX rate'!$C$23,"")</f>
        <v/>
      </c>
      <c r="AC103" s="988" t="str">
        <f>IF(ISNUMBER(AC24),'Cover Page'!$D$35/1000000*'1 macro-mapping'!AC24/'FX rate'!$C$23,"")</f>
        <v/>
      </c>
      <c r="AD103" s="988" t="str">
        <f>IF(ISNUMBER(AD24),'Cover Page'!$D$35/1000000*'1 macro-mapping'!AD24/'FX rate'!$C$23,"")</f>
        <v/>
      </c>
      <c r="AE103" s="988" t="str">
        <f>IF(ISNUMBER(AE24),'Cover Page'!$D$35/1000000*'1 macro-mapping'!AE24/'FX rate'!$C$23,"")</f>
        <v/>
      </c>
      <c r="AF103" s="988" t="str">
        <f>IF(ISNUMBER(AF24),'Cover Page'!$D$35/1000000*'1 macro-mapping'!AF24/'FX rate'!$C$23,"")</f>
        <v/>
      </c>
      <c r="AG103" s="988" t="str">
        <f>IF(ISNUMBER(AG24),'Cover Page'!$D$35/1000000*'1 macro-mapping'!AG24/'FX rate'!$C$23,"")</f>
        <v/>
      </c>
      <c r="AH103" s="988" t="str">
        <f>IF(ISNUMBER(AH24),'Cover Page'!$D$35/1000000*'1 macro-mapping'!AH24/'FX rate'!$C$23,"")</f>
        <v/>
      </c>
      <c r="AI103" s="988" t="str">
        <f>IF(ISNUMBER(AI24),'Cover Page'!$D$35/1000000*'1 macro-mapping'!AI24/'FX rate'!$C$23,"")</f>
        <v/>
      </c>
      <c r="AJ103" s="988" t="str">
        <f>IF(ISNUMBER(AJ24),'Cover Page'!$D$35/1000000*'1 macro-mapping'!AJ24/'FX rate'!$C$23,"")</f>
        <v/>
      </c>
      <c r="AK103" s="988" t="str">
        <f>IF(ISNUMBER(AK24),'Cover Page'!$D$35/1000000*'1 macro-mapping'!AK24/'FX rate'!$C$23,"")</f>
        <v/>
      </c>
      <c r="AL103" s="435"/>
      <c r="AM103" s="988" t="str">
        <f>IF(ISNUMBER(AM24),'Cover Page'!$D$35/1000000*'1 macro-mapping'!AM24/'FX rate'!$C$23,"")</f>
        <v/>
      </c>
      <c r="AN103" s="988" t="str">
        <f>IF(ISNUMBER(AN24),'Cover Page'!$D$35/1000000*'1 macro-mapping'!AN24/'FX rate'!$C$23,"")</f>
        <v/>
      </c>
      <c r="AO103" s="988" t="str">
        <f>IF(ISNUMBER(AO24),'Cover Page'!$D$35/1000000*'1 macro-mapping'!AO24/'FX rate'!$C$23,"")</f>
        <v/>
      </c>
      <c r="AP103" s="988" t="str">
        <f>IF(ISNUMBER(AP24),'Cover Page'!$D$35/1000000*'1 macro-mapping'!AP24/'FX rate'!$C$23,"")</f>
        <v/>
      </c>
      <c r="AQ103" s="988" t="str">
        <f>IF(ISNUMBER(AQ24),'Cover Page'!$D$35/1000000*'1 macro-mapping'!AQ24/'FX rate'!$C$23,"")</f>
        <v/>
      </c>
      <c r="AR103" s="435"/>
      <c r="AS103" s="988" t="str">
        <f>IF(ISNUMBER(AS24),'Cover Page'!$D$35/1000000*'1 macro-mapping'!AS24/'FX rate'!$C$23,"")</f>
        <v/>
      </c>
      <c r="AT103" s="988" t="str">
        <f>IF(ISNUMBER(AT24),'Cover Page'!$D$35/1000000*'1 macro-mapping'!AT24/'FX rate'!$C$23,"")</f>
        <v/>
      </c>
      <c r="AU103" s="988" t="str">
        <f>IF(ISNUMBER(AU24),'Cover Page'!$D$35/1000000*'1 macro-mapping'!AU24/'FX rate'!$C$23,"")</f>
        <v/>
      </c>
      <c r="AV103" s="988" t="str">
        <f>IF(ISNUMBER(AV24),'Cover Page'!$D$35/1000000*'1 macro-mapping'!AV24/'FX rate'!$C$23,"")</f>
        <v/>
      </c>
      <c r="AW103" s="988" t="str">
        <f>IF(ISNUMBER(AW24),'Cover Page'!$D$35/1000000*'1 macro-mapping'!AW24/'FX rate'!$C$23,"")</f>
        <v/>
      </c>
    </row>
    <row r="104" spans="1:49" ht="14.25" customHeight="1" x14ac:dyDescent="0.2">
      <c r="A104" s="1881"/>
      <c r="B104" s="860">
        <v>2011</v>
      </c>
      <c r="C104" s="861">
        <f>IF(ISNUMBER(C25),'Cover Page'!$D$35/1000000*'1 macro-mapping'!C25/'FX rate'!$C$23,"")</f>
        <v>0</v>
      </c>
      <c r="D104" s="864" t="str">
        <f>IF(ISNUMBER(D25),'Cover Page'!$D$35/1000000*'1 macro-mapping'!D25/'FX rate'!$C$23,"")</f>
        <v/>
      </c>
      <c r="E104" s="862">
        <f>IF(ISNUMBER(E25),'Cover Page'!$D$35/1000000*'1 macro-mapping'!E25/'FX rate'!$C$23,"")</f>
        <v>0</v>
      </c>
      <c r="F104" s="982" t="str">
        <f>IF(ISNUMBER(F25),'Cover Page'!$D$35/1000000*'1 macro-mapping'!F25/'FX rate'!$C$23,"")</f>
        <v/>
      </c>
      <c r="G104" s="982" t="str">
        <f>IF(ISNUMBER(G25),'Cover Page'!$D$35/1000000*'1 macro-mapping'!G25/'FX rate'!$C$23,"")</f>
        <v/>
      </c>
      <c r="H104" s="974" t="str">
        <f>IF(ISNUMBER(H25),'Cover Page'!$D$35/1000000*'1 macro-mapping'!H25/'FX rate'!$C$23,"")</f>
        <v/>
      </c>
      <c r="I104" s="974" t="str">
        <f>IF(ISNUMBER(I25),'Cover Page'!$D$35/1000000*'1 macro-mapping'!I25/'FX rate'!$C$23,"")</f>
        <v/>
      </c>
      <c r="J104" s="864" t="str">
        <f>IF(ISNUMBER(J25),'Cover Page'!$D$35/1000000*'1 macro-mapping'!J25/'FX rate'!$C$23,"")</f>
        <v/>
      </c>
      <c r="K104" s="982" t="str">
        <f>IF(ISNUMBER(K25),'Cover Page'!$D$35/1000000*'1 macro-mapping'!K25/'FX rate'!$C$23,"")</f>
        <v/>
      </c>
      <c r="L104" s="983" t="str">
        <f>IF(ISNUMBER(L25),'Cover Page'!$D$35/1000000*'1 macro-mapping'!L25/'FX rate'!$C$23,"")</f>
        <v/>
      </c>
      <c r="M104" s="862">
        <f>IF(ISNUMBER(M25),'Cover Page'!$D$35/1000000*'1 macro-mapping'!M25/'FX rate'!$C$23,"")</f>
        <v>0</v>
      </c>
      <c r="N104" s="984" t="str">
        <f>IF(ISNUMBER(N25),'Cover Page'!$D$35/1000000*'1 macro-mapping'!N25/'FX rate'!$C$23,"")</f>
        <v/>
      </c>
      <c r="O104" s="982" t="str">
        <f>IF(ISNUMBER(O25),'Cover Page'!$D$35/1000000*'1 macro-mapping'!O25/'FX rate'!$C$23,"")</f>
        <v/>
      </c>
      <c r="P104" s="985" t="str">
        <f>IF(ISNUMBER(P25),'Cover Page'!$D$35/1000000*'1 macro-mapping'!P25/'FX rate'!$C$23,"")</f>
        <v/>
      </c>
      <c r="Q104" s="864" t="str">
        <f>IF(ISNUMBER(Q25),'Cover Page'!$D$35/1000000*'1 macro-mapping'!Q25/'FX rate'!$C$23,"")</f>
        <v/>
      </c>
      <c r="R104" s="986" t="str">
        <f>IF(ISNUMBER(R25),'Cover Page'!$D$35/1000000*'1 macro-mapping'!R25/'FX rate'!$C$23,"")</f>
        <v/>
      </c>
      <c r="S104" s="982" t="str">
        <f>IF(ISNUMBER(S25),'Cover Page'!$D$35/1000000*'1 macro-mapping'!S25/'FX rate'!$C$23,"")</f>
        <v/>
      </c>
      <c r="T104" s="982" t="str">
        <f>IF(ISNUMBER(T25),'Cover Page'!$D$35/1000000*'1 macro-mapping'!T25/'FX rate'!$C$23,"")</f>
        <v/>
      </c>
      <c r="U104" s="987" t="str">
        <f>IF(ISNUMBER(U25),'Cover Page'!$D$35/1000000*'1 macro-mapping'!U25/'FX rate'!$C$23,"")</f>
        <v/>
      </c>
      <c r="V104" s="986" t="str">
        <f>IF(ISNUMBER(V25),'Cover Page'!$D$35/1000000*'1 macro-mapping'!V25/'FX rate'!$C$23,"")</f>
        <v/>
      </c>
      <c r="W104" s="982" t="str">
        <f>IF(ISNUMBER(W25),'Cover Page'!$D$35/1000000*'1 macro-mapping'!W25/'FX rate'!$C$23,"")</f>
        <v/>
      </c>
      <c r="X104" s="982" t="str">
        <f>IF(ISNUMBER(X25),'Cover Page'!$D$35/1000000*'1 macro-mapping'!X25/'FX rate'!$C$23,"")</f>
        <v/>
      </c>
      <c r="Y104" s="988" t="str">
        <f>IF(ISNUMBER(Y25),'Cover Page'!$D$35/1000000*'1 macro-mapping'!Y25/'FX rate'!$C$23,"")</f>
        <v/>
      </c>
      <c r="Z104" s="988" t="str">
        <f>IF(ISNUMBER(Z25),'Cover Page'!$D$35/1000000*'1 macro-mapping'!Z25/'FX rate'!$C$23,"")</f>
        <v/>
      </c>
      <c r="AA104" s="988" t="str">
        <f>IF(ISNUMBER(AA25),'Cover Page'!$D$35/1000000*'1 macro-mapping'!AA25/'FX rate'!$C$23,"")</f>
        <v/>
      </c>
      <c r="AB104" s="988" t="str">
        <f>IF(ISNUMBER(AB25),'Cover Page'!$D$35/1000000*'1 macro-mapping'!AB25/'FX rate'!$C$23,"")</f>
        <v/>
      </c>
      <c r="AC104" s="988" t="str">
        <f>IF(ISNUMBER(AC25),'Cover Page'!$D$35/1000000*'1 macro-mapping'!AC25/'FX rate'!$C$23,"")</f>
        <v/>
      </c>
      <c r="AD104" s="988" t="str">
        <f>IF(ISNUMBER(AD25),'Cover Page'!$D$35/1000000*'1 macro-mapping'!AD25/'FX rate'!$C$23,"")</f>
        <v/>
      </c>
      <c r="AE104" s="988" t="str">
        <f>IF(ISNUMBER(AE25),'Cover Page'!$D$35/1000000*'1 macro-mapping'!AE25/'FX rate'!$C$23,"")</f>
        <v/>
      </c>
      <c r="AF104" s="988" t="str">
        <f>IF(ISNUMBER(AF25),'Cover Page'!$D$35/1000000*'1 macro-mapping'!AF25/'FX rate'!$C$23,"")</f>
        <v/>
      </c>
      <c r="AG104" s="988" t="str">
        <f>IF(ISNUMBER(AG25),'Cover Page'!$D$35/1000000*'1 macro-mapping'!AG25/'FX rate'!$C$23,"")</f>
        <v/>
      </c>
      <c r="AH104" s="988" t="str">
        <f>IF(ISNUMBER(AH25),'Cover Page'!$D$35/1000000*'1 macro-mapping'!AH25/'FX rate'!$C$23,"")</f>
        <v/>
      </c>
      <c r="AI104" s="988" t="str">
        <f>IF(ISNUMBER(AI25),'Cover Page'!$D$35/1000000*'1 macro-mapping'!AI25/'FX rate'!$C$23,"")</f>
        <v/>
      </c>
      <c r="AJ104" s="988" t="str">
        <f>IF(ISNUMBER(AJ25),'Cover Page'!$D$35/1000000*'1 macro-mapping'!AJ25/'FX rate'!$C$23,"")</f>
        <v/>
      </c>
      <c r="AK104" s="988" t="str">
        <f>IF(ISNUMBER(AK25),'Cover Page'!$D$35/1000000*'1 macro-mapping'!AK25/'FX rate'!$C$23,"")</f>
        <v/>
      </c>
      <c r="AL104" s="435"/>
      <c r="AM104" s="988" t="str">
        <f>IF(ISNUMBER(AM25),'Cover Page'!$D$35/1000000*'1 macro-mapping'!AM25/'FX rate'!$C$23,"")</f>
        <v/>
      </c>
      <c r="AN104" s="988" t="str">
        <f>IF(ISNUMBER(AN25),'Cover Page'!$D$35/1000000*'1 macro-mapping'!AN25/'FX rate'!$C$23,"")</f>
        <v/>
      </c>
      <c r="AO104" s="988" t="str">
        <f>IF(ISNUMBER(AO25),'Cover Page'!$D$35/1000000*'1 macro-mapping'!AO25/'FX rate'!$C$23,"")</f>
        <v/>
      </c>
      <c r="AP104" s="988" t="str">
        <f>IF(ISNUMBER(AP25),'Cover Page'!$D$35/1000000*'1 macro-mapping'!AP25/'FX rate'!$C$23,"")</f>
        <v/>
      </c>
      <c r="AQ104" s="988" t="str">
        <f>IF(ISNUMBER(AQ25),'Cover Page'!$D$35/1000000*'1 macro-mapping'!AQ25/'FX rate'!$C$23,"")</f>
        <v/>
      </c>
      <c r="AR104" s="435"/>
      <c r="AS104" s="988" t="str">
        <f>IF(ISNUMBER(AS25),'Cover Page'!$D$35/1000000*'1 macro-mapping'!AS25/'FX rate'!$C$23,"")</f>
        <v/>
      </c>
      <c r="AT104" s="988" t="str">
        <f>IF(ISNUMBER(AT25),'Cover Page'!$D$35/1000000*'1 macro-mapping'!AT25/'FX rate'!$C$23,"")</f>
        <v/>
      </c>
      <c r="AU104" s="988" t="str">
        <f>IF(ISNUMBER(AU25),'Cover Page'!$D$35/1000000*'1 macro-mapping'!AU25/'FX rate'!$C$23,"")</f>
        <v/>
      </c>
      <c r="AV104" s="988" t="str">
        <f>IF(ISNUMBER(AV25),'Cover Page'!$D$35/1000000*'1 macro-mapping'!AV25/'FX rate'!$C$23,"")</f>
        <v/>
      </c>
      <c r="AW104" s="988" t="str">
        <f>IF(ISNUMBER(AW25),'Cover Page'!$D$35/1000000*'1 macro-mapping'!AW25/'FX rate'!$C$23,"")</f>
        <v/>
      </c>
    </row>
    <row r="105" spans="1:49" ht="14.25" customHeight="1" x14ac:dyDescent="0.2">
      <c r="A105" s="1881"/>
      <c r="B105" s="860">
        <v>2012</v>
      </c>
      <c r="C105" s="861">
        <f>IF(ISNUMBER(C26),'Cover Page'!$D$35/1000000*'1 macro-mapping'!C26/'FX rate'!$C$23,"")</f>
        <v>0</v>
      </c>
      <c r="D105" s="864" t="str">
        <f>IF(ISNUMBER(D26),'Cover Page'!$D$35/1000000*'1 macro-mapping'!D26/'FX rate'!$C$23,"")</f>
        <v/>
      </c>
      <c r="E105" s="862">
        <f>IF(ISNUMBER(E26),'Cover Page'!$D$35/1000000*'1 macro-mapping'!E26/'FX rate'!$C$23,"")</f>
        <v>0</v>
      </c>
      <c r="F105" s="982" t="str">
        <f>IF(ISNUMBER(F26),'Cover Page'!$D$35/1000000*'1 macro-mapping'!F26/'FX rate'!$C$23,"")</f>
        <v/>
      </c>
      <c r="G105" s="982" t="str">
        <f>IF(ISNUMBER(G26),'Cover Page'!$D$35/1000000*'1 macro-mapping'!G26/'FX rate'!$C$23,"")</f>
        <v/>
      </c>
      <c r="H105" s="974" t="str">
        <f>IF(ISNUMBER(H26),'Cover Page'!$D$35/1000000*'1 macro-mapping'!H26/'FX rate'!$C$23,"")</f>
        <v/>
      </c>
      <c r="I105" s="974" t="str">
        <f>IF(ISNUMBER(I26),'Cover Page'!$D$35/1000000*'1 macro-mapping'!I26/'FX rate'!$C$23,"")</f>
        <v/>
      </c>
      <c r="J105" s="864" t="str">
        <f>IF(ISNUMBER(J26),'Cover Page'!$D$35/1000000*'1 macro-mapping'!J26/'FX rate'!$C$23,"")</f>
        <v/>
      </c>
      <c r="K105" s="982" t="str">
        <f>IF(ISNUMBER(K26),'Cover Page'!$D$35/1000000*'1 macro-mapping'!K26/'FX rate'!$C$23,"")</f>
        <v/>
      </c>
      <c r="L105" s="983" t="str">
        <f>IF(ISNUMBER(L26),'Cover Page'!$D$35/1000000*'1 macro-mapping'!L26/'FX rate'!$C$23,"")</f>
        <v/>
      </c>
      <c r="M105" s="862">
        <f>IF(ISNUMBER(M26),'Cover Page'!$D$35/1000000*'1 macro-mapping'!M26/'FX rate'!$C$23,"")</f>
        <v>0</v>
      </c>
      <c r="N105" s="984" t="str">
        <f>IF(ISNUMBER(N26),'Cover Page'!$D$35/1000000*'1 macro-mapping'!N26/'FX rate'!$C$23,"")</f>
        <v/>
      </c>
      <c r="O105" s="982" t="str">
        <f>IF(ISNUMBER(O26),'Cover Page'!$D$35/1000000*'1 macro-mapping'!O26/'FX rate'!$C$23,"")</f>
        <v/>
      </c>
      <c r="P105" s="985" t="str">
        <f>IF(ISNUMBER(P26),'Cover Page'!$D$35/1000000*'1 macro-mapping'!P26/'FX rate'!$C$23,"")</f>
        <v/>
      </c>
      <c r="Q105" s="864" t="str">
        <f>IF(ISNUMBER(Q26),'Cover Page'!$D$35/1000000*'1 macro-mapping'!Q26/'FX rate'!$C$23,"")</f>
        <v/>
      </c>
      <c r="R105" s="986" t="str">
        <f>IF(ISNUMBER(R26),'Cover Page'!$D$35/1000000*'1 macro-mapping'!R26/'FX rate'!$C$23,"")</f>
        <v/>
      </c>
      <c r="S105" s="982" t="str">
        <f>IF(ISNUMBER(S26),'Cover Page'!$D$35/1000000*'1 macro-mapping'!S26/'FX rate'!$C$23,"")</f>
        <v/>
      </c>
      <c r="T105" s="982" t="str">
        <f>IF(ISNUMBER(T26),'Cover Page'!$D$35/1000000*'1 macro-mapping'!T26/'FX rate'!$C$23,"")</f>
        <v/>
      </c>
      <c r="U105" s="987" t="str">
        <f>IF(ISNUMBER(U26),'Cover Page'!$D$35/1000000*'1 macro-mapping'!U26/'FX rate'!$C$23,"")</f>
        <v/>
      </c>
      <c r="V105" s="986" t="str">
        <f>IF(ISNUMBER(V26),'Cover Page'!$D$35/1000000*'1 macro-mapping'!V26/'FX rate'!$C$23,"")</f>
        <v/>
      </c>
      <c r="W105" s="982" t="str">
        <f>IF(ISNUMBER(W26),'Cover Page'!$D$35/1000000*'1 macro-mapping'!W26/'FX rate'!$C$23,"")</f>
        <v/>
      </c>
      <c r="X105" s="982" t="str">
        <f>IF(ISNUMBER(X26),'Cover Page'!$D$35/1000000*'1 macro-mapping'!X26/'FX rate'!$C$23,"")</f>
        <v/>
      </c>
      <c r="Y105" s="988" t="str">
        <f>IF(ISNUMBER(Y26),'Cover Page'!$D$35/1000000*'1 macro-mapping'!Y26/'FX rate'!$C$23,"")</f>
        <v/>
      </c>
      <c r="Z105" s="988" t="str">
        <f>IF(ISNUMBER(Z26),'Cover Page'!$D$35/1000000*'1 macro-mapping'!Z26/'FX rate'!$C$23,"")</f>
        <v/>
      </c>
      <c r="AA105" s="988" t="str">
        <f>IF(ISNUMBER(AA26),'Cover Page'!$D$35/1000000*'1 macro-mapping'!AA26/'FX rate'!$C$23,"")</f>
        <v/>
      </c>
      <c r="AB105" s="988" t="str">
        <f>IF(ISNUMBER(AB26),'Cover Page'!$D$35/1000000*'1 macro-mapping'!AB26/'FX rate'!$C$23,"")</f>
        <v/>
      </c>
      <c r="AC105" s="988" t="str">
        <f>IF(ISNUMBER(AC26),'Cover Page'!$D$35/1000000*'1 macro-mapping'!AC26/'FX rate'!$C$23,"")</f>
        <v/>
      </c>
      <c r="AD105" s="988" t="str">
        <f>IF(ISNUMBER(AD26),'Cover Page'!$D$35/1000000*'1 macro-mapping'!AD26/'FX rate'!$C$23,"")</f>
        <v/>
      </c>
      <c r="AE105" s="988" t="str">
        <f>IF(ISNUMBER(AE26),'Cover Page'!$D$35/1000000*'1 macro-mapping'!AE26/'FX rate'!$C$23,"")</f>
        <v/>
      </c>
      <c r="AF105" s="988" t="str">
        <f>IF(ISNUMBER(AF26),'Cover Page'!$D$35/1000000*'1 macro-mapping'!AF26/'FX rate'!$C$23,"")</f>
        <v/>
      </c>
      <c r="AG105" s="988" t="str">
        <f>IF(ISNUMBER(AG26),'Cover Page'!$D$35/1000000*'1 macro-mapping'!AG26/'FX rate'!$C$23,"")</f>
        <v/>
      </c>
      <c r="AH105" s="988" t="str">
        <f>IF(ISNUMBER(AH26),'Cover Page'!$D$35/1000000*'1 macro-mapping'!AH26/'FX rate'!$C$23,"")</f>
        <v/>
      </c>
      <c r="AI105" s="988" t="str">
        <f>IF(ISNUMBER(AI26),'Cover Page'!$D$35/1000000*'1 macro-mapping'!AI26/'FX rate'!$C$23,"")</f>
        <v/>
      </c>
      <c r="AJ105" s="988" t="str">
        <f>IF(ISNUMBER(AJ26),'Cover Page'!$D$35/1000000*'1 macro-mapping'!AJ26/'FX rate'!$C$23,"")</f>
        <v/>
      </c>
      <c r="AK105" s="988" t="str">
        <f>IF(ISNUMBER(AK26),'Cover Page'!$D$35/1000000*'1 macro-mapping'!AK26/'FX rate'!$C$23,"")</f>
        <v/>
      </c>
      <c r="AL105" s="435"/>
      <c r="AM105" s="988" t="str">
        <f>IF(ISNUMBER(AM26),'Cover Page'!$D$35/1000000*'1 macro-mapping'!AM26/'FX rate'!$C$23,"")</f>
        <v/>
      </c>
      <c r="AN105" s="988" t="str">
        <f>IF(ISNUMBER(AN26),'Cover Page'!$D$35/1000000*'1 macro-mapping'!AN26/'FX rate'!$C$23,"")</f>
        <v/>
      </c>
      <c r="AO105" s="988" t="str">
        <f>IF(ISNUMBER(AO26),'Cover Page'!$D$35/1000000*'1 macro-mapping'!AO26/'FX rate'!$C$23,"")</f>
        <v/>
      </c>
      <c r="AP105" s="988" t="str">
        <f>IF(ISNUMBER(AP26),'Cover Page'!$D$35/1000000*'1 macro-mapping'!AP26/'FX rate'!$C$23,"")</f>
        <v/>
      </c>
      <c r="AQ105" s="988" t="str">
        <f>IF(ISNUMBER(AQ26),'Cover Page'!$D$35/1000000*'1 macro-mapping'!AQ26/'FX rate'!$C$23,"")</f>
        <v/>
      </c>
      <c r="AR105" s="435"/>
      <c r="AS105" s="988" t="str">
        <f>IF(ISNUMBER(AS26),'Cover Page'!$D$35/1000000*'1 macro-mapping'!AS26/'FX rate'!$C$23,"")</f>
        <v/>
      </c>
      <c r="AT105" s="988" t="str">
        <f>IF(ISNUMBER(AT26),'Cover Page'!$D$35/1000000*'1 macro-mapping'!AT26/'FX rate'!$C$23,"")</f>
        <v/>
      </c>
      <c r="AU105" s="988" t="str">
        <f>IF(ISNUMBER(AU26),'Cover Page'!$D$35/1000000*'1 macro-mapping'!AU26/'FX rate'!$C$23,"")</f>
        <v/>
      </c>
      <c r="AV105" s="988" t="str">
        <f>IF(ISNUMBER(AV26),'Cover Page'!$D$35/1000000*'1 macro-mapping'!AV26/'FX rate'!$C$23,"")</f>
        <v/>
      </c>
      <c r="AW105" s="988" t="str">
        <f>IF(ISNUMBER(AW26),'Cover Page'!$D$35/1000000*'1 macro-mapping'!AW26/'FX rate'!$C$23,"")</f>
        <v/>
      </c>
    </row>
    <row r="106" spans="1:49" ht="14.25" customHeight="1" x14ac:dyDescent="0.2">
      <c r="A106" s="1881"/>
      <c r="B106" s="860">
        <v>2013</v>
      </c>
      <c r="C106" s="861">
        <f>IF(ISNUMBER(C27),'Cover Page'!$D$35/1000000*'1 macro-mapping'!C27/'FX rate'!$C$23,"")</f>
        <v>0</v>
      </c>
      <c r="D106" s="864" t="str">
        <f>IF(ISNUMBER(D27),'Cover Page'!$D$35/1000000*'1 macro-mapping'!D27/'FX rate'!$C$23,"")</f>
        <v/>
      </c>
      <c r="E106" s="862">
        <f>IF(ISNUMBER(E27),'Cover Page'!$D$35/1000000*'1 macro-mapping'!E27/'FX rate'!$C$23,"")</f>
        <v>0</v>
      </c>
      <c r="F106" s="982" t="str">
        <f>IF(ISNUMBER(F27),'Cover Page'!$D$35/1000000*'1 macro-mapping'!F27/'FX rate'!$C$23,"")</f>
        <v/>
      </c>
      <c r="G106" s="982" t="str">
        <f>IF(ISNUMBER(G27),'Cover Page'!$D$35/1000000*'1 macro-mapping'!G27/'FX rate'!$C$23,"")</f>
        <v/>
      </c>
      <c r="H106" s="974" t="str">
        <f>IF(ISNUMBER(H27),'Cover Page'!$D$35/1000000*'1 macro-mapping'!H27/'FX rate'!$C$23,"")</f>
        <v/>
      </c>
      <c r="I106" s="974" t="str">
        <f>IF(ISNUMBER(I27),'Cover Page'!$D$35/1000000*'1 macro-mapping'!I27/'FX rate'!$C$23,"")</f>
        <v/>
      </c>
      <c r="J106" s="864" t="str">
        <f>IF(ISNUMBER(J27),'Cover Page'!$D$35/1000000*'1 macro-mapping'!J27/'FX rate'!$C$23,"")</f>
        <v/>
      </c>
      <c r="K106" s="982" t="str">
        <f>IF(ISNUMBER(K27),'Cover Page'!$D$35/1000000*'1 macro-mapping'!K27/'FX rate'!$C$23,"")</f>
        <v/>
      </c>
      <c r="L106" s="983" t="str">
        <f>IF(ISNUMBER(L27),'Cover Page'!$D$35/1000000*'1 macro-mapping'!L27/'FX rate'!$C$23,"")</f>
        <v/>
      </c>
      <c r="M106" s="862">
        <f>IF(ISNUMBER(M27),'Cover Page'!$D$35/1000000*'1 macro-mapping'!M27/'FX rate'!$C$23,"")</f>
        <v>0</v>
      </c>
      <c r="N106" s="984" t="str">
        <f>IF(ISNUMBER(N27),'Cover Page'!$D$35/1000000*'1 macro-mapping'!N27/'FX rate'!$C$23,"")</f>
        <v/>
      </c>
      <c r="O106" s="982" t="str">
        <f>IF(ISNUMBER(O27),'Cover Page'!$D$35/1000000*'1 macro-mapping'!O27/'FX rate'!$C$23,"")</f>
        <v/>
      </c>
      <c r="P106" s="985" t="str">
        <f>IF(ISNUMBER(P27),'Cover Page'!$D$35/1000000*'1 macro-mapping'!P27/'FX rate'!$C$23,"")</f>
        <v/>
      </c>
      <c r="Q106" s="864" t="str">
        <f>IF(ISNUMBER(Q27),'Cover Page'!$D$35/1000000*'1 macro-mapping'!Q27/'FX rate'!$C$23,"")</f>
        <v/>
      </c>
      <c r="R106" s="986" t="str">
        <f>IF(ISNUMBER(R27),'Cover Page'!$D$35/1000000*'1 macro-mapping'!R27/'FX rate'!$C$23,"")</f>
        <v/>
      </c>
      <c r="S106" s="982" t="str">
        <f>IF(ISNUMBER(S27),'Cover Page'!$D$35/1000000*'1 macro-mapping'!S27/'FX rate'!$C$23,"")</f>
        <v/>
      </c>
      <c r="T106" s="982" t="str">
        <f>IF(ISNUMBER(T27),'Cover Page'!$D$35/1000000*'1 macro-mapping'!T27/'FX rate'!$C$23,"")</f>
        <v/>
      </c>
      <c r="U106" s="987" t="str">
        <f>IF(ISNUMBER(U27),'Cover Page'!$D$35/1000000*'1 macro-mapping'!U27/'FX rate'!$C$23,"")</f>
        <v/>
      </c>
      <c r="V106" s="986" t="str">
        <f>IF(ISNUMBER(V27),'Cover Page'!$D$35/1000000*'1 macro-mapping'!V27/'FX rate'!$C$23,"")</f>
        <v/>
      </c>
      <c r="W106" s="982" t="str">
        <f>IF(ISNUMBER(W27),'Cover Page'!$D$35/1000000*'1 macro-mapping'!W27/'FX rate'!$C$23,"")</f>
        <v/>
      </c>
      <c r="X106" s="982" t="str">
        <f>IF(ISNUMBER(X27),'Cover Page'!$D$35/1000000*'1 macro-mapping'!X27/'FX rate'!$C$23,"")</f>
        <v/>
      </c>
      <c r="Y106" s="988" t="str">
        <f>IF(ISNUMBER(Y27),'Cover Page'!$D$35/1000000*'1 macro-mapping'!Y27/'FX rate'!$C$23,"")</f>
        <v/>
      </c>
      <c r="Z106" s="988" t="str">
        <f>IF(ISNUMBER(Z27),'Cover Page'!$D$35/1000000*'1 macro-mapping'!Z27/'FX rate'!$C$23,"")</f>
        <v/>
      </c>
      <c r="AA106" s="988" t="str">
        <f>IF(ISNUMBER(AA27),'Cover Page'!$D$35/1000000*'1 macro-mapping'!AA27/'FX rate'!$C$23,"")</f>
        <v/>
      </c>
      <c r="AB106" s="988" t="str">
        <f>IF(ISNUMBER(AB27),'Cover Page'!$D$35/1000000*'1 macro-mapping'!AB27/'FX rate'!$C$23,"")</f>
        <v/>
      </c>
      <c r="AC106" s="988" t="str">
        <f>IF(ISNUMBER(AC27),'Cover Page'!$D$35/1000000*'1 macro-mapping'!AC27/'FX rate'!$C$23,"")</f>
        <v/>
      </c>
      <c r="AD106" s="988" t="str">
        <f>IF(ISNUMBER(AD27),'Cover Page'!$D$35/1000000*'1 macro-mapping'!AD27/'FX rate'!$C$23,"")</f>
        <v/>
      </c>
      <c r="AE106" s="988" t="str">
        <f>IF(ISNUMBER(AE27),'Cover Page'!$D$35/1000000*'1 macro-mapping'!AE27/'FX rate'!$C$23,"")</f>
        <v/>
      </c>
      <c r="AF106" s="988" t="str">
        <f>IF(ISNUMBER(AF27),'Cover Page'!$D$35/1000000*'1 macro-mapping'!AF27/'FX rate'!$C$23,"")</f>
        <v/>
      </c>
      <c r="AG106" s="988" t="str">
        <f>IF(ISNUMBER(AG27),'Cover Page'!$D$35/1000000*'1 macro-mapping'!AG27/'FX rate'!$C$23,"")</f>
        <v/>
      </c>
      <c r="AH106" s="988" t="str">
        <f>IF(ISNUMBER(AH27),'Cover Page'!$D$35/1000000*'1 macro-mapping'!AH27/'FX rate'!$C$23,"")</f>
        <v/>
      </c>
      <c r="AI106" s="988" t="str">
        <f>IF(ISNUMBER(AI27),'Cover Page'!$D$35/1000000*'1 macro-mapping'!AI27/'FX rate'!$C$23,"")</f>
        <v/>
      </c>
      <c r="AJ106" s="988" t="str">
        <f>IF(ISNUMBER(AJ27),'Cover Page'!$D$35/1000000*'1 macro-mapping'!AJ27/'FX rate'!$C$23,"")</f>
        <v/>
      </c>
      <c r="AK106" s="988" t="str">
        <f>IF(ISNUMBER(AK27),'Cover Page'!$D$35/1000000*'1 macro-mapping'!AK27/'FX rate'!$C$23,"")</f>
        <v/>
      </c>
      <c r="AL106" s="435"/>
      <c r="AM106" s="988" t="str">
        <f>IF(ISNUMBER(AM27),'Cover Page'!$D$35/1000000*'1 macro-mapping'!AM27/'FX rate'!$C$23,"")</f>
        <v/>
      </c>
      <c r="AN106" s="988" t="str">
        <f>IF(ISNUMBER(AN27),'Cover Page'!$D$35/1000000*'1 macro-mapping'!AN27/'FX rate'!$C$23,"")</f>
        <v/>
      </c>
      <c r="AO106" s="988" t="str">
        <f>IF(ISNUMBER(AO27),'Cover Page'!$D$35/1000000*'1 macro-mapping'!AO27/'FX rate'!$C$23,"")</f>
        <v/>
      </c>
      <c r="AP106" s="988" t="str">
        <f>IF(ISNUMBER(AP27),'Cover Page'!$D$35/1000000*'1 macro-mapping'!AP27/'FX rate'!$C$23,"")</f>
        <v/>
      </c>
      <c r="AQ106" s="988" t="str">
        <f>IF(ISNUMBER(AQ27),'Cover Page'!$D$35/1000000*'1 macro-mapping'!AQ27/'FX rate'!$C$23,"")</f>
        <v/>
      </c>
      <c r="AR106" s="435"/>
      <c r="AS106" s="988" t="str">
        <f>IF(ISNUMBER(AS27),'Cover Page'!$D$35/1000000*'1 macro-mapping'!AS27/'FX rate'!$C$23,"")</f>
        <v/>
      </c>
      <c r="AT106" s="988" t="str">
        <f>IF(ISNUMBER(AT27),'Cover Page'!$D$35/1000000*'1 macro-mapping'!AT27/'FX rate'!$C$23,"")</f>
        <v/>
      </c>
      <c r="AU106" s="988" t="str">
        <f>IF(ISNUMBER(AU27),'Cover Page'!$D$35/1000000*'1 macro-mapping'!AU27/'FX rate'!$C$23,"")</f>
        <v/>
      </c>
      <c r="AV106" s="988" t="str">
        <f>IF(ISNUMBER(AV27),'Cover Page'!$D$35/1000000*'1 macro-mapping'!AV27/'FX rate'!$C$23,"")</f>
        <v/>
      </c>
      <c r="AW106" s="988" t="str">
        <f>IF(ISNUMBER(AW27),'Cover Page'!$D$35/1000000*'1 macro-mapping'!AW27/'FX rate'!$C$23,"")</f>
        <v/>
      </c>
    </row>
    <row r="107" spans="1:49" ht="14.25" customHeight="1" x14ac:dyDescent="0.2">
      <c r="A107" s="1881"/>
      <c r="B107" s="863">
        <v>2014</v>
      </c>
      <c r="C107" s="861">
        <f>IF(ISNUMBER(C28),'Cover Page'!$D$35/1000000*'1 macro-mapping'!C28/'FX rate'!$C$23,"")</f>
        <v>0</v>
      </c>
      <c r="D107" s="989" t="str">
        <f>IF(ISNUMBER(D28),'Cover Page'!$D$35/1000000*'1 macro-mapping'!D28/'FX rate'!$C$23,"")</f>
        <v/>
      </c>
      <c r="E107" s="862">
        <f>IF(ISNUMBER(E28),'Cover Page'!$D$35/1000000*'1 macro-mapping'!E28/'FX rate'!$C$23,"")</f>
        <v>0</v>
      </c>
      <c r="F107" s="990" t="str">
        <f>IF(ISNUMBER(F28),'Cover Page'!$D$35/1000000*'1 macro-mapping'!F28/'FX rate'!$C$23,"")</f>
        <v/>
      </c>
      <c r="G107" s="990" t="str">
        <f>IF(ISNUMBER(G28),'Cover Page'!$D$35/1000000*'1 macro-mapping'!G28/'FX rate'!$C$23,"")</f>
        <v/>
      </c>
      <c r="H107" s="991" t="str">
        <f>IF(ISNUMBER(H28),'Cover Page'!$D$35/1000000*'1 macro-mapping'!H28/'FX rate'!$C$23,"")</f>
        <v/>
      </c>
      <c r="I107" s="991" t="str">
        <f>IF(ISNUMBER(I28),'Cover Page'!$D$35/1000000*'1 macro-mapping'!I28/'FX rate'!$C$23,"")</f>
        <v/>
      </c>
      <c r="J107" s="989" t="str">
        <f>IF(ISNUMBER(J28),'Cover Page'!$D$35/1000000*'1 macro-mapping'!J28/'FX rate'!$C$23,"")</f>
        <v/>
      </c>
      <c r="K107" s="990" t="str">
        <f>IF(ISNUMBER(K28),'Cover Page'!$D$35/1000000*'1 macro-mapping'!K28/'FX rate'!$C$23,"")</f>
        <v/>
      </c>
      <c r="L107" s="992" t="str">
        <f>IF(ISNUMBER(L28),'Cover Page'!$D$35/1000000*'1 macro-mapping'!L28/'FX rate'!$C$23,"")</f>
        <v/>
      </c>
      <c r="M107" s="862">
        <f>IF(ISNUMBER(M28),'Cover Page'!$D$35/1000000*'1 macro-mapping'!M28/'FX rate'!$C$23,"")</f>
        <v>0</v>
      </c>
      <c r="N107" s="984" t="str">
        <f>IF(ISNUMBER(N28),'Cover Page'!$D$35/1000000*'1 macro-mapping'!N28/'FX rate'!$C$23,"")</f>
        <v/>
      </c>
      <c r="O107" s="990" t="str">
        <f>IF(ISNUMBER(O28),'Cover Page'!$D$35/1000000*'1 macro-mapping'!O28/'FX rate'!$C$23,"")</f>
        <v/>
      </c>
      <c r="P107" s="993" t="str">
        <f>IF(ISNUMBER(P28),'Cover Page'!$D$35/1000000*'1 macro-mapping'!P28/'FX rate'!$C$23,"")</f>
        <v/>
      </c>
      <c r="Q107" s="989" t="str">
        <f>IF(ISNUMBER(Q28),'Cover Page'!$D$35/1000000*'1 macro-mapping'!Q28/'FX rate'!$C$23,"")</f>
        <v/>
      </c>
      <c r="R107" s="994" t="str">
        <f>IF(ISNUMBER(R28),'Cover Page'!$D$35/1000000*'1 macro-mapping'!R28/'FX rate'!$C$23,"")</f>
        <v/>
      </c>
      <c r="S107" s="990" t="str">
        <f>IF(ISNUMBER(S28),'Cover Page'!$D$35/1000000*'1 macro-mapping'!S28/'FX rate'!$C$23,"")</f>
        <v/>
      </c>
      <c r="T107" s="990" t="str">
        <f>IF(ISNUMBER(T28),'Cover Page'!$D$35/1000000*'1 macro-mapping'!T28/'FX rate'!$C$23,"")</f>
        <v/>
      </c>
      <c r="U107" s="995" t="str">
        <f>IF(ISNUMBER(U28),'Cover Page'!$D$35/1000000*'1 macro-mapping'!U28/'FX rate'!$C$23,"")</f>
        <v/>
      </c>
      <c r="V107" s="994" t="str">
        <f>IF(ISNUMBER(V28),'Cover Page'!$D$35/1000000*'1 macro-mapping'!V28/'FX rate'!$C$23,"")</f>
        <v/>
      </c>
      <c r="W107" s="990" t="str">
        <f>IF(ISNUMBER(W28),'Cover Page'!$D$35/1000000*'1 macro-mapping'!W28/'FX rate'!$C$23,"")</f>
        <v/>
      </c>
      <c r="X107" s="990" t="str">
        <f>IF(ISNUMBER(X28),'Cover Page'!$D$35/1000000*'1 macro-mapping'!X28/'FX rate'!$C$23,"")</f>
        <v/>
      </c>
      <c r="Y107" s="996" t="str">
        <f>IF(ISNUMBER(Y28),'Cover Page'!$D$35/1000000*'1 macro-mapping'!Y28/'FX rate'!$C$23,"")</f>
        <v/>
      </c>
      <c r="Z107" s="996" t="str">
        <f>IF(ISNUMBER(Z28),'Cover Page'!$D$35/1000000*'1 macro-mapping'!Z28/'FX rate'!$C$23,"")</f>
        <v/>
      </c>
      <c r="AA107" s="996" t="str">
        <f>IF(ISNUMBER(AA28),'Cover Page'!$D$35/1000000*'1 macro-mapping'!AA28/'FX rate'!$C$23,"")</f>
        <v/>
      </c>
      <c r="AB107" s="996" t="str">
        <f>IF(ISNUMBER(AB28),'Cover Page'!$D$35/1000000*'1 macro-mapping'!AB28/'FX rate'!$C$23,"")</f>
        <v/>
      </c>
      <c r="AC107" s="996" t="str">
        <f>IF(ISNUMBER(AC28),'Cover Page'!$D$35/1000000*'1 macro-mapping'!AC28/'FX rate'!$C$23,"")</f>
        <v/>
      </c>
      <c r="AD107" s="996" t="str">
        <f>IF(ISNUMBER(AD28),'Cover Page'!$D$35/1000000*'1 macro-mapping'!AD28/'FX rate'!$C$23,"")</f>
        <v/>
      </c>
      <c r="AE107" s="996" t="str">
        <f>IF(ISNUMBER(AE28),'Cover Page'!$D$35/1000000*'1 macro-mapping'!AE28/'FX rate'!$C$23,"")</f>
        <v/>
      </c>
      <c r="AF107" s="996" t="str">
        <f>IF(ISNUMBER(AF28),'Cover Page'!$D$35/1000000*'1 macro-mapping'!AF28/'FX rate'!$C$23,"")</f>
        <v/>
      </c>
      <c r="AG107" s="996" t="str">
        <f>IF(ISNUMBER(AG28),'Cover Page'!$D$35/1000000*'1 macro-mapping'!AG28/'FX rate'!$C$23,"")</f>
        <v/>
      </c>
      <c r="AH107" s="996" t="str">
        <f>IF(ISNUMBER(AH28),'Cover Page'!$D$35/1000000*'1 macro-mapping'!AH28/'FX rate'!$C$23,"")</f>
        <v/>
      </c>
      <c r="AI107" s="996" t="str">
        <f>IF(ISNUMBER(AI28),'Cover Page'!$D$35/1000000*'1 macro-mapping'!AI28/'FX rate'!$C$23,"")</f>
        <v/>
      </c>
      <c r="AJ107" s="996" t="str">
        <f>IF(ISNUMBER(AJ28),'Cover Page'!$D$35/1000000*'1 macro-mapping'!AJ28/'FX rate'!$C$23,"")</f>
        <v/>
      </c>
      <c r="AK107" s="996" t="str">
        <f>IF(ISNUMBER(AK28),'Cover Page'!$D$35/1000000*'1 macro-mapping'!AK28/'FX rate'!$C$23,"")</f>
        <v/>
      </c>
      <c r="AL107" s="435"/>
      <c r="AM107" s="996" t="str">
        <f>IF(ISNUMBER(AM28),'Cover Page'!$D$35/1000000*'1 macro-mapping'!AM28/'FX rate'!$C$23,"")</f>
        <v/>
      </c>
      <c r="AN107" s="996" t="str">
        <f>IF(ISNUMBER(AN28),'Cover Page'!$D$35/1000000*'1 macro-mapping'!AN28/'FX rate'!$C$23,"")</f>
        <v/>
      </c>
      <c r="AO107" s="996" t="str">
        <f>IF(ISNUMBER(AO28),'Cover Page'!$D$35/1000000*'1 macro-mapping'!AO28/'FX rate'!$C$23,"")</f>
        <v/>
      </c>
      <c r="AP107" s="996" t="str">
        <f>IF(ISNUMBER(AP28),'Cover Page'!$D$35/1000000*'1 macro-mapping'!AP28/'FX rate'!$C$23,"")</f>
        <v/>
      </c>
      <c r="AQ107" s="996" t="str">
        <f>IF(ISNUMBER(AQ28),'Cover Page'!$D$35/1000000*'1 macro-mapping'!AQ28/'FX rate'!$C$23,"")</f>
        <v/>
      </c>
      <c r="AR107" s="435"/>
      <c r="AS107" s="996" t="str">
        <f>IF(ISNUMBER(AS28),'Cover Page'!$D$35/1000000*'1 macro-mapping'!AS28/'FX rate'!$C$23,"")</f>
        <v/>
      </c>
      <c r="AT107" s="996" t="str">
        <f>IF(ISNUMBER(AT28),'Cover Page'!$D$35/1000000*'1 macro-mapping'!AT28/'FX rate'!$C$23,"")</f>
        <v/>
      </c>
      <c r="AU107" s="996" t="str">
        <f>IF(ISNUMBER(AU28),'Cover Page'!$D$35/1000000*'1 macro-mapping'!AU28/'FX rate'!$C$23,"")</f>
        <v/>
      </c>
      <c r="AV107" s="996" t="str">
        <f>IF(ISNUMBER(AV28),'Cover Page'!$D$35/1000000*'1 macro-mapping'!AV28/'FX rate'!$C$23,"")</f>
        <v/>
      </c>
      <c r="AW107" s="996" t="str">
        <f>IF(ISNUMBER(AW28),'Cover Page'!$D$35/1000000*'1 macro-mapping'!AW28/'FX rate'!$C$23,"")</f>
        <v/>
      </c>
    </row>
    <row r="108" spans="1:49" ht="14.25" customHeight="1" x14ac:dyDescent="0.2">
      <c r="A108" s="1881"/>
      <c r="B108" s="860">
        <v>2015</v>
      </c>
      <c r="C108" s="861">
        <f>IF(ISNUMBER(C29),'Cover Page'!$D$35/1000000*'1 macro-mapping'!C29/'FX rate'!$C$23,"")</f>
        <v>0</v>
      </c>
      <c r="D108" s="864" t="str">
        <f>IF(ISNUMBER(D29),'Cover Page'!$D$35/1000000*'1 macro-mapping'!D29/'FX rate'!$C$23,"")</f>
        <v/>
      </c>
      <c r="E108" s="862">
        <f>IF(ISNUMBER(E29),'Cover Page'!$D$35/1000000*'1 macro-mapping'!E29/'FX rate'!$C$23,"")</f>
        <v>0</v>
      </c>
      <c r="F108" s="982" t="str">
        <f>IF(ISNUMBER(F29),'Cover Page'!$D$35/1000000*'1 macro-mapping'!F29/'FX rate'!$C$23,"")</f>
        <v/>
      </c>
      <c r="G108" s="982" t="str">
        <f>IF(ISNUMBER(G29),'Cover Page'!$D$35/1000000*'1 macro-mapping'!G29/'FX rate'!$C$23,"")</f>
        <v/>
      </c>
      <c r="H108" s="974" t="str">
        <f>IF(ISNUMBER(H29),'Cover Page'!$D$35/1000000*'1 macro-mapping'!H29/'FX rate'!$C$23,"")</f>
        <v/>
      </c>
      <c r="I108" s="974" t="str">
        <f>IF(ISNUMBER(I29),'Cover Page'!$D$35/1000000*'1 macro-mapping'!I29/'FX rate'!$C$23,"")</f>
        <v/>
      </c>
      <c r="J108" s="864" t="str">
        <f>IF(ISNUMBER(J29),'Cover Page'!$D$35/1000000*'1 macro-mapping'!J29/'FX rate'!$C$23,"")</f>
        <v/>
      </c>
      <c r="K108" s="982" t="str">
        <f>IF(ISNUMBER(K29),'Cover Page'!$D$35/1000000*'1 macro-mapping'!K29/'FX rate'!$C$23,"")</f>
        <v/>
      </c>
      <c r="L108" s="983" t="str">
        <f>IF(ISNUMBER(L29),'Cover Page'!$D$35/1000000*'1 macro-mapping'!L29/'FX rate'!$C$23,"")</f>
        <v/>
      </c>
      <c r="M108" s="862">
        <f>IF(ISNUMBER(M29),'Cover Page'!$D$35/1000000*'1 macro-mapping'!M29/'FX rate'!$C$23,"")</f>
        <v>0</v>
      </c>
      <c r="N108" s="986" t="str">
        <f>IF(ISNUMBER(N29),'Cover Page'!$D$35/1000000*'1 macro-mapping'!N29/'FX rate'!$C$23,"")</f>
        <v/>
      </c>
      <c r="O108" s="982" t="str">
        <f>IF(ISNUMBER(O29),'Cover Page'!$D$35/1000000*'1 macro-mapping'!O29/'FX rate'!$C$23,"")</f>
        <v/>
      </c>
      <c r="P108" s="985" t="str">
        <f>IF(ISNUMBER(P29),'Cover Page'!$D$35/1000000*'1 macro-mapping'!P29/'FX rate'!$C$23,"")</f>
        <v/>
      </c>
      <c r="Q108" s="864" t="str">
        <f>IF(ISNUMBER(Q29),'Cover Page'!$D$35/1000000*'1 macro-mapping'!Q29/'FX rate'!$C$23,"")</f>
        <v/>
      </c>
      <c r="R108" s="986" t="str">
        <f>IF(ISNUMBER(R29),'Cover Page'!$D$35/1000000*'1 macro-mapping'!R29/'FX rate'!$C$23,"")</f>
        <v/>
      </c>
      <c r="S108" s="982" t="str">
        <f>IF(ISNUMBER(S29),'Cover Page'!$D$35/1000000*'1 macro-mapping'!S29/'FX rate'!$C$23,"")</f>
        <v/>
      </c>
      <c r="T108" s="982" t="str">
        <f>IF(ISNUMBER(T29),'Cover Page'!$D$35/1000000*'1 macro-mapping'!T29/'FX rate'!$C$23,"")</f>
        <v/>
      </c>
      <c r="U108" s="987" t="str">
        <f>IF(ISNUMBER(U29),'Cover Page'!$D$35/1000000*'1 macro-mapping'!U29/'FX rate'!$C$23,"")</f>
        <v/>
      </c>
      <c r="V108" s="986" t="str">
        <f>IF(ISNUMBER(V29),'Cover Page'!$D$35/1000000*'1 macro-mapping'!V29/'FX rate'!$C$23,"")</f>
        <v/>
      </c>
      <c r="W108" s="982" t="str">
        <f>IF(ISNUMBER(W29),'Cover Page'!$D$35/1000000*'1 macro-mapping'!W29/'FX rate'!$C$23,"")</f>
        <v/>
      </c>
      <c r="X108" s="982" t="str">
        <f>IF(ISNUMBER(X29),'Cover Page'!$D$35/1000000*'1 macro-mapping'!X29/'FX rate'!$C$23,"")</f>
        <v/>
      </c>
      <c r="Y108" s="988" t="str">
        <f>IF(ISNUMBER(Y29),'Cover Page'!$D$35/1000000*'1 macro-mapping'!Y29/'FX rate'!$C$23,"")</f>
        <v/>
      </c>
      <c r="Z108" s="988" t="str">
        <f>IF(ISNUMBER(Z29),'Cover Page'!$D$35/1000000*'1 macro-mapping'!Z29/'FX rate'!$C$23,"")</f>
        <v/>
      </c>
      <c r="AA108" s="988" t="str">
        <f>IF(ISNUMBER(AA29),'Cover Page'!$D$35/1000000*'1 macro-mapping'!AA29/'FX rate'!$C$23,"")</f>
        <v/>
      </c>
      <c r="AB108" s="988" t="str">
        <f>IF(ISNUMBER(AB29),'Cover Page'!$D$35/1000000*'1 macro-mapping'!AB29/'FX rate'!$C$23,"")</f>
        <v/>
      </c>
      <c r="AC108" s="988" t="str">
        <f>IF(ISNUMBER(AC29),'Cover Page'!$D$35/1000000*'1 macro-mapping'!AC29/'FX rate'!$C$23,"")</f>
        <v/>
      </c>
      <c r="AD108" s="988" t="str">
        <f>IF(ISNUMBER(AD29),'Cover Page'!$D$35/1000000*'1 macro-mapping'!AD29/'FX rate'!$C$23,"")</f>
        <v/>
      </c>
      <c r="AE108" s="988" t="str">
        <f>IF(ISNUMBER(AE29),'Cover Page'!$D$35/1000000*'1 macro-mapping'!AE29/'FX rate'!$C$23,"")</f>
        <v/>
      </c>
      <c r="AF108" s="988" t="str">
        <f>IF(ISNUMBER(AF29),'Cover Page'!$D$35/1000000*'1 macro-mapping'!AF29/'FX rate'!$C$23,"")</f>
        <v/>
      </c>
      <c r="AG108" s="988" t="str">
        <f>IF(ISNUMBER(AG29),'Cover Page'!$D$35/1000000*'1 macro-mapping'!AG29/'FX rate'!$C$23,"")</f>
        <v/>
      </c>
      <c r="AH108" s="988" t="str">
        <f>IF(ISNUMBER(AH29),'Cover Page'!$D$35/1000000*'1 macro-mapping'!AH29/'FX rate'!$C$23,"")</f>
        <v/>
      </c>
      <c r="AI108" s="988" t="str">
        <f>IF(ISNUMBER(AI29),'Cover Page'!$D$35/1000000*'1 macro-mapping'!AI29/'FX rate'!$C$23,"")</f>
        <v/>
      </c>
      <c r="AJ108" s="988" t="str">
        <f>IF(ISNUMBER(AJ29),'Cover Page'!$D$35/1000000*'1 macro-mapping'!AJ29/'FX rate'!$C$23,"")</f>
        <v/>
      </c>
      <c r="AK108" s="988" t="str">
        <f>IF(ISNUMBER(AK29),'Cover Page'!$D$35/1000000*'1 macro-mapping'!AK29/'FX rate'!$C$23,"")</f>
        <v/>
      </c>
      <c r="AL108" s="435"/>
      <c r="AM108" s="988" t="str">
        <f>IF(ISNUMBER(AM29),'Cover Page'!$D$35/1000000*'1 macro-mapping'!AM29/'FX rate'!$C$23,"")</f>
        <v/>
      </c>
      <c r="AN108" s="988" t="str">
        <f>IF(ISNUMBER(AN29),'Cover Page'!$D$35/1000000*'1 macro-mapping'!AN29/'FX rate'!$C$23,"")</f>
        <v/>
      </c>
      <c r="AO108" s="988" t="str">
        <f>IF(ISNUMBER(AO29),'Cover Page'!$D$35/1000000*'1 macro-mapping'!AO29/'FX rate'!$C$23,"")</f>
        <v/>
      </c>
      <c r="AP108" s="988" t="str">
        <f>IF(ISNUMBER(AP29),'Cover Page'!$D$35/1000000*'1 macro-mapping'!AP29/'FX rate'!$C$23,"")</f>
        <v/>
      </c>
      <c r="AQ108" s="988" t="str">
        <f>IF(ISNUMBER(AQ29),'Cover Page'!$D$35/1000000*'1 macro-mapping'!AQ29/'FX rate'!$C$23,"")</f>
        <v/>
      </c>
      <c r="AR108" s="435"/>
      <c r="AS108" s="988" t="str">
        <f>IF(ISNUMBER(AS29),'Cover Page'!$D$35/1000000*'1 macro-mapping'!AS29/'FX rate'!$C$23,"")</f>
        <v/>
      </c>
      <c r="AT108" s="988" t="str">
        <f>IF(ISNUMBER(AT29),'Cover Page'!$D$35/1000000*'1 macro-mapping'!AT29/'FX rate'!$C$23,"")</f>
        <v/>
      </c>
      <c r="AU108" s="988" t="str">
        <f>IF(ISNUMBER(AU29),'Cover Page'!$D$35/1000000*'1 macro-mapping'!AU29/'FX rate'!$C$23,"")</f>
        <v/>
      </c>
      <c r="AV108" s="988" t="str">
        <f>IF(ISNUMBER(AV29),'Cover Page'!$D$35/1000000*'1 macro-mapping'!AV29/'FX rate'!$C$23,"")</f>
        <v/>
      </c>
      <c r="AW108" s="988" t="str">
        <f>IF(ISNUMBER(AW29),'Cover Page'!$D$35/1000000*'1 macro-mapping'!AW29/'FX rate'!$C$23,"")</f>
        <v/>
      </c>
    </row>
    <row r="109" spans="1:49" ht="14.25" customHeight="1" x14ac:dyDescent="0.2">
      <c r="A109" s="1881"/>
      <c r="B109" s="863">
        <v>2016</v>
      </c>
      <c r="C109" s="861">
        <f>IF(ISNUMBER(C30),'Cover Page'!$D$35/1000000*'1 macro-mapping'!C30/'FX rate'!$C$23,"")</f>
        <v>0</v>
      </c>
      <c r="D109" s="864" t="str">
        <f>IF(ISNUMBER(D30),'Cover Page'!$D$35/1000000*'1 macro-mapping'!D30/'FX rate'!$C$23,"")</f>
        <v/>
      </c>
      <c r="E109" s="862">
        <f>IF(ISNUMBER(E30),'Cover Page'!$D$35/1000000*'1 macro-mapping'!E30/'FX rate'!$C$23,"")</f>
        <v>0</v>
      </c>
      <c r="F109" s="982" t="str">
        <f>IF(ISNUMBER(F30),'Cover Page'!$D$35/1000000*'1 macro-mapping'!F30/'FX rate'!$C$23,"")</f>
        <v/>
      </c>
      <c r="G109" s="982" t="str">
        <f>IF(ISNUMBER(G30),'Cover Page'!$D$35/1000000*'1 macro-mapping'!G30/'FX rate'!$C$23,"")</f>
        <v/>
      </c>
      <c r="H109" s="974" t="str">
        <f>IF(ISNUMBER(H30),'Cover Page'!$D$35/1000000*'1 macro-mapping'!H30/'FX rate'!$C$23,"")</f>
        <v/>
      </c>
      <c r="I109" s="974" t="str">
        <f>IF(ISNUMBER(I30),'Cover Page'!$D$35/1000000*'1 macro-mapping'!I30/'FX rate'!$C$23,"")</f>
        <v/>
      </c>
      <c r="J109" s="864" t="str">
        <f>IF(ISNUMBER(J30),'Cover Page'!$D$35/1000000*'1 macro-mapping'!J30/'FX rate'!$C$23,"")</f>
        <v/>
      </c>
      <c r="K109" s="982" t="str">
        <f>IF(ISNUMBER(K30),'Cover Page'!$D$35/1000000*'1 macro-mapping'!K30/'FX rate'!$C$23,"")</f>
        <v/>
      </c>
      <c r="L109" s="983" t="str">
        <f>IF(ISNUMBER(L30),'Cover Page'!$D$35/1000000*'1 macro-mapping'!L30/'FX rate'!$C$23,"")</f>
        <v/>
      </c>
      <c r="M109" s="862">
        <f>IF(ISNUMBER(M30),'Cover Page'!$D$35/1000000*'1 macro-mapping'!M30/'FX rate'!$C$23,"")</f>
        <v>0</v>
      </c>
      <c r="N109" s="986" t="str">
        <f>IF(ISNUMBER(N30),'Cover Page'!$D$35/1000000*'1 macro-mapping'!N30/'FX rate'!$C$23,"")</f>
        <v/>
      </c>
      <c r="O109" s="982" t="str">
        <f>IF(ISNUMBER(O30),'Cover Page'!$D$35/1000000*'1 macro-mapping'!O30/'FX rate'!$C$23,"")</f>
        <v/>
      </c>
      <c r="P109" s="985" t="str">
        <f>IF(ISNUMBER(P30),'Cover Page'!$D$35/1000000*'1 macro-mapping'!P30/'FX rate'!$C$23,"")</f>
        <v/>
      </c>
      <c r="Q109" s="864" t="str">
        <f>IF(ISNUMBER(Q30),'Cover Page'!$D$35/1000000*'1 macro-mapping'!Q30/'FX rate'!$C$23,"")</f>
        <v/>
      </c>
      <c r="R109" s="986" t="str">
        <f>IF(ISNUMBER(R30),'Cover Page'!$D$35/1000000*'1 macro-mapping'!R30/'FX rate'!$C$23,"")</f>
        <v/>
      </c>
      <c r="S109" s="982" t="str">
        <f>IF(ISNUMBER(S30),'Cover Page'!$D$35/1000000*'1 macro-mapping'!S30/'FX rate'!$C$23,"")</f>
        <v/>
      </c>
      <c r="T109" s="982" t="str">
        <f>IF(ISNUMBER(T30),'Cover Page'!$D$35/1000000*'1 macro-mapping'!T30/'FX rate'!$C$23,"")</f>
        <v/>
      </c>
      <c r="U109" s="987" t="str">
        <f>IF(ISNUMBER(U30),'Cover Page'!$D$35/1000000*'1 macro-mapping'!U30/'FX rate'!$C$23,"")</f>
        <v/>
      </c>
      <c r="V109" s="986" t="str">
        <f>IF(ISNUMBER(V30),'Cover Page'!$D$35/1000000*'1 macro-mapping'!V30/'FX rate'!$C$23,"")</f>
        <v/>
      </c>
      <c r="W109" s="982" t="str">
        <f>IF(ISNUMBER(W30),'Cover Page'!$D$35/1000000*'1 macro-mapping'!W30/'FX rate'!$C$23,"")</f>
        <v/>
      </c>
      <c r="X109" s="982" t="str">
        <f>IF(ISNUMBER(X30),'Cover Page'!$D$35/1000000*'1 macro-mapping'!X30/'FX rate'!$C$23,"")</f>
        <v/>
      </c>
      <c r="Y109" s="988" t="str">
        <f>IF(ISNUMBER(Y30),'Cover Page'!$D$35/1000000*'1 macro-mapping'!Y30/'FX rate'!$C$23,"")</f>
        <v/>
      </c>
      <c r="Z109" s="988" t="str">
        <f>IF(ISNUMBER(Z30),'Cover Page'!$D$35/1000000*'1 macro-mapping'!Z30/'FX rate'!$C$23,"")</f>
        <v/>
      </c>
      <c r="AA109" s="988" t="str">
        <f>IF(ISNUMBER(AA30),'Cover Page'!$D$35/1000000*'1 macro-mapping'!AA30/'FX rate'!$C$23,"")</f>
        <v/>
      </c>
      <c r="AB109" s="988" t="str">
        <f>IF(ISNUMBER(AB30),'Cover Page'!$D$35/1000000*'1 macro-mapping'!AB30/'FX rate'!$C$23,"")</f>
        <v/>
      </c>
      <c r="AC109" s="988" t="str">
        <f>IF(ISNUMBER(AC30),'Cover Page'!$D$35/1000000*'1 macro-mapping'!AC30/'FX rate'!$C$23,"")</f>
        <v/>
      </c>
      <c r="AD109" s="988" t="str">
        <f>IF(ISNUMBER(AD30),'Cover Page'!$D$35/1000000*'1 macro-mapping'!AD30/'FX rate'!$C$23,"")</f>
        <v/>
      </c>
      <c r="AE109" s="988" t="str">
        <f>IF(ISNUMBER(AE30),'Cover Page'!$D$35/1000000*'1 macro-mapping'!AE30/'FX rate'!$C$23,"")</f>
        <v/>
      </c>
      <c r="AF109" s="988" t="str">
        <f>IF(ISNUMBER(AF30),'Cover Page'!$D$35/1000000*'1 macro-mapping'!AF30/'FX rate'!$C$23,"")</f>
        <v/>
      </c>
      <c r="AG109" s="988" t="str">
        <f>IF(ISNUMBER(AG30),'Cover Page'!$D$35/1000000*'1 macro-mapping'!AG30/'FX rate'!$C$23,"")</f>
        <v/>
      </c>
      <c r="AH109" s="988" t="str">
        <f>IF(ISNUMBER(AH30),'Cover Page'!$D$35/1000000*'1 macro-mapping'!AH30/'FX rate'!$C$23,"")</f>
        <v/>
      </c>
      <c r="AI109" s="988" t="str">
        <f>IF(ISNUMBER(AI30),'Cover Page'!$D$35/1000000*'1 macro-mapping'!AI30/'FX rate'!$C$23,"")</f>
        <v/>
      </c>
      <c r="AJ109" s="988" t="str">
        <f>IF(ISNUMBER(AJ30),'Cover Page'!$D$35/1000000*'1 macro-mapping'!AJ30/'FX rate'!$C$23,"")</f>
        <v/>
      </c>
      <c r="AK109" s="988" t="str">
        <f>IF(ISNUMBER(AK30),'Cover Page'!$D$35/1000000*'1 macro-mapping'!AK30/'FX rate'!$C$23,"")</f>
        <v/>
      </c>
      <c r="AL109" s="435"/>
      <c r="AM109" s="988" t="str">
        <f>IF(ISNUMBER(AM30),'Cover Page'!$D$35/1000000*'1 macro-mapping'!AM30/'FX rate'!$C$23,"")</f>
        <v/>
      </c>
      <c r="AN109" s="988" t="str">
        <f>IF(ISNUMBER(AN30),'Cover Page'!$D$35/1000000*'1 macro-mapping'!AN30/'FX rate'!$C$23,"")</f>
        <v/>
      </c>
      <c r="AO109" s="988" t="str">
        <f>IF(ISNUMBER(AO30),'Cover Page'!$D$35/1000000*'1 macro-mapping'!AO30/'FX rate'!$C$23,"")</f>
        <v/>
      </c>
      <c r="AP109" s="988" t="str">
        <f>IF(ISNUMBER(AP30),'Cover Page'!$D$35/1000000*'1 macro-mapping'!AP30/'FX rate'!$C$23,"")</f>
        <v/>
      </c>
      <c r="AQ109" s="988" t="str">
        <f>IF(ISNUMBER(AQ30),'Cover Page'!$D$35/1000000*'1 macro-mapping'!AQ30/'FX rate'!$C$23,"")</f>
        <v/>
      </c>
      <c r="AR109" s="435"/>
      <c r="AS109" s="988" t="str">
        <f>IF(ISNUMBER(AS30),'Cover Page'!$D$35/1000000*'1 macro-mapping'!AS30/'FX rate'!$C$23,"")</f>
        <v/>
      </c>
      <c r="AT109" s="988" t="str">
        <f>IF(ISNUMBER(AT30),'Cover Page'!$D$35/1000000*'1 macro-mapping'!AT30/'FX rate'!$C$23,"")</f>
        <v/>
      </c>
      <c r="AU109" s="988" t="str">
        <f>IF(ISNUMBER(AU30),'Cover Page'!$D$35/1000000*'1 macro-mapping'!AU30/'FX rate'!$C$23,"")</f>
        <v/>
      </c>
      <c r="AV109" s="988" t="str">
        <f>IF(ISNUMBER(AV30),'Cover Page'!$D$35/1000000*'1 macro-mapping'!AV30/'FX rate'!$C$23,"")</f>
        <v/>
      </c>
      <c r="AW109" s="988" t="str">
        <f>IF(ISNUMBER(AW30),'Cover Page'!$D$35/1000000*'1 macro-mapping'!AW30/'FX rate'!$C$23,"")</f>
        <v/>
      </c>
    </row>
    <row r="110" spans="1:49" ht="14.25" customHeight="1" x14ac:dyDescent="0.2">
      <c r="A110" s="1881"/>
      <c r="B110" s="863">
        <v>2017</v>
      </c>
      <c r="C110" s="861">
        <f>IF(ISNUMBER(C31),'Cover Page'!$D$35/1000000*'1 macro-mapping'!C31/'FX rate'!$C$23,"")</f>
        <v>0</v>
      </c>
      <c r="D110" s="989" t="str">
        <f>IF(ISNUMBER(D31),'Cover Page'!$D$35/1000000*'1 macro-mapping'!D31/'FX rate'!$C$23,"")</f>
        <v/>
      </c>
      <c r="E110" s="862">
        <f>IF(ISNUMBER(E31),'Cover Page'!$D$35/1000000*'1 macro-mapping'!E31/'FX rate'!$C$23,"")</f>
        <v>0</v>
      </c>
      <c r="F110" s="990" t="str">
        <f>IF(ISNUMBER(F31),'Cover Page'!$D$35/1000000*'1 macro-mapping'!F31/'FX rate'!$C$23,"")</f>
        <v/>
      </c>
      <c r="G110" s="990" t="str">
        <f>IF(ISNUMBER(G31),'Cover Page'!$D$35/1000000*'1 macro-mapping'!G31/'FX rate'!$C$23,"")</f>
        <v/>
      </c>
      <c r="H110" s="991" t="str">
        <f>IF(ISNUMBER(H31),'Cover Page'!$D$35/1000000*'1 macro-mapping'!H31/'FX rate'!$C$23,"")</f>
        <v/>
      </c>
      <c r="I110" s="991" t="str">
        <f>IF(ISNUMBER(I31),'Cover Page'!$D$35/1000000*'1 macro-mapping'!I31/'FX rate'!$C$23,"")</f>
        <v/>
      </c>
      <c r="J110" s="989" t="str">
        <f>IF(ISNUMBER(J31),'Cover Page'!$D$35/1000000*'1 macro-mapping'!J31/'FX rate'!$C$23,"")</f>
        <v/>
      </c>
      <c r="K110" s="990" t="str">
        <f>IF(ISNUMBER(K31),'Cover Page'!$D$35/1000000*'1 macro-mapping'!K31/'FX rate'!$C$23,"")</f>
        <v/>
      </c>
      <c r="L110" s="992" t="str">
        <f>IF(ISNUMBER(L31),'Cover Page'!$D$35/1000000*'1 macro-mapping'!L31/'FX rate'!$C$23,"")</f>
        <v/>
      </c>
      <c r="M110" s="862">
        <f>IF(ISNUMBER(M31),'Cover Page'!$D$35/1000000*'1 macro-mapping'!M31/'FX rate'!$C$23,"")</f>
        <v>0</v>
      </c>
      <c r="N110" s="994" t="str">
        <f>IF(ISNUMBER(N31),'Cover Page'!$D$35/1000000*'1 macro-mapping'!N31/'FX rate'!$C$23,"")</f>
        <v/>
      </c>
      <c r="O110" s="990" t="str">
        <f>IF(ISNUMBER(O31),'Cover Page'!$D$35/1000000*'1 macro-mapping'!O31/'FX rate'!$C$23,"")</f>
        <v/>
      </c>
      <c r="P110" s="993" t="str">
        <f>IF(ISNUMBER(P31),'Cover Page'!$D$35/1000000*'1 macro-mapping'!P31/'FX rate'!$C$23,"")</f>
        <v/>
      </c>
      <c r="Q110" s="989" t="str">
        <f>IF(ISNUMBER(Q31),'Cover Page'!$D$35/1000000*'1 macro-mapping'!Q31/'FX rate'!$C$23,"")</f>
        <v/>
      </c>
      <c r="R110" s="994" t="str">
        <f>IF(ISNUMBER(R31),'Cover Page'!$D$35/1000000*'1 macro-mapping'!R31/'FX rate'!$C$23,"")</f>
        <v/>
      </c>
      <c r="S110" s="990" t="str">
        <f>IF(ISNUMBER(S31),'Cover Page'!$D$35/1000000*'1 macro-mapping'!S31/'FX rate'!$C$23,"")</f>
        <v/>
      </c>
      <c r="T110" s="990" t="str">
        <f>IF(ISNUMBER(T31),'Cover Page'!$D$35/1000000*'1 macro-mapping'!T31/'FX rate'!$C$23,"")</f>
        <v/>
      </c>
      <c r="U110" s="995" t="str">
        <f>IF(ISNUMBER(U31),'Cover Page'!$D$35/1000000*'1 macro-mapping'!U31/'FX rate'!$C$23,"")</f>
        <v/>
      </c>
      <c r="V110" s="994" t="str">
        <f>IF(ISNUMBER(V31),'Cover Page'!$D$35/1000000*'1 macro-mapping'!V31/'FX rate'!$C$23,"")</f>
        <v/>
      </c>
      <c r="W110" s="990" t="str">
        <f>IF(ISNUMBER(W31),'Cover Page'!$D$35/1000000*'1 macro-mapping'!W31/'FX rate'!$C$23,"")</f>
        <v/>
      </c>
      <c r="X110" s="990" t="str">
        <f>IF(ISNUMBER(X31),'Cover Page'!$D$35/1000000*'1 macro-mapping'!X31/'FX rate'!$C$23,"")</f>
        <v/>
      </c>
      <c r="Y110" s="996" t="str">
        <f>IF(ISNUMBER(Y31),'Cover Page'!$D$35/1000000*'1 macro-mapping'!Y31/'FX rate'!$C$23,"")</f>
        <v/>
      </c>
      <c r="Z110" s="996" t="str">
        <f>IF(ISNUMBER(Z31),'Cover Page'!$D$35/1000000*'1 macro-mapping'!Z31/'FX rate'!$C$23,"")</f>
        <v/>
      </c>
      <c r="AA110" s="996" t="str">
        <f>IF(ISNUMBER(AA31),'Cover Page'!$D$35/1000000*'1 macro-mapping'!AA31/'FX rate'!$C$23,"")</f>
        <v/>
      </c>
      <c r="AB110" s="996" t="str">
        <f>IF(ISNUMBER(AB31),'Cover Page'!$D$35/1000000*'1 macro-mapping'!AB31/'FX rate'!$C$23,"")</f>
        <v/>
      </c>
      <c r="AC110" s="996" t="str">
        <f>IF(ISNUMBER(AC31),'Cover Page'!$D$35/1000000*'1 macro-mapping'!AC31/'FX rate'!$C$23,"")</f>
        <v/>
      </c>
      <c r="AD110" s="996" t="str">
        <f>IF(ISNUMBER(AD31),'Cover Page'!$D$35/1000000*'1 macro-mapping'!AD31/'FX rate'!$C$23,"")</f>
        <v/>
      </c>
      <c r="AE110" s="996" t="str">
        <f>IF(ISNUMBER(AE31),'Cover Page'!$D$35/1000000*'1 macro-mapping'!AE31/'FX rate'!$C$23,"")</f>
        <v/>
      </c>
      <c r="AF110" s="996" t="str">
        <f>IF(ISNUMBER(AF31),'Cover Page'!$D$35/1000000*'1 macro-mapping'!AF31/'FX rate'!$C$23,"")</f>
        <v/>
      </c>
      <c r="AG110" s="996" t="str">
        <f>IF(ISNUMBER(AG31),'Cover Page'!$D$35/1000000*'1 macro-mapping'!AG31/'FX rate'!$C$23,"")</f>
        <v/>
      </c>
      <c r="AH110" s="996" t="str">
        <f>IF(ISNUMBER(AH31),'Cover Page'!$D$35/1000000*'1 macro-mapping'!AH31/'FX rate'!$C$23,"")</f>
        <v/>
      </c>
      <c r="AI110" s="996" t="str">
        <f>IF(ISNUMBER(AI31),'Cover Page'!$D$35/1000000*'1 macro-mapping'!AI31/'FX rate'!$C$23,"")</f>
        <v/>
      </c>
      <c r="AJ110" s="996" t="str">
        <f>IF(ISNUMBER(AJ31),'Cover Page'!$D$35/1000000*'1 macro-mapping'!AJ31/'FX rate'!$C$23,"")</f>
        <v/>
      </c>
      <c r="AK110" s="996" t="str">
        <f>IF(ISNUMBER(AK31),'Cover Page'!$D$35/1000000*'1 macro-mapping'!AK31/'FX rate'!$C$23,"")</f>
        <v/>
      </c>
      <c r="AL110" s="435"/>
      <c r="AM110" s="996" t="str">
        <f>IF(ISNUMBER(AM31),'Cover Page'!$D$35/1000000*'1 macro-mapping'!AM31/'FX rate'!$C$23,"")</f>
        <v/>
      </c>
      <c r="AN110" s="996" t="str">
        <f>IF(ISNUMBER(AN31),'Cover Page'!$D$35/1000000*'1 macro-mapping'!AN31/'FX rate'!$C$23,"")</f>
        <v/>
      </c>
      <c r="AO110" s="996" t="str">
        <f>IF(ISNUMBER(AO31),'Cover Page'!$D$35/1000000*'1 macro-mapping'!AO31/'FX rate'!$C$23,"")</f>
        <v/>
      </c>
      <c r="AP110" s="996" t="str">
        <f>IF(ISNUMBER(AP31),'Cover Page'!$D$35/1000000*'1 macro-mapping'!AP31/'FX rate'!$C$23,"")</f>
        <v/>
      </c>
      <c r="AQ110" s="996" t="str">
        <f>IF(ISNUMBER(AQ31),'Cover Page'!$D$35/1000000*'1 macro-mapping'!AQ31/'FX rate'!$C$23,"")</f>
        <v/>
      </c>
      <c r="AR110" s="435"/>
      <c r="AS110" s="996" t="str">
        <f>IF(ISNUMBER(AS31),'Cover Page'!$D$35/1000000*'1 macro-mapping'!AS31/'FX rate'!$C$23,"")</f>
        <v/>
      </c>
      <c r="AT110" s="996" t="str">
        <f>IF(ISNUMBER(AT31),'Cover Page'!$D$35/1000000*'1 macro-mapping'!AT31/'FX rate'!$C$23,"")</f>
        <v/>
      </c>
      <c r="AU110" s="996" t="str">
        <f>IF(ISNUMBER(AU31),'Cover Page'!$D$35/1000000*'1 macro-mapping'!AU31/'FX rate'!$C$23,"")</f>
        <v/>
      </c>
      <c r="AV110" s="996" t="str">
        <f>IF(ISNUMBER(AV31),'Cover Page'!$D$35/1000000*'1 macro-mapping'!AV31/'FX rate'!$C$23,"")</f>
        <v/>
      </c>
      <c r="AW110" s="996" t="str">
        <f>IF(ISNUMBER(AW31),'Cover Page'!$D$35/1000000*'1 macro-mapping'!AW31/'FX rate'!$C$23,"")</f>
        <v/>
      </c>
    </row>
    <row r="111" spans="1:49" ht="14.25" customHeight="1" thickBot="1" x14ac:dyDescent="0.25">
      <c r="A111" s="1881"/>
      <c r="B111" s="1606">
        <v>2018</v>
      </c>
      <c r="C111" s="1607">
        <f>IF(ISNUMBER(C32),'Cover Page'!$D$35/1000000*'1 macro-mapping'!C32/'FX rate'!$C$23,"")</f>
        <v>0</v>
      </c>
      <c r="D111" s="865" t="str">
        <f>IF(ISNUMBER(D32),'Cover Page'!$D$35/1000000*'1 macro-mapping'!D32/'FX rate'!$C$23,"")</f>
        <v/>
      </c>
      <c r="E111" s="865">
        <f>IF(ISNUMBER(E32),'Cover Page'!$D$35/1000000*'1 macro-mapping'!E32/'FX rate'!$C$23,"")</f>
        <v>0</v>
      </c>
      <c r="F111" s="997" t="str">
        <f>IF(ISNUMBER(F32),'Cover Page'!$D$35/1000000*'1 macro-mapping'!F32/'FX rate'!$C$23,"")</f>
        <v/>
      </c>
      <c r="G111" s="997" t="str">
        <f>IF(ISNUMBER(G32),'Cover Page'!$D$35/1000000*'1 macro-mapping'!G32/'FX rate'!$C$23,"")</f>
        <v/>
      </c>
      <c r="H111" s="998" t="str">
        <f>IF(ISNUMBER(H32),'Cover Page'!$D$35/1000000*'1 macro-mapping'!H32/'FX rate'!$C$23,"")</f>
        <v/>
      </c>
      <c r="I111" s="998" t="str">
        <f>IF(ISNUMBER(I32),'Cover Page'!$D$35/1000000*'1 macro-mapping'!I32/'FX rate'!$C$23,"")</f>
        <v/>
      </c>
      <c r="J111" s="865" t="str">
        <f>IF(ISNUMBER(J32),'Cover Page'!$D$35/1000000*'1 macro-mapping'!J32/'FX rate'!$C$23,"")</f>
        <v/>
      </c>
      <c r="K111" s="997" t="str">
        <f>IF(ISNUMBER(K32),'Cover Page'!$D$35/1000000*'1 macro-mapping'!K32/'FX rate'!$C$23,"")</f>
        <v/>
      </c>
      <c r="L111" s="999" t="str">
        <f>IF(ISNUMBER(L32),'Cover Page'!$D$35/1000000*'1 macro-mapping'!L32/'FX rate'!$C$23,"")</f>
        <v/>
      </c>
      <c r="M111" s="865">
        <f>IF(ISNUMBER(M32),'Cover Page'!$D$35/1000000*'1 macro-mapping'!M32/'FX rate'!$C$23,"")</f>
        <v>0</v>
      </c>
      <c r="N111" s="1000" t="str">
        <f>IF(ISNUMBER(N32),'Cover Page'!$D$35/1000000*'1 macro-mapping'!N32/'FX rate'!$C$23,"")</f>
        <v/>
      </c>
      <c r="O111" s="997" t="str">
        <f>IF(ISNUMBER(O32),'Cover Page'!$D$35/1000000*'1 macro-mapping'!O32/'FX rate'!$C$23,"")</f>
        <v/>
      </c>
      <c r="P111" s="1001" t="str">
        <f>IF(ISNUMBER(P32),'Cover Page'!$D$35/1000000*'1 macro-mapping'!P32/'FX rate'!$C$23,"")</f>
        <v/>
      </c>
      <c r="Q111" s="865" t="str">
        <f>IF(ISNUMBER(Q32),'Cover Page'!$D$35/1000000*'1 macro-mapping'!Q32/'FX rate'!$C$23,"")</f>
        <v/>
      </c>
      <c r="R111" s="1000" t="str">
        <f>IF(ISNUMBER(R32),'Cover Page'!$D$35/1000000*'1 macro-mapping'!R32/'FX rate'!$C$23,"")</f>
        <v/>
      </c>
      <c r="S111" s="997" t="str">
        <f>IF(ISNUMBER(S32),'Cover Page'!$D$35/1000000*'1 macro-mapping'!S32/'FX rate'!$C$23,"")</f>
        <v/>
      </c>
      <c r="T111" s="997" t="str">
        <f>IF(ISNUMBER(T32),'Cover Page'!$D$35/1000000*'1 macro-mapping'!T32/'FX rate'!$C$23,"")</f>
        <v/>
      </c>
      <c r="U111" s="1002" t="str">
        <f>IF(ISNUMBER(U32),'Cover Page'!$D$35/1000000*'1 macro-mapping'!U32/'FX rate'!$C$23,"")</f>
        <v/>
      </c>
      <c r="V111" s="1000" t="str">
        <f>IF(ISNUMBER(V32),'Cover Page'!$D$35/1000000*'1 macro-mapping'!V32/'FX rate'!$C$23,"")</f>
        <v/>
      </c>
      <c r="W111" s="997" t="str">
        <f>IF(ISNUMBER(W32),'Cover Page'!$D$35/1000000*'1 macro-mapping'!W32/'FX rate'!$C$23,"")</f>
        <v/>
      </c>
      <c r="X111" s="997" t="str">
        <f>IF(ISNUMBER(X32),'Cover Page'!$D$35/1000000*'1 macro-mapping'!X32/'FX rate'!$C$23,"")</f>
        <v/>
      </c>
      <c r="Y111" s="1003" t="str">
        <f>IF(ISNUMBER(Y32),'Cover Page'!$D$35/1000000*'1 macro-mapping'!Y32/'FX rate'!$C$23,"")</f>
        <v/>
      </c>
      <c r="Z111" s="1003" t="str">
        <f>IF(ISNUMBER(Z32),'Cover Page'!$D$35/1000000*'1 macro-mapping'!Z32/'FX rate'!$C$23,"")</f>
        <v/>
      </c>
      <c r="AA111" s="1003" t="str">
        <f>IF(ISNUMBER(AA32),'Cover Page'!$D$35/1000000*'1 macro-mapping'!AA32/'FX rate'!$C$23,"")</f>
        <v/>
      </c>
      <c r="AB111" s="1003" t="str">
        <f>IF(ISNUMBER(AB32),'Cover Page'!$D$35/1000000*'1 macro-mapping'!AB32/'FX rate'!$C$23,"")</f>
        <v/>
      </c>
      <c r="AC111" s="1003" t="str">
        <f>IF(ISNUMBER(AC32),'Cover Page'!$D$35/1000000*'1 macro-mapping'!AC32/'FX rate'!$C$23,"")</f>
        <v/>
      </c>
      <c r="AD111" s="1003" t="str">
        <f>IF(ISNUMBER(AD32),'Cover Page'!$D$35/1000000*'1 macro-mapping'!AD32/'FX rate'!$C$23,"")</f>
        <v/>
      </c>
      <c r="AE111" s="1003" t="str">
        <f>IF(ISNUMBER(AE32),'Cover Page'!$D$35/1000000*'1 macro-mapping'!AE32/'FX rate'!$C$23,"")</f>
        <v/>
      </c>
      <c r="AF111" s="1003" t="str">
        <f>IF(ISNUMBER(AF32),'Cover Page'!$D$35/1000000*'1 macro-mapping'!AF32/'FX rate'!$C$23,"")</f>
        <v/>
      </c>
      <c r="AG111" s="1003" t="str">
        <f>IF(ISNUMBER(AG32),'Cover Page'!$D$35/1000000*'1 macro-mapping'!AG32/'FX rate'!$C$23,"")</f>
        <v/>
      </c>
      <c r="AH111" s="1003" t="str">
        <f>IF(ISNUMBER(AH32),'Cover Page'!$D$35/1000000*'1 macro-mapping'!AH32/'FX rate'!$C$23,"")</f>
        <v/>
      </c>
      <c r="AI111" s="1003" t="str">
        <f>IF(ISNUMBER(AI32),'Cover Page'!$D$35/1000000*'1 macro-mapping'!AI32/'FX rate'!$C$23,"")</f>
        <v/>
      </c>
      <c r="AJ111" s="1003" t="str">
        <f>IF(ISNUMBER(AJ32),'Cover Page'!$D$35/1000000*'1 macro-mapping'!AJ32/'FX rate'!$C$23,"")</f>
        <v/>
      </c>
      <c r="AK111" s="1003" t="str">
        <f>IF(ISNUMBER(AK32),'Cover Page'!$D$35/1000000*'1 macro-mapping'!AK32/'FX rate'!$C$23,"")</f>
        <v/>
      </c>
      <c r="AL111" s="435"/>
      <c r="AM111" s="1003" t="str">
        <f>IF(ISNUMBER(AM32),'Cover Page'!$D$35/1000000*'1 macro-mapping'!AM32/'FX rate'!$C$23,"")</f>
        <v/>
      </c>
      <c r="AN111" s="1003" t="str">
        <f>IF(ISNUMBER(AN32),'Cover Page'!$D$35/1000000*'1 macro-mapping'!AN32/'FX rate'!$C$23,"")</f>
        <v/>
      </c>
      <c r="AO111" s="1003" t="str">
        <f>IF(ISNUMBER(AO32),'Cover Page'!$D$35/1000000*'1 macro-mapping'!AO32/'FX rate'!$C$23,"")</f>
        <v/>
      </c>
      <c r="AP111" s="1003" t="str">
        <f>IF(ISNUMBER(AP32),'Cover Page'!$D$35/1000000*'1 macro-mapping'!AP32/'FX rate'!$C$23,"")</f>
        <v/>
      </c>
      <c r="AQ111" s="1003" t="str">
        <f>IF(ISNUMBER(AQ32),'Cover Page'!$D$35/1000000*'1 macro-mapping'!AQ32/'FX rate'!$C$23,"")</f>
        <v/>
      </c>
      <c r="AR111" s="435"/>
      <c r="AS111" s="1003" t="str">
        <f>IF(ISNUMBER(AS32),'Cover Page'!$D$35/1000000*'1 macro-mapping'!AS32/'FX rate'!$C$23,"")</f>
        <v/>
      </c>
      <c r="AT111" s="1003" t="str">
        <f>IF(ISNUMBER(AT32),'Cover Page'!$D$35/1000000*'1 macro-mapping'!AT32/'FX rate'!$C$23,"")</f>
        <v/>
      </c>
      <c r="AU111" s="1003" t="str">
        <f>IF(ISNUMBER(AU32),'Cover Page'!$D$35/1000000*'1 macro-mapping'!AU32/'FX rate'!$C$23,"")</f>
        <v/>
      </c>
      <c r="AV111" s="1003" t="str">
        <f>IF(ISNUMBER(AV32),'Cover Page'!$D$35/1000000*'1 macro-mapping'!AV32/'FX rate'!$C$23,"")</f>
        <v/>
      </c>
      <c r="AW111" s="1003" t="str">
        <f>IF(ISNUMBER(AW32),'Cover Page'!$D$35/1000000*'1 macro-mapping'!AW32/'FX rate'!$C$23,"")</f>
        <v/>
      </c>
    </row>
    <row r="112" spans="1:49" ht="14.25" customHeight="1" x14ac:dyDescent="0.2">
      <c r="A112" s="1881"/>
    </row>
    <row r="113" spans="1:1" ht="14.25" customHeight="1" x14ac:dyDescent="0.2">
      <c r="A113" s="1881"/>
    </row>
    <row r="114" spans="1:1" ht="14.25" customHeight="1" x14ac:dyDescent="0.2">
      <c r="A114" s="1881"/>
    </row>
    <row r="115" spans="1:1" ht="14.25" hidden="1" customHeight="1" x14ac:dyDescent="0.2"/>
    <row r="116" spans="1:1" ht="14.25" hidden="1" customHeight="1" x14ac:dyDescent="0.2"/>
    <row r="117" spans="1:1" ht="14.25" hidden="1" customHeight="1" x14ac:dyDescent="0.2"/>
    <row r="118" spans="1:1" ht="14.25" hidden="1" customHeight="1" x14ac:dyDescent="0.2"/>
    <row r="119" spans="1:1" ht="14.25" hidden="1" customHeight="1" x14ac:dyDescent="0.2"/>
    <row r="120" spans="1:1" ht="14.25" hidden="1" customHeight="1" x14ac:dyDescent="0.2"/>
    <row r="121" spans="1:1" ht="14.25" hidden="1" customHeight="1" x14ac:dyDescent="0.2"/>
    <row r="122" spans="1:1" ht="14.25" hidden="1" customHeight="1" x14ac:dyDescent="0.2"/>
    <row r="123" spans="1:1" ht="14.25" hidden="1" customHeight="1" x14ac:dyDescent="0.2"/>
    <row r="124" spans="1:1" ht="14.25" hidden="1" customHeight="1" x14ac:dyDescent="0.2"/>
    <row r="125" spans="1:1" ht="14.25" hidden="1" customHeight="1" x14ac:dyDescent="0.2"/>
    <row r="126" spans="1:1" ht="14.25" hidden="1" customHeight="1" x14ac:dyDescent="0.2"/>
    <row r="127" spans="1:1" ht="14.25" hidden="1" customHeight="1" x14ac:dyDescent="0.2"/>
    <row r="128" spans="1:1"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sheetData>
  <sheetProtection algorithmName="SHA-512" hashValue="TQGjhmvQUKRhB1xBF+nm1L4QurZo/tBE1zNJvtpxbTJHlcWn3cfsEcjhbeaPQ4X7IP/Epxgov7TkzY+ziQQLvQ==" saltValue="njxh08aO43OpSX+pHecCBQ==" spinCount="100000" sheet="1" objects="1" scenarios="1" formatCells="0" formatColumns="0" formatRows="0" insertHyperlinks="0"/>
  <mergeCells count="104">
    <mergeCell ref="AP14:AQ14"/>
    <mergeCell ref="R62:R64"/>
    <mergeCell ref="V62:V64"/>
    <mergeCell ref="Y62:Y64"/>
    <mergeCell ref="Z62:Z64"/>
    <mergeCell ref="AN61:AN64"/>
    <mergeCell ref="AO61:AO64"/>
    <mergeCell ref="AD62:AD64"/>
    <mergeCell ref="B8:B13"/>
    <mergeCell ref="C9:C13"/>
    <mergeCell ref="D10:D13"/>
    <mergeCell ref="E10:E13"/>
    <mergeCell ref="H10:H13"/>
    <mergeCell ref="J10:J13"/>
    <mergeCell ref="M10:M13"/>
    <mergeCell ref="N11:N13"/>
    <mergeCell ref="Q11:Q13"/>
    <mergeCell ref="I10:I13"/>
    <mergeCell ref="AI11:AI13"/>
    <mergeCell ref="AW61:AW64"/>
    <mergeCell ref="B59:B64"/>
    <mergeCell ref="C60:C64"/>
    <mergeCell ref="AM60:AM64"/>
    <mergeCell ref="D61:D64"/>
    <mergeCell ref="E61:E64"/>
    <mergeCell ref="H61:H64"/>
    <mergeCell ref="I61:I64"/>
    <mergeCell ref="J61:J64"/>
    <mergeCell ref="M61:M64"/>
    <mergeCell ref="AK61:AK64"/>
    <mergeCell ref="AG62:AG64"/>
    <mergeCell ref="AJ62:AJ64"/>
    <mergeCell ref="AA62:AA64"/>
    <mergeCell ref="AB62:AB64"/>
    <mergeCell ref="AC62:AC64"/>
    <mergeCell ref="AS61:AS64"/>
    <mergeCell ref="AT61:AT64"/>
    <mergeCell ref="AU61:AU64"/>
    <mergeCell ref="AV61:AV64"/>
    <mergeCell ref="AE62:AE64"/>
    <mergeCell ref="AF62:AF64"/>
    <mergeCell ref="N62:N64"/>
    <mergeCell ref="Q62:Q64"/>
    <mergeCell ref="AW10:AW13"/>
    <mergeCell ref="AM4:AO7"/>
    <mergeCell ref="AC11:AC13"/>
    <mergeCell ref="R11:R13"/>
    <mergeCell ref="V11:V13"/>
    <mergeCell ref="AM9:AM13"/>
    <mergeCell ref="AN10:AN13"/>
    <mergeCell ref="AO10:AO13"/>
    <mergeCell ref="Z11:Z13"/>
    <mergeCell ref="AD11:AD13"/>
    <mergeCell ref="AA11:AA13"/>
    <mergeCell ref="AK10:AK13"/>
    <mergeCell ref="AG11:AG13"/>
    <mergeCell ref="AF11:AF13"/>
    <mergeCell ref="AJ11:AJ13"/>
    <mergeCell ref="AE11:AE13"/>
    <mergeCell ref="AB11:AB13"/>
    <mergeCell ref="Y11:Y13"/>
    <mergeCell ref="AU10:AU13"/>
    <mergeCell ref="AV10:AV13"/>
    <mergeCell ref="AS10:AS13"/>
    <mergeCell ref="AT10:AT13"/>
    <mergeCell ref="AP11:AP13"/>
    <mergeCell ref="AH11:AH13"/>
    <mergeCell ref="D89:D92"/>
    <mergeCell ref="E89:E92"/>
    <mergeCell ref="H89:H92"/>
    <mergeCell ref="I89:I92"/>
    <mergeCell ref="J89:J92"/>
    <mergeCell ref="M89:M92"/>
    <mergeCell ref="AK89:AK92"/>
    <mergeCell ref="N90:N92"/>
    <mergeCell ref="Q90:Q92"/>
    <mergeCell ref="R90:R92"/>
    <mergeCell ref="V90:V92"/>
    <mergeCell ref="Y90:Y92"/>
    <mergeCell ref="Z90:Z92"/>
    <mergeCell ref="K6:M6"/>
    <mergeCell ref="A16:A32"/>
    <mergeCell ref="G6:I6"/>
    <mergeCell ref="C6:E6"/>
    <mergeCell ref="A95:A114"/>
    <mergeCell ref="A67:A86"/>
    <mergeCell ref="AW89:AW92"/>
    <mergeCell ref="AN89:AN92"/>
    <mergeCell ref="AO89:AO92"/>
    <mergeCell ref="AS89:AS92"/>
    <mergeCell ref="AT89:AT92"/>
    <mergeCell ref="AU89:AU92"/>
    <mergeCell ref="AV89:AV92"/>
    <mergeCell ref="AF90:AF92"/>
    <mergeCell ref="AG90:AG92"/>
    <mergeCell ref="AJ90:AJ92"/>
    <mergeCell ref="AA90:AA92"/>
    <mergeCell ref="AB90:AB92"/>
    <mergeCell ref="AC90:AC92"/>
    <mergeCell ref="AD90:AD92"/>
    <mergeCell ref="AE90:AE92"/>
    <mergeCell ref="B87:B92"/>
    <mergeCell ref="C88:C92"/>
    <mergeCell ref="AM88:AM92"/>
  </mergeCells>
  <dataValidations count="6">
    <dataValidation type="decimal" operator="greaterThanOrEqual" allowBlank="1" showInputMessage="1" showErrorMessage="1" error="Please enter non-negative number." sqref="AS16:AW32 AM16:AQ32 N16:AK32 D16:D32 G16:L16 F16:F17 F30:L32">
      <formula1>0</formula1>
    </dataValidation>
    <dataValidation operator="greaterThanOrEqual" allowBlank="1" showErrorMessage="1" errorTitle="Error" error="Please enter non-negative number." sqref="B66:AW66 A15:XFD15 B94"/>
    <dataValidation operator="greaterThanOrEqual" allowBlank="1" showErrorMessage="1" errorTitle="Error" error="Please enter non-negative number." promptTitle="Note" prompt="Please input data in the table above (using the domestic currency and unit multiplier specified on the cover page)." sqref="AS87:AW111 AM67:AQ83 AM87:AQ111 AS67:AW83 C67:AK83 C87:AK111"/>
    <dataValidation allowBlank="1" showInputMessage="1" showErrorMessage="1" promptTitle="Note" prompt="Calculated as the sum of columns 2, 3, 6, 7, 8, 11 and 33." sqref="C16:C32"/>
    <dataValidation allowBlank="1" showInputMessage="1" showErrorMessage="1" promptTitle="Note" prompt="Calculated as the sum of columns 12, 15, 16, 20, 23, 24, 25, 26, 27, 28, 29, 30, 31 and 32." sqref="M16:M32"/>
    <dataValidation type="decimal" operator="greaterThanOrEqual" allowBlank="1" showInputMessage="1" showErrorMessage="1" error="Please enter non-negative number." promptTitle="Note" prompt="Calculated as the sum of columns 4 and 5." sqref="E16:E32">
      <formula1>0</formula1>
    </dataValidation>
  </dataValidations>
  <hyperlinks>
    <hyperlink ref="G6" location="'1 macro-mapping'!A55" display="In floating exchange rates"/>
    <hyperlink ref="C6" location="'1 macro-mapping'!B16" display="In reported currency"/>
    <hyperlink ref="K6" location="'1 macro-mapping'!A83" display="In constant (from 2016) exchange rates"/>
    <hyperlink ref="K6:M6" location="'1 macro-mapping'!A91" display="in USD million (costant 2016 exchange rate)"/>
    <hyperlink ref="G6:H6" location="'1 macro-mapping'!A57" display="In floating exchange rates"/>
    <hyperlink ref="G6:I6" location="'1 macro-mapping'!A65" display="in USD million (floating exchange rates)"/>
  </hyperlinks>
  <pageMargins left="0.70866141732283472" right="0.70866141732283472" top="0.74803149606299213" bottom="0.74803149606299213" header="0.31496062992125984" footer="0.31496062992125984"/>
  <pageSetup paperSize="8" scale="28" orientation="landscape" cellComments="asDisplayed" r:id="rId1"/>
  <headerFooter>
    <oddHeader>&amp;LFSB NBFI montoring exercise&amp;RConfidential when completed</oddHeader>
    <oddFooter>&amp;C&amp;P of &amp;N</oddFooter>
  </headerFooter>
  <colBreaks count="1" manualBreakCount="1">
    <brk id="26" min="1"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59999389629810485"/>
    <pageSetUpPr fitToPage="1"/>
  </sheetPr>
  <dimension ref="A1:BA2674"/>
  <sheetViews>
    <sheetView showGridLines="0" zoomScale="85" zoomScaleNormal="85" zoomScaleSheetLayoutView="40" workbookViewId="0">
      <pane xSplit="2" ySplit="13" topLeftCell="C14" activePane="bottomRight" state="frozen"/>
      <selection activeCell="D35" sqref="D35"/>
      <selection pane="topRight" activeCell="D35" sqref="D35"/>
      <selection pane="bottomLeft" activeCell="D35" sqref="D35"/>
      <selection pane="bottomRight" activeCell="C37" sqref="C37"/>
    </sheetView>
  </sheetViews>
  <sheetFormatPr defaultColWidth="0" defaultRowHeight="14.25" zeroHeight="1" x14ac:dyDescent="0.2"/>
  <cols>
    <col min="1" max="1" width="3.625" style="3" customWidth="1"/>
    <col min="2" max="2" width="15.125" style="3" customWidth="1"/>
    <col min="3" max="37" width="12.625" style="3" customWidth="1"/>
    <col min="38" max="38" width="5.625" style="20" customWidth="1"/>
    <col min="39" max="43" width="12.625" style="3" customWidth="1"/>
    <col min="44" max="44" width="5.625" style="20" customWidth="1"/>
    <col min="45" max="45" width="12.625" style="42" customWidth="1"/>
    <col min="46" max="46" width="12.625" style="3" customWidth="1"/>
    <col min="47" max="47" width="12.625" style="42" customWidth="1"/>
    <col min="48" max="48" width="12.625" style="3" customWidth="1"/>
    <col min="49" max="49" width="12.625" style="42" customWidth="1"/>
    <col min="50" max="50" width="12.625" style="3" customWidth="1"/>
    <col min="51" max="51" width="12.625" style="42" customWidth="1"/>
    <col min="52" max="52" width="12.625" style="3" customWidth="1"/>
    <col min="53" max="53" width="5.625" style="3" customWidth="1"/>
    <col min="54" max="16384" width="0" style="3" hidden="1"/>
  </cols>
  <sheetData>
    <row r="1" spans="1:53" s="2" customFormat="1" ht="14.25" customHeight="1" x14ac:dyDescent="0.2">
      <c r="A1" s="46"/>
      <c r="B1" s="35"/>
      <c r="C1" s="35"/>
      <c r="D1" s="35"/>
      <c r="E1" s="35"/>
      <c r="F1" s="35"/>
      <c r="G1" s="35"/>
      <c r="H1" s="35"/>
      <c r="P1" s="3"/>
      <c r="AL1" s="20"/>
      <c r="AR1" s="20"/>
      <c r="AW1" s="39"/>
      <c r="AY1" s="39"/>
    </row>
    <row r="2" spans="1:53" s="2" customFormat="1" ht="19.5" customHeight="1" x14ac:dyDescent="0.2">
      <c r="B2" s="68" t="s">
        <v>213</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20"/>
      <c r="AV2" s="20"/>
      <c r="AW2" s="20"/>
      <c r="AX2" s="20"/>
      <c r="AY2" s="20"/>
      <c r="AZ2" s="20"/>
    </row>
    <row r="3" spans="1:53"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8"/>
      <c r="AM3" s="4"/>
      <c r="AN3" s="4"/>
      <c r="AO3" s="4"/>
      <c r="AP3" s="4"/>
      <c r="AQ3" s="4"/>
      <c r="AR3" s="18"/>
      <c r="AS3" s="40"/>
      <c r="AT3" s="4"/>
      <c r="AU3" s="40"/>
      <c r="AV3" s="4"/>
      <c r="AW3" s="40"/>
      <c r="AX3" s="4"/>
      <c r="AY3" s="40"/>
      <c r="AZ3" s="4"/>
    </row>
    <row r="4" spans="1:53" s="2" customFormat="1" ht="12" customHeight="1" x14ac:dyDescent="0.2">
      <c r="B4" s="67" t="s">
        <v>217</v>
      </c>
      <c r="C4" s="67"/>
      <c r="D4" s="67"/>
      <c r="E4" s="67"/>
      <c r="F4" s="67"/>
      <c r="G4" s="67"/>
      <c r="H4" s="67"/>
      <c r="I4" s="67"/>
      <c r="J4" s="67"/>
      <c r="K4" s="67"/>
      <c r="L4" s="67"/>
      <c r="M4" s="67"/>
      <c r="N4" s="67"/>
      <c r="O4" s="67"/>
      <c r="P4" s="137"/>
      <c r="Q4" s="67"/>
      <c r="R4" s="67"/>
      <c r="S4" s="67"/>
      <c r="T4" s="67"/>
      <c r="U4" s="67"/>
      <c r="V4" s="67"/>
      <c r="W4" s="67"/>
      <c r="X4" s="67"/>
      <c r="Y4" s="67"/>
      <c r="Z4" s="67"/>
      <c r="AA4" s="67"/>
      <c r="AB4" s="67"/>
      <c r="AC4" s="67"/>
      <c r="AD4" s="67"/>
      <c r="AE4" s="67"/>
      <c r="AF4" s="67"/>
      <c r="AG4" s="67"/>
      <c r="AH4" s="67"/>
      <c r="AI4" s="67"/>
      <c r="AJ4" s="67"/>
      <c r="AK4" s="137"/>
      <c r="AL4" s="20"/>
      <c r="AM4" s="1899" t="s">
        <v>288</v>
      </c>
      <c r="AN4" s="1899"/>
      <c r="AO4" s="1899"/>
      <c r="AP4" s="1196"/>
      <c r="AQ4" s="1196"/>
      <c r="AR4" s="20"/>
      <c r="AS4" s="66" t="s">
        <v>81</v>
      </c>
      <c r="AT4" s="20"/>
      <c r="AU4" s="20"/>
      <c r="AV4" s="20"/>
      <c r="AW4" s="20"/>
      <c r="AX4" s="20"/>
      <c r="AY4" s="20"/>
      <c r="AZ4" s="20"/>
    </row>
    <row r="5" spans="1:53" s="2" customFormat="1" ht="12" customHeight="1" thickBot="1" x14ac:dyDescent="0.25">
      <c r="B5" s="7"/>
      <c r="C5" s="7"/>
      <c r="D5" s="7"/>
      <c r="E5" s="7"/>
      <c r="F5" s="11"/>
      <c r="G5" s="11"/>
      <c r="H5" s="11"/>
      <c r="I5" s="11"/>
      <c r="J5" s="11"/>
      <c r="K5" s="11"/>
      <c r="L5" s="11"/>
      <c r="M5" s="11"/>
      <c r="N5" s="11"/>
      <c r="O5" s="11"/>
      <c r="P5" s="11"/>
      <c r="Q5" s="11"/>
      <c r="R5" s="11"/>
      <c r="S5" s="11"/>
      <c r="T5" s="11"/>
      <c r="U5" s="11"/>
      <c r="V5" s="11"/>
      <c r="W5" s="11"/>
      <c r="X5" s="11"/>
      <c r="Y5" s="11"/>
      <c r="Z5" s="11"/>
      <c r="AA5" s="11"/>
      <c r="AB5" s="11"/>
      <c r="AC5" s="11"/>
      <c r="AD5" s="11"/>
      <c r="AE5" s="7"/>
      <c r="AF5" s="7"/>
      <c r="AG5" s="7"/>
      <c r="AH5" s="7"/>
      <c r="AI5" s="7"/>
      <c r="AJ5" s="7"/>
      <c r="AK5" s="7"/>
      <c r="AL5" s="55"/>
      <c r="AM5" s="1899"/>
      <c r="AN5" s="1899"/>
      <c r="AO5" s="1899"/>
      <c r="AP5" s="1196"/>
      <c r="AQ5" s="1196"/>
      <c r="AR5" s="55"/>
      <c r="AS5" s="41"/>
      <c r="AT5" s="7"/>
      <c r="AU5" s="41"/>
      <c r="AV5" s="7"/>
      <c r="AW5" s="41"/>
      <c r="AX5" s="7"/>
      <c r="AY5" s="41"/>
      <c r="AZ5" s="7"/>
    </row>
    <row r="6" spans="1:53" s="2" customFormat="1" ht="14.25" customHeight="1" x14ac:dyDescent="0.2">
      <c r="B6" s="1933" t="s">
        <v>220</v>
      </c>
      <c r="C6" s="149" t="s">
        <v>1</v>
      </c>
      <c r="D6" s="5" t="s">
        <v>2</v>
      </c>
      <c r="E6" s="5" t="s">
        <v>3</v>
      </c>
      <c r="F6" s="12" t="s">
        <v>80</v>
      </c>
      <c r="G6" s="12" t="s">
        <v>4</v>
      </c>
      <c r="H6" s="12" t="s">
        <v>5</v>
      </c>
      <c r="I6" s="61" t="s">
        <v>6</v>
      </c>
      <c r="J6" s="12" t="s">
        <v>7</v>
      </c>
      <c r="K6" s="12" t="s">
        <v>8</v>
      </c>
      <c r="L6" s="12" t="s">
        <v>9</v>
      </c>
      <c r="M6" s="12" t="s">
        <v>10</v>
      </c>
      <c r="N6" s="12" t="s">
        <v>11</v>
      </c>
      <c r="O6" s="12" t="s">
        <v>12</v>
      </c>
      <c r="P6" s="12" t="s">
        <v>13</v>
      </c>
      <c r="Q6" s="12" t="s">
        <v>14</v>
      </c>
      <c r="R6" s="12" t="s">
        <v>15</v>
      </c>
      <c r="S6" s="12" t="s">
        <v>16</v>
      </c>
      <c r="T6" s="12" t="s">
        <v>17</v>
      </c>
      <c r="U6" s="12" t="s">
        <v>18</v>
      </c>
      <c r="V6" s="12" t="s">
        <v>19</v>
      </c>
      <c r="W6" s="12" t="s">
        <v>20</v>
      </c>
      <c r="X6" s="12" t="s">
        <v>21</v>
      </c>
      <c r="Y6" s="12" t="s">
        <v>22</v>
      </c>
      <c r="Z6" s="12" t="s">
        <v>23</v>
      </c>
      <c r="AA6" s="12" t="s">
        <v>24</v>
      </c>
      <c r="AB6" s="5" t="s">
        <v>25</v>
      </c>
      <c r="AC6" s="5" t="s">
        <v>26</v>
      </c>
      <c r="AD6" s="12" t="s">
        <v>27</v>
      </c>
      <c r="AE6" s="5" t="s">
        <v>28</v>
      </c>
      <c r="AF6" s="5" t="s">
        <v>29</v>
      </c>
      <c r="AG6" s="12" t="s">
        <v>30</v>
      </c>
      <c r="AH6" s="12"/>
      <c r="AI6" s="12"/>
      <c r="AJ6" s="5" t="s">
        <v>31</v>
      </c>
      <c r="AK6" s="5" t="s">
        <v>32</v>
      </c>
      <c r="AL6" s="54"/>
      <c r="AM6" s="296"/>
      <c r="AN6" s="219"/>
      <c r="AO6" s="219"/>
      <c r="AP6" s="54"/>
      <c r="AQ6" s="54"/>
      <c r="AR6" s="54"/>
      <c r="AS6" s="12" t="s">
        <v>33</v>
      </c>
      <c r="AT6" s="12" t="s">
        <v>34</v>
      </c>
      <c r="AU6" s="12" t="s">
        <v>35</v>
      </c>
      <c r="AV6" s="12" t="s">
        <v>82</v>
      </c>
      <c r="AW6" s="5" t="s">
        <v>107</v>
      </c>
      <c r="AX6" s="5" t="s">
        <v>108</v>
      </c>
      <c r="AY6" s="5" t="s">
        <v>219</v>
      </c>
      <c r="AZ6" s="5" t="s">
        <v>409</v>
      </c>
    </row>
    <row r="7" spans="1:53" s="2" customFormat="1" ht="9.9499999999999993" customHeight="1" x14ac:dyDescent="0.2">
      <c r="B7" s="1934"/>
      <c r="C7" s="1935" t="s">
        <v>78</v>
      </c>
      <c r="D7" s="49"/>
      <c r="E7" s="49"/>
      <c r="F7" s="50"/>
      <c r="G7" s="50"/>
      <c r="H7" s="49"/>
      <c r="I7" s="49"/>
      <c r="J7" s="49"/>
      <c r="K7" s="50"/>
      <c r="L7" s="50"/>
      <c r="M7" s="49"/>
      <c r="N7" s="62"/>
      <c r="O7" s="50"/>
      <c r="P7" s="50"/>
      <c r="Q7" s="51"/>
      <c r="R7" s="51"/>
      <c r="S7" s="51"/>
      <c r="T7" s="51"/>
      <c r="U7" s="51"/>
      <c r="V7" s="51"/>
      <c r="W7" s="51"/>
      <c r="X7" s="51"/>
      <c r="Y7" s="51"/>
      <c r="Z7" s="51"/>
      <c r="AA7" s="51"/>
      <c r="AB7" s="51"/>
      <c r="AC7" s="51"/>
      <c r="AD7" s="51"/>
      <c r="AE7" s="51"/>
      <c r="AF7" s="51"/>
      <c r="AG7" s="51"/>
      <c r="AH7" s="51"/>
      <c r="AI7" s="51"/>
      <c r="AJ7" s="51"/>
      <c r="AK7" s="53"/>
      <c r="AL7" s="45"/>
      <c r="AM7" s="1904" t="s">
        <v>78</v>
      </c>
      <c r="AN7" s="295"/>
      <c r="AO7" s="297"/>
      <c r="AP7" s="1197"/>
      <c r="AQ7" s="1197"/>
      <c r="AR7" s="45"/>
      <c r="AS7" s="52"/>
      <c r="AT7" s="53"/>
      <c r="AU7" s="52"/>
      <c r="AV7" s="53"/>
      <c r="AW7" s="52"/>
      <c r="AX7" s="53"/>
      <c r="AY7" s="52"/>
      <c r="AZ7" s="53"/>
    </row>
    <row r="8" spans="1:53" s="2" customFormat="1" ht="9.9499999999999993" customHeight="1" x14ac:dyDescent="0.2">
      <c r="B8" s="1934"/>
      <c r="C8" s="1936"/>
      <c r="D8" s="1910" t="s">
        <v>36</v>
      </c>
      <c r="E8" s="1937" t="s">
        <v>221</v>
      </c>
      <c r="F8" s="102"/>
      <c r="G8" s="102"/>
      <c r="H8" s="1910" t="s">
        <v>222</v>
      </c>
      <c r="I8" s="1910" t="s">
        <v>223</v>
      </c>
      <c r="J8" s="1938" t="s">
        <v>224</v>
      </c>
      <c r="K8" s="102"/>
      <c r="L8" s="105"/>
      <c r="M8" s="1937" t="s">
        <v>225</v>
      </c>
      <c r="N8" s="101"/>
      <c r="O8" s="102"/>
      <c r="P8" s="102"/>
      <c r="Q8" s="103"/>
      <c r="R8" s="101"/>
      <c r="S8" s="101"/>
      <c r="T8" s="101"/>
      <c r="U8" s="101"/>
      <c r="V8" s="101"/>
      <c r="W8" s="101"/>
      <c r="X8" s="101"/>
      <c r="Y8" s="101"/>
      <c r="Z8" s="102"/>
      <c r="AA8" s="101"/>
      <c r="AB8" s="101"/>
      <c r="AC8" s="101"/>
      <c r="AD8" s="101"/>
      <c r="AE8" s="101"/>
      <c r="AF8" s="101"/>
      <c r="AG8" s="101"/>
      <c r="AH8" s="101"/>
      <c r="AI8" s="101"/>
      <c r="AJ8" s="104"/>
      <c r="AK8" s="1910" t="s">
        <v>289</v>
      </c>
      <c r="AL8" s="570"/>
      <c r="AM8" s="1905"/>
      <c r="AN8" s="1906" t="s">
        <v>302</v>
      </c>
      <c r="AO8" s="1907" t="s">
        <v>283</v>
      </c>
      <c r="AP8" s="1906" t="s">
        <v>577</v>
      </c>
      <c r="AQ8" s="1138"/>
      <c r="AR8" s="570"/>
      <c r="AS8" s="1913"/>
      <c r="AT8" s="1913"/>
      <c r="AU8" s="1913"/>
      <c r="AV8" s="1913"/>
      <c r="AW8" s="1913"/>
      <c r="AX8" s="1913"/>
      <c r="AY8" s="1913"/>
      <c r="AZ8" s="1897"/>
    </row>
    <row r="9" spans="1:53" s="2" customFormat="1" ht="9.9499999999999993" customHeight="1" x14ac:dyDescent="0.2">
      <c r="B9" s="1934"/>
      <c r="C9" s="1936"/>
      <c r="D9" s="1910"/>
      <c r="E9" s="1937"/>
      <c r="F9" s="106"/>
      <c r="G9" s="106"/>
      <c r="H9" s="1910"/>
      <c r="I9" s="1910"/>
      <c r="J9" s="1937"/>
      <c r="K9" s="106"/>
      <c r="L9" s="107"/>
      <c r="M9" s="1937"/>
      <c r="N9" s="1902" t="s">
        <v>226</v>
      </c>
      <c r="O9" s="110"/>
      <c r="P9" s="110"/>
      <c r="Q9" s="1902" t="s">
        <v>297</v>
      </c>
      <c r="R9" s="1902" t="s">
        <v>296</v>
      </c>
      <c r="S9" s="110"/>
      <c r="T9" s="110"/>
      <c r="U9" s="110"/>
      <c r="V9" s="1902" t="s">
        <v>292</v>
      </c>
      <c r="W9" s="110"/>
      <c r="X9" s="278"/>
      <c r="Y9" s="1900" t="s">
        <v>39</v>
      </c>
      <c r="Z9" s="1900" t="s">
        <v>37</v>
      </c>
      <c r="AA9" s="1900" t="s">
        <v>79</v>
      </c>
      <c r="AB9" s="1900" t="s">
        <v>38</v>
      </c>
      <c r="AC9" s="1900" t="s">
        <v>408</v>
      </c>
      <c r="AD9" s="1900" t="s">
        <v>476</v>
      </c>
      <c r="AE9" s="1911" t="s">
        <v>477</v>
      </c>
      <c r="AF9" s="1911" t="s">
        <v>477</v>
      </c>
      <c r="AG9" s="1911" t="s">
        <v>477</v>
      </c>
      <c r="AH9" s="1676"/>
      <c r="AI9" s="1676"/>
      <c r="AJ9" s="1900" t="s">
        <v>478</v>
      </c>
      <c r="AK9" s="1910"/>
      <c r="AL9" s="570"/>
      <c r="AM9" s="1905"/>
      <c r="AN9" s="1906"/>
      <c r="AO9" s="1908"/>
      <c r="AP9" s="1906"/>
      <c r="AQ9" s="1139"/>
      <c r="AR9" s="570"/>
      <c r="AS9" s="1914"/>
      <c r="AT9" s="1914"/>
      <c r="AU9" s="1914"/>
      <c r="AV9" s="1914"/>
      <c r="AW9" s="1914"/>
      <c r="AX9" s="1914"/>
      <c r="AY9" s="1914"/>
      <c r="AZ9" s="1898"/>
    </row>
    <row r="10" spans="1:53" s="2" customFormat="1" ht="12" customHeight="1" x14ac:dyDescent="0.2">
      <c r="B10" s="1934"/>
      <c r="C10" s="1936"/>
      <c r="D10" s="1910"/>
      <c r="E10" s="1937"/>
      <c r="F10" s="108"/>
      <c r="G10" s="108"/>
      <c r="H10" s="1910"/>
      <c r="I10" s="1910"/>
      <c r="J10" s="1937"/>
      <c r="K10" s="108"/>
      <c r="L10" s="109"/>
      <c r="M10" s="1937"/>
      <c r="N10" s="1903"/>
      <c r="O10" s="111"/>
      <c r="P10" s="111"/>
      <c r="Q10" s="1903"/>
      <c r="R10" s="1903"/>
      <c r="S10" s="111"/>
      <c r="T10" s="111"/>
      <c r="U10" s="111"/>
      <c r="V10" s="1903"/>
      <c r="W10" s="279"/>
      <c r="X10" s="280"/>
      <c r="Y10" s="1901"/>
      <c r="Z10" s="1901"/>
      <c r="AA10" s="1901"/>
      <c r="AB10" s="1901"/>
      <c r="AC10" s="1901"/>
      <c r="AD10" s="1901"/>
      <c r="AE10" s="1912"/>
      <c r="AF10" s="1912"/>
      <c r="AG10" s="1912"/>
      <c r="AH10" s="1677"/>
      <c r="AI10" s="1677"/>
      <c r="AJ10" s="1901"/>
      <c r="AK10" s="1910"/>
      <c r="AL10" s="570"/>
      <c r="AM10" s="1905"/>
      <c r="AN10" s="1906"/>
      <c r="AO10" s="1908"/>
      <c r="AP10" s="1940"/>
      <c r="AQ10" s="114" t="s">
        <v>581</v>
      </c>
      <c r="AR10" s="570"/>
      <c r="AS10" s="1914"/>
      <c r="AT10" s="1914"/>
      <c r="AU10" s="1914"/>
      <c r="AV10" s="1914"/>
      <c r="AW10" s="1914"/>
      <c r="AX10" s="1914"/>
      <c r="AY10" s="1914"/>
      <c r="AZ10" s="1898"/>
    </row>
    <row r="11" spans="1:53" s="2" customFormat="1" ht="57.95" customHeight="1" x14ac:dyDescent="0.2">
      <c r="B11" s="1934"/>
      <c r="C11" s="1936"/>
      <c r="D11" s="1910"/>
      <c r="E11" s="1937"/>
      <c r="F11" s="257" t="s">
        <v>202</v>
      </c>
      <c r="G11" s="257" t="s">
        <v>218</v>
      </c>
      <c r="H11" s="1910"/>
      <c r="I11" s="1910"/>
      <c r="J11" s="1937"/>
      <c r="K11" s="98" t="s">
        <v>105</v>
      </c>
      <c r="L11" s="99" t="s">
        <v>106</v>
      </c>
      <c r="M11" s="1937"/>
      <c r="N11" s="1939"/>
      <c r="O11" s="98" t="s">
        <v>227</v>
      </c>
      <c r="P11" s="100" t="s">
        <v>228</v>
      </c>
      <c r="Q11" s="1903"/>
      <c r="R11" s="1903"/>
      <c r="S11" s="100" t="s">
        <v>295</v>
      </c>
      <c r="T11" s="100" t="s">
        <v>294</v>
      </c>
      <c r="U11" s="100" t="s">
        <v>293</v>
      </c>
      <c r="V11" s="1903"/>
      <c r="W11" s="98" t="s">
        <v>291</v>
      </c>
      <c r="X11" s="257" t="s">
        <v>290</v>
      </c>
      <c r="Y11" s="1901"/>
      <c r="Z11" s="1901"/>
      <c r="AA11" s="1901"/>
      <c r="AB11" s="1901"/>
      <c r="AC11" s="1901"/>
      <c r="AD11" s="1909"/>
      <c r="AE11" s="1912"/>
      <c r="AF11" s="1912"/>
      <c r="AG11" s="1912"/>
      <c r="AH11" s="1677"/>
      <c r="AI11" s="1677"/>
      <c r="AJ11" s="1901"/>
      <c r="AK11" s="1910"/>
      <c r="AL11" s="569"/>
      <c r="AM11" s="1905"/>
      <c r="AN11" s="1906"/>
      <c r="AO11" s="1908"/>
      <c r="AP11" s="1941"/>
      <c r="AQ11" s="1942"/>
      <c r="AR11" s="569"/>
      <c r="AS11" s="1914"/>
      <c r="AT11" s="1914"/>
      <c r="AU11" s="1914"/>
      <c r="AV11" s="1914"/>
      <c r="AW11" s="1914"/>
      <c r="AX11" s="1914"/>
      <c r="AY11" s="1914"/>
      <c r="AZ11" s="1898"/>
    </row>
    <row r="12" spans="1:53" s="262" customFormat="1" ht="27.75" customHeight="1" x14ac:dyDescent="0.15">
      <c r="A12" s="261"/>
      <c r="B12" s="500" t="s">
        <v>466</v>
      </c>
      <c r="C12" s="501" t="s">
        <v>284</v>
      </c>
      <c r="D12" s="502" t="s">
        <v>86</v>
      </c>
      <c r="E12" s="503" t="s">
        <v>206</v>
      </c>
      <c r="F12" s="504"/>
      <c r="G12" s="504"/>
      <c r="H12" s="503" t="s">
        <v>216</v>
      </c>
      <c r="I12" s="503" t="s">
        <v>212</v>
      </c>
      <c r="J12" s="503" t="s">
        <v>211</v>
      </c>
      <c r="K12" s="504"/>
      <c r="L12" s="505"/>
      <c r="M12" s="503"/>
      <c r="N12" s="506" t="s">
        <v>207</v>
      </c>
      <c r="O12" s="504"/>
      <c r="P12" s="507"/>
      <c r="Q12" s="502"/>
      <c r="R12" s="508"/>
      <c r="S12" s="504"/>
      <c r="T12" s="504"/>
      <c r="U12" s="509"/>
      <c r="V12" s="508"/>
      <c r="W12" s="504"/>
      <c r="X12" s="504"/>
      <c r="Y12" s="510"/>
      <c r="Z12" s="511"/>
      <c r="AA12" s="511"/>
      <c r="AB12" s="511"/>
      <c r="AC12" s="510"/>
      <c r="AD12" s="503" t="s">
        <v>209</v>
      </c>
      <c r="AE12" s="510"/>
      <c r="AF12" s="510"/>
      <c r="AG12" s="510"/>
      <c r="AH12" s="510"/>
      <c r="AI12" s="510"/>
      <c r="AJ12" s="510"/>
      <c r="AK12" s="511" t="s">
        <v>208</v>
      </c>
      <c r="AL12" s="515"/>
      <c r="AM12" s="512" t="s">
        <v>85</v>
      </c>
      <c r="AN12" s="503" t="s">
        <v>282</v>
      </c>
      <c r="AO12" s="511" t="s">
        <v>210</v>
      </c>
      <c r="AP12" s="633"/>
      <c r="AQ12" s="633"/>
      <c r="AR12" s="515"/>
      <c r="AS12" s="513"/>
      <c r="AT12" s="514"/>
      <c r="AU12" s="513"/>
      <c r="AV12" s="514"/>
      <c r="AW12" s="513"/>
      <c r="AX12" s="514"/>
      <c r="AY12" s="513"/>
      <c r="AZ12" s="514"/>
      <c r="BA12" s="264"/>
    </row>
    <row r="13" spans="1:53" s="499" customFormat="1" ht="14.25" customHeight="1" x14ac:dyDescent="0.2">
      <c r="A13" s="497"/>
      <c r="B13" s="518" t="s">
        <v>432</v>
      </c>
      <c r="C13" s="519" t="s">
        <v>433</v>
      </c>
      <c r="D13" s="520" t="s">
        <v>434</v>
      </c>
      <c r="E13" s="521" t="s">
        <v>435</v>
      </c>
      <c r="F13" s="522" t="s">
        <v>436</v>
      </c>
      <c r="G13" s="522" t="s">
        <v>437</v>
      </c>
      <c r="H13" s="521" t="s">
        <v>438</v>
      </c>
      <c r="I13" s="521" t="s">
        <v>439</v>
      </c>
      <c r="J13" s="521" t="s">
        <v>440</v>
      </c>
      <c r="K13" s="522" t="s">
        <v>441</v>
      </c>
      <c r="L13" s="523" t="s">
        <v>442</v>
      </c>
      <c r="M13" s="521" t="s">
        <v>443</v>
      </c>
      <c r="N13" s="524" t="s">
        <v>444</v>
      </c>
      <c r="O13" s="522" t="s">
        <v>445</v>
      </c>
      <c r="P13" s="525" t="s">
        <v>446</v>
      </c>
      <c r="Q13" s="520" t="s">
        <v>447</v>
      </c>
      <c r="R13" s="526" t="s">
        <v>448</v>
      </c>
      <c r="S13" s="522" t="s">
        <v>449</v>
      </c>
      <c r="T13" s="522" t="s">
        <v>450</v>
      </c>
      <c r="U13" s="527" t="s">
        <v>451</v>
      </c>
      <c r="V13" s="526" t="s">
        <v>452</v>
      </c>
      <c r="W13" s="522" t="s">
        <v>453</v>
      </c>
      <c r="X13" s="522" t="s">
        <v>454</v>
      </c>
      <c r="Y13" s="528" t="s">
        <v>455</v>
      </c>
      <c r="Z13" s="529" t="s">
        <v>456</v>
      </c>
      <c r="AA13" s="529" t="s">
        <v>457</v>
      </c>
      <c r="AB13" s="529" t="s">
        <v>458</v>
      </c>
      <c r="AC13" s="528" t="s">
        <v>459</v>
      </c>
      <c r="AD13" s="521" t="s">
        <v>460</v>
      </c>
      <c r="AE13" s="528"/>
      <c r="AF13" s="528"/>
      <c r="AG13" s="528"/>
      <c r="AH13" s="528"/>
      <c r="AI13" s="528"/>
      <c r="AJ13" s="528" t="s">
        <v>464</v>
      </c>
      <c r="AK13" s="529" t="s">
        <v>461</v>
      </c>
      <c r="AL13" s="516"/>
      <c r="AM13" s="530" t="s">
        <v>465</v>
      </c>
      <c r="AN13" s="521" t="s">
        <v>462</v>
      </c>
      <c r="AO13" s="529" t="s">
        <v>463</v>
      </c>
      <c r="AP13" s="115"/>
      <c r="AQ13" s="116"/>
      <c r="AR13" s="516"/>
      <c r="AS13" s="520"/>
      <c r="AT13" s="528"/>
      <c r="AU13" s="520"/>
      <c r="AV13" s="528"/>
      <c r="AW13" s="520"/>
      <c r="AX13" s="528"/>
      <c r="AY13" s="520"/>
      <c r="AZ13" s="528"/>
      <c r="BA13" s="498"/>
    </row>
    <row r="14" spans="1:53" s="2" customFormat="1" x14ac:dyDescent="0.2">
      <c r="A14" s="6"/>
      <c r="B14" s="38">
        <v>2002</v>
      </c>
      <c r="C14" s="1687"/>
      <c r="D14" s="1688"/>
      <c r="E14" s="1689"/>
      <c r="F14" s="1690"/>
      <c r="G14" s="1690"/>
      <c r="H14" s="1691"/>
      <c r="I14" s="1691"/>
      <c r="J14" s="1688"/>
      <c r="K14" s="1690"/>
      <c r="L14" s="1692"/>
      <c r="M14" s="1689"/>
      <c r="N14" s="1693"/>
      <c r="O14" s="1690"/>
      <c r="P14" s="1694"/>
      <c r="Q14" s="1688"/>
      <c r="R14" s="1693"/>
      <c r="S14" s="1690"/>
      <c r="T14" s="1690"/>
      <c r="U14" s="1695"/>
      <c r="V14" s="1693"/>
      <c r="W14" s="1690"/>
      <c r="X14" s="1690"/>
      <c r="Y14" s="1696"/>
      <c r="Z14" s="1696"/>
      <c r="AA14" s="1696"/>
      <c r="AB14" s="1696"/>
      <c r="AC14" s="1696"/>
      <c r="AD14" s="1696"/>
      <c r="AE14" s="1696"/>
      <c r="AF14" s="1696"/>
      <c r="AG14" s="1696"/>
      <c r="AH14" s="1696"/>
      <c r="AI14" s="1696"/>
      <c r="AJ14" s="1696"/>
      <c r="AK14" s="1696"/>
      <c r="AL14" s="1697"/>
      <c r="AM14" s="1698"/>
      <c r="AN14" s="1699"/>
      <c r="AO14" s="1700"/>
      <c r="AP14" s="1701"/>
      <c r="AQ14" s="1702"/>
      <c r="AR14" s="1697"/>
      <c r="AS14" s="1703"/>
      <c r="AT14" s="1700"/>
      <c r="AU14" s="1703"/>
      <c r="AV14" s="1700"/>
      <c r="AW14" s="1703"/>
      <c r="AX14" s="1700"/>
      <c r="AY14" s="1703"/>
      <c r="AZ14" s="1700"/>
    </row>
    <row r="15" spans="1:53" s="2" customFormat="1" x14ac:dyDescent="0.2">
      <c r="A15" s="6"/>
      <c r="B15" s="10">
        <v>2003</v>
      </c>
      <c r="C15" s="1687" t="str">
        <f>IF(NOT('1 macro-mapping'!C16=0),IF(NOT('1 macro-mapping'!C17=0),'1 macro-mapping'!C17/'1 macro-mapping'!C16-1,""),"")</f>
        <v/>
      </c>
      <c r="D15" s="1704" t="str">
        <f>IF(NOT(ISBLANK('1 macro-mapping'!D17)),IF(NOT(ISBLANK('1 macro-mapping'!D16)),('1 macro-mapping'!D17/'1 macro-mapping'!D16-1),""),"")</f>
        <v/>
      </c>
      <c r="E15" s="1687" t="str">
        <f>IF(NOT('1 macro-mapping'!E16=0),IF(NOT('1 macro-mapping'!E17=0),'1 macro-mapping'!E17/'1 macro-mapping'!E16-1,""),"")</f>
        <v/>
      </c>
      <c r="F15" s="1704" t="str">
        <f>IF(NOT(ISBLANK('1 macro-mapping'!F17)),IF(NOT(ISBLANK('1 macro-mapping'!F16)),('1 macro-mapping'!F17/'1 macro-mapping'!F16-1),""),"")</f>
        <v/>
      </c>
      <c r="G15" s="1704" t="str">
        <f>IF(NOT(ISBLANK('1 macro-mapping'!G17)),IF(NOT(ISBLANK('1 macro-mapping'!G16)),('1 macro-mapping'!G17/'1 macro-mapping'!G16-1),""),"")</f>
        <v/>
      </c>
      <c r="H15" s="1704" t="str">
        <f>IF(NOT(ISBLANK('1 macro-mapping'!H17)),IF(NOT(ISBLANK('1 macro-mapping'!H16)),('1 macro-mapping'!H17/'1 macro-mapping'!H16-1),""),"")</f>
        <v/>
      </c>
      <c r="I15" s="1704" t="str">
        <f>IF(NOT(ISBLANK('1 macro-mapping'!I17)),IF(NOT(ISBLANK('1 macro-mapping'!I16)),('1 macro-mapping'!I17/'1 macro-mapping'!I16-1),""),"")</f>
        <v/>
      </c>
      <c r="J15" s="1704" t="str">
        <f>IF(NOT(ISBLANK('1 macro-mapping'!J17)),IF(NOT(ISBLANK('1 macro-mapping'!J16)),('1 macro-mapping'!J17/'1 macro-mapping'!J16-1),""),"")</f>
        <v/>
      </c>
      <c r="K15" s="1704" t="str">
        <f>IF(NOT(ISBLANK('1 macro-mapping'!K17)),IF(NOT(ISBLANK('1 macro-mapping'!K16)),('1 macro-mapping'!K17/'1 macro-mapping'!K16-1),""),"")</f>
        <v/>
      </c>
      <c r="L15" s="1704" t="str">
        <f>IF(NOT(ISBLANK('1 macro-mapping'!L17)),IF(NOT(ISBLANK('1 macro-mapping'!L16)),('1 macro-mapping'!L17/'1 macro-mapping'!L16-1),""),"")</f>
        <v/>
      </c>
      <c r="M15" s="1687" t="str">
        <f>IF(NOT('1 macro-mapping'!M16=0),IF(NOT('1 macro-mapping'!M17=0),'1 macro-mapping'!M17/'1 macro-mapping'!M16-1,""),"")</f>
        <v/>
      </c>
      <c r="N15" s="1705" t="str">
        <f>IF(NOT(ISBLANK('1 macro-mapping'!N17)),IF(NOT(ISBLANK('1 macro-mapping'!N16)),('1 macro-mapping'!N17/'1 macro-mapping'!N16-1),""),"")</f>
        <v/>
      </c>
      <c r="O15" s="1705" t="str">
        <f>IF(NOT(ISBLANK('1 macro-mapping'!O17)),IF(NOT(ISBLANK('1 macro-mapping'!O16)),('1 macro-mapping'!O17/'1 macro-mapping'!O16-1),""),"")</f>
        <v/>
      </c>
      <c r="P15" s="1705" t="str">
        <f>IF(NOT(ISBLANK('1 macro-mapping'!P17)),IF(NOT(ISBLANK('1 macro-mapping'!P16)),('1 macro-mapping'!P17/'1 macro-mapping'!P16-1),""),"")</f>
        <v/>
      </c>
      <c r="Q15" s="1705" t="str">
        <f>IF(NOT(ISBLANK('1 macro-mapping'!Q17)),IF(NOT(ISBLANK('1 macro-mapping'!Q16)),('1 macro-mapping'!Q17/'1 macro-mapping'!Q16-1),""),"")</f>
        <v/>
      </c>
      <c r="R15" s="1705" t="str">
        <f>IF(NOT(ISBLANK('1 macro-mapping'!R17)),IF(NOT(ISBLANK('1 macro-mapping'!R16)),('1 macro-mapping'!R17/'1 macro-mapping'!R16-1),""),"")</f>
        <v/>
      </c>
      <c r="S15" s="1705" t="str">
        <f>IF(NOT(ISBLANK('1 macro-mapping'!S17)),IF(NOT(ISBLANK('1 macro-mapping'!S16)),('1 macro-mapping'!S17/'1 macro-mapping'!S16-1),""),"")</f>
        <v/>
      </c>
      <c r="T15" s="1705" t="str">
        <f>IF(NOT(ISBLANK('1 macro-mapping'!T17)),IF(NOT(ISBLANK('1 macro-mapping'!T16)),('1 macro-mapping'!T17/'1 macro-mapping'!T16-1),""),"")</f>
        <v/>
      </c>
      <c r="U15" s="1705" t="str">
        <f>IF(NOT(ISBLANK('1 macro-mapping'!U17)),IF(NOT(ISBLANK('1 macro-mapping'!U16)),('1 macro-mapping'!U17/'1 macro-mapping'!U16-1),""),"")</f>
        <v/>
      </c>
      <c r="V15" s="1705" t="str">
        <f>IF(NOT(ISBLANK('1 macro-mapping'!V17)),IF(NOT(ISBLANK('1 macro-mapping'!V16)),('1 macro-mapping'!V17/'1 macro-mapping'!V16-1),""),"")</f>
        <v/>
      </c>
      <c r="W15" s="1705" t="str">
        <f>IF(NOT(ISBLANK('1 macro-mapping'!W17)),IF(NOT(ISBLANK('1 macro-mapping'!W16)),('1 macro-mapping'!W17/'1 macro-mapping'!W16-1),""),"")</f>
        <v/>
      </c>
      <c r="X15" s="1705" t="str">
        <f>IF(NOT(ISBLANK('1 macro-mapping'!X17)),IF(NOT(ISBLANK('1 macro-mapping'!X16)),('1 macro-mapping'!X17/'1 macro-mapping'!X16-1),""),"")</f>
        <v/>
      </c>
      <c r="Y15" s="1705" t="str">
        <f>IF(NOT(ISBLANK('1 macro-mapping'!Y17)),IF(NOT(ISBLANK('1 macro-mapping'!Y16)),('1 macro-mapping'!Y17/'1 macro-mapping'!Y16-1),""),"")</f>
        <v/>
      </c>
      <c r="Z15" s="1705" t="str">
        <f>IF(NOT(ISBLANK('1 macro-mapping'!Z17)),IF(NOT(ISBLANK('1 macro-mapping'!Z16)),('1 macro-mapping'!Z17/'1 macro-mapping'!Z16-1),""),"")</f>
        <v/>
      </c>
      <c r="AA15" s="1705" t="str">
        <f>IF(NOT(ISBLANK('1 macro-mapping'!AA17)),IF(NOT(ISBLANK('1 macro-mapping'!AA16)),('1 macro-mapping'!AA17/'1 macro-mapping'!AA16-1),""),"")</f>
        <v/>
      </c>
      <c r="AB15" s="1705" t="str">
        <f>IF(NOT(ISBLANK('1 macro-mapping'!AB17)),IF(NOT(ISBLANK('1 macro-mapping'!AB16)),('1 macro-mapping'!AB17/'1 macro-mapping'!AB16-1),""),"")</f>
        <v/>
      </c>
      <c r="AC15" s="1705" t="str">
        <f>IF(NOT(ISBLANK('1 macro-mapping'!AC17)),IF(NOT(ISBLANK('1 macro-mapping'!AC16)),('1 macro-mapping'!AC17/'1 macro-mapping'!AC16-1),""),"")</f>
        <v/>
      </c>
      <c r="AD15" s="1705" t="str">
        <f>IF(NOT(ISBLANK('1 macro-mapping'!AD17)),IF(NOT(ISBLANK('1 macro-mapping'!AD16)),('1 macro-mapping'!AD17/'1 macro-mapping'!AD16-1),""),"")</f>
        <v/>
      </c>
      <c r="AE15" s="1705" t="str">
        <f>IF(NOT(ISBLANK('1 macro-mapping'!AE17)),IF(NOT(ISBLANK('1 macro-mapping'!AE16)),('1 macro-mapping'!AE17/'1 macro-mapping'!AE16-1),""),"")</f>
        <v/>
      </c>
      <c r="AF15" s="1705" t="str">
        <f>IF(NOT(ISBLANK('1 macro-mapping'!AF17)),IF(NOT(ISBLANK('1 macro-mapping'!AF16)),('1 macro-mapping'!AF17/'1 macro-mapping'!AF16-1),""),"")</f>
        <v/>
      </c>
      <c r="AG15" s="1705" t="str">
        <f>IF(NOT(ISBLANK('1 macro-mapping'!AG17)),IF(NOT(ISBLANK('1 macro-mapping'!AG16)),('1 macro-mapping'!AG17/'1 macro-mapping'!AG16-1),""),"")</f>
        <v/>
      </c>
      <c r="AH15" s="1705" t="str">
        <f>IF(NOT(ISBLANK('1 macro-mapping'!AH17)),IF(NOT(ISBLANK('1 macro-mapping'!AH16)),('1 macro-mapping'!AH17/'1 macro-mapping'!AH16-1),""),"")</f>
        <v/>
      </c>
      <c r="AI15" s="1705" t="str">
        <f>IF(NOT(ISBLANK('1 macro-mapping'!AI17)),IF(NOT(ISBLANK('1 macro-mapping'!AI16)),('1 macro-mapping'!AI17/'1 macro-mapping'!AI16-1),""),"")</f>
        <v/>
      </c>
      <c r="AJ15" s="1705" t="str">
        <f>IF(NOT(ISBLANK('1 macro-mapping'!AJ17)),IF(NOT(ISBLANK('1 macro-mapping'!AJ16)),('1 macro-mapping'!AJ17/'1 macro-mapping'!AJ16-1),""),"")</f>
        <v/>
      </c>
      <c r="AK15" s="1705" t="str">
        <f>IF(NOT(ISBLANK('1 macro-mapping'!AK17)),IF(NOT(ISBLANK('1 macro-mapping'!AK16)),('1 macro-mapping'!AK17/'1 macro-mapping'!AK16-1),""),"")</f>
        <v/>
      </c>
      <c r="AL15" s="1697"/>
      <c r="AM15" s="1706" t="str">
        <f>IF(NOT(ISBLANK('1 macro-mapping'!AM17)),IF(NOT(ISBLANK('1 macro-mapping'!AM16)),('1 macro-mapping'!AM17/'1 macro-mapping'!AM16-1),""),"")</f>
        <v/>
      </c>
      <c r="AN15" s="1699" t="str">
        <f>IF(NOT(ISBLANK('1 macro-mapping'!AN17)),IF(NOT(ISBLANK('1 macro-mapping'!AN16)),('1 macro-mapping'!AN17/'1 macro-mapping'!AN16-1),""),"")</f>
        <v/>
      </c>
      <c r="AO15" s="1700" t="str">
        <f>IF(NOT(ISBLANK('1 macro-mapping'!AO17)),IF(NOT(ISBLANK('1 macro-mapping'!AO16)),('1 macro-mapping'!AO17/'1 macro-mapping'!AO16-1),""),"")</f>
        <v/>
      </c>
      <c r="AP15" s="1701" t="str">
        <f>IF(NOT(ISBLANK('1 macro-mapping'!AP17)),IF(NOT(ISBLANK('1 macro-mapping'!AP16)),('1 macro-mapping'!AP17/'1 macro-mapping'!AP16-1),""),"")</f>
        <v/>
      </c>
      <c r="AQ15" s="1702" t="str">
        <f>IF(NOT(ISBLANK('1 macro-mapping'!AQ17)),IF(NOT(ISBLANK('1 macro-mapping'!AQ16)),('1 macro-mapping'!AQ17/'1 macro-mapping'!AQ16-1),""),"")</f>
        <v/>
      </c>
      <c r="AR15" s="1697"/>
      <c r="AS15" s="1707" t="str">
        <f>IF(NOT(ISBLANK('1 macro-mapping'!AS17)),IF(NOT(ISBLANK('1 macro-mapping'!AS16)),('1 macro-mapping'!AS17/'1 macro-mapping'!AS16-1),""),"")</f>
        <v/>
      </c>
      <c r="AT15" s="1708" t="str">
        <f>IF(NOT(ISBLANK('1 macro-mapping'!AT17)),IF(NOT(ISBLANK('1 macro-mapping'!AT16)),('1 macro-mapping'!AT17/'1 macro-mapping'!AT16-1),""),"")</f>
        <v/>
      </c>
      <c r="AU15" s="1707" t="str">
        <f>IF(NOT(ISBLANK('1 macro-mapping'!AU17)),IF(NOT(ISBLANK('1 macro-mapping'!AU16)),('1 macro-mapping'!AU17/'1 macro-mapping'!AU16-1),""),"")</f>
        <v/>
      </c>
      <c r="AV15" s="1708" t="str">
        <f>IF(NOT(ISBLANK('1 macro-mapping'!AV17)),IF(NOT(ISBLANK('1 macro-mapping'!AV16)),('1 macro-mapping'!AV17/'1 macro-mapping'!AV16-1),""),"")</f>
        <v/>
      </c>
      <c r="AW15" s="1707" t="str">
        <f>IF(NOT(ISBLANK('1 macro-mapping'!AW17)),IF(NOT(ISBLANK('1 macro-mapping'!AW16)),('1 macro-mapping'!AW17/'1 macro-mapping'!AW16-1),""),"")</f>
        <v/>
      </c>
      <c r="AX15" s="1708" t="str">
        <f>IF(NOT(ISBLANK('1 macro-mapping'!AX17)),IF(NOT(ISBLANK('1 macro-mapping'!AX16)),('1 macro-mapping'!AX17/'1 macro-mapping'!AX16-1),""),"")</f>
        <v/>
      </c>
      <c r="AY15" s="1707" t="str">
        <f>IF(NOT(ISBLANK('1 macro-mapping'!AY17)),IF(NOT(ISBLANK('1 macro-mapping'!AY16)),('1 macro-mapping'!AY17/'1 macro-mapping'!AY16-1),""),"")</f>
        <v/>
      </c>
      <c r="AZ15" s="1708" t="str">
        <f>IF(NOT(ISBLANK('1 macro-mapping'!AZ17)),IF(NOT(ISBLANK('1 macro-mapping'!AZ16)),('1 macro-mapping'!AZ17/'1 macro-mapping'!AZ16-1),""),"")</f>
        <v/>
      </c>
    </row>
    <row r="16" spans="1:53" s="2" customFormat="1" x14ac:dyDescent="0.2">
      <c r="A16" s="6"/>
      <c r="B16" s="10">
        <v>2004</v>
      </c>
      <c r="C16" s="1687" t="str">
        <f>IF(NOT('1 macro-mapping'!C17=0),IF(NOT('1 macro-mapping'!C18=0),'1 macro-mapping'!C18/'1 macro-mapping'!C17-1,""),"")</f>
        <v/>
      </c>
      <c r="D16" s="1704" t="str">
        <f>IF(NOT('1 macro-mapping'!D17=0),IF(NOT('1 macro-mapping'!D18=0),'1 macro-mapping'!D18/'1 macro-mapping'!D17-1,""),"")</f>
        <v/>
      </c>
      <c r="E16" s="1687" t="str">
        <f>IF(NOT('1 macro-mapping'!E17=0),IF(NOT('1 macro-mapping'!E18=0),'1 macro-mapping'!E18/'1 macro-mapping'!E17-1,""),"")</f>
        <v/>
      </c>
      <c r="F16" s="1704" t="str">
        <f>IF(NOT('1 macro-mapping'!F17=0),IF(NOT('1 macro-mapping'!F18=0),'1 macro-mapping'!F18/'1 macro-mapping'!F17-1,""),"")</f>
        <v/>
      </c>
      <c r="G16" s="1704" t="str">
        <f>IF(NOT('1 macro-mapping'!G17=0),IF(NOT('1 macro-mapping'!G18=0),'1 macro-mapping'!G18/'1 macro-mapping'!G17-1,""),"")</f>
        <v/>
      </c>
      <c r="H16" s="1704" t="str">
        <f>IF(NOT('1 macro-mapping'!H17=0),IF(NOT('1 macro-mapping'!H18=0),'1 macro-mapping'!H18/'1 macro-mapping'!H17-1,""),"")</f>
        <v/>
      </c>
      <c r="I16" s="1704" t="str">
        <f>IF(NOT('1 macro-mapping'!I17=0),IF(NOT('1 macro-mapping'!I18=0),'1 macro-mapping'!I18/'1 macro-mapping'!I17-1,""),"")</f>
        <v/>
      </c>
      <c r="J16" s="1704" t="str">
        <f>IF(NOT('1 macro-mapping'!J17=0),IF(NOT('1 macro-mapping'!J18=0),'1 macro-mapping'!J18/'1 macro-mapping'!J17-1,""),"")</f>
        <v/>
      </c>
      <c r="K16" s="1704" t="str">
        <f>IF(NOT('1 macro-mapping'!K17=0),IF(NOT('1 macro-mapping'!K18=0),'1 macro-mapping'!K18/'1 macro-mapping'!K17-1,""),"")</f>
        <v/>
      </c>
      <c r="L16" s="1704" t="str">
        <f>IF(NOT('1 macro-mapping'!L17=0),IF(NOT('1 macro-mapping'!L18=0),'1 macro-mapping'!L18/'1 macro-mapping'!L17-1,""),"")</f>
        <v/>
      </c>
      <c r="M16" s="1687" t="str">
        <f>IF(NOT('1 macro-mapping'!M17=0),IF(NOT('1 macro-mapping'!M18=0),'1 macro-mapping'!M18/'1 macro-mapping'!M17-1,""),"")</f>
        <v/>
      </c>
      <c r="N16" s="1705" t="str">
        <f>IF(NOT('1 macro-mapping'!N17=0),IF(NOT('1 macro-mapping'!N18=0),'1 macro-mapping'!N18/'1 macro-mapping'!N17-1,""),"")</f>
        <v/>
      </c>
      <c r="O16" s="1705" t="str">
        <f>IF(NOT('1 macro-mapping'!O17=0),IF(NOT('1 macro-mapping'!O18=0),'1 macro-mapping'!O18/'1 macro-mapping'!O17-1,""),"")</f>
        <v/>
      </c>
      <c r="P16" s="1705" t="str">
        <f>IF(NOT('1 macro-mapping'!P17=0),IF(NOT('1 macro-mapping'!P18=0),'1 macro-mapping'!P18/'1 macro-mapping'!P17-1,""),"")</f>
        <v/>
      </c>
      <c r="Q16" s="1705" t="str">
        <f>IF(NOT('1 macro-mapping'!Q17=0),IF(NOT('1 macro-mapping'!Q18=0),'1 macro-mapping'!Q18/'1 macro-mapping'!Q17-1,""),"")</f>
        <v/>
      </c>
      <c r="R16" s="1705" t="str">
        <f>IF(NOT('1 macro-mapping'!R17=0),IF(NOT('1 macro-mapping'!R18=0),'1 macro-mapping'!R18/'1 macro-mapping'!R17-1,""),"")</f>
        <v/>
      </c>
      <c r="S16" s="1705" t="str">
        <f>IF(NOT('1 macro-mapping'!S17=0),IF(NOT('1 macro-mapping'!S18=0),'1 macro-mapping'!S18/'1 macro-mapping'!S17-1,""),"")</f>
        <v/>
      </c>
      <c r="T16" s="1705" t="str">
        <f>IF(NOT('1 macro-mapping'!T17=0),IF(NOT('1 macro-mapping'!T18=0),'1 macro-mapping'!T18/'1 macro-mapping'!T17-1,""),"")</f>
        <v/>
      </c>
      <c r="U16" s="1705" t="str">
        <f>IF(NOT('1 macro-mapping'!U17=0),IF(NOT('1 macro-mapping'!U18=0),'1 macro-mapping'!U18/'1 macro-mapping'!U17-1,""),"")</f>
        <v/>
      </c>
      <c r="V16" s="1705" t="str">
        <f>IF(NOT('1 macro-mapping'!V17=0),IF(NOT('1 macro-mapping'!V18=0),'1 macro-mapping'!V18/'1 macro-mapping'!V17-1,""),"")</f>
        <v/>
      </c>
      <c r="W16" s="1705" t="str">
        <f>IF(NOT('1 macro-mapping'!W17=0),IF(NOT('1 macro-mapping'!W18=0),'1 macro-mapping'!W18/'1 macro-mapping'!W17-1,""),"")</f>
        <v/>
      </c>
      <c r="X16" s="1705" t="str">
        <f>IF(NOT('1 macro-mapping'!X17=0),IF(NOT('1 macro-mapping'!X18=0),'1 macro-mapping'!X18/'1 macro-mapping'!X17-1,""),"")</f>
        <v/>
      </c>
      <c r="Y16" s="1705" t="str">
        <f>IF(NOT('1 macro-mapping'!Y17=0),IF(NOT('1 macro-mapping'!Y18=0),'1 macro-mapping'!Y18/'1 macro-mapping'!Y17-1,""),"")</f>
        <v/>
      </c>
      <c r="Z16" s="1705" t="str">
        <f>IF(NOT('1 macro-mapping'!Z17=0),IF(NOT('1 macro-mapping'!Z18=0),'1 macro-mapping'!Z18/'1 macro-mapping'!Z17-1,""),"")</f>
        <v/>
      </c>
      <c r="AA16" s="1705" t="str">
        <f>IF(NOT('1 macro-mapping'!AA17=0),IF(NOT('1 macro-mapping'!AA18=0),'1 macro-mapping'!AA18/'1 macro-mapping'!AA17-1,""),"")</f>
        <v/>
      </c>
      <c r="AB16" s="1705" t="str">
        <f>IF(NOT('1 macro-mapping'!AB17=0),IF(NOT('1 macro-mapping'!AB18=0),'1 macro-mapping'!AB18/'1 macro-mapping'!AB17-1,""),"")</f>
        <v/>
      </c>
      <c r="AC16" s="1705" t="str">
        <f>IF(NOT('1 macro-mapping'!AC17=0),IF(NOT('1 macro-mapping'!AC18=0),'1 macro-mapping'!AC18/'1 macro-mapping'!AC17-1,""),"")</f>
        <v/>
      </c>
      <c r="AD16" s="1705" t="str">
        <f>IF(NOT('1 macro-mapping'!AD17=0),IF(NOT('1 macro-mapping'!AD18=0),'1 macro-mapping'!AD18/'1 macro-mapping'!AD17-1,""),"")</f>
        <v/>
      </c>
      <c r="AE16" s="1705" t="str">
        <f>IF(NOT('1 macro-mapping'!AE17=0),IF(NOT('1 macro-mapping'!AE18=0),'1 macro-mapping'!AE18/'1 macro-mapping'!AE17-1,""),"")</f>
        <v/>
      </c>
      <c r="AF16" s="1705" t="str">
        <f>IF(NOT('1 macro-mapping'!AF17=0),IF(NOT('1 macro-mapping'!AF18=0),'1 macro-mapping'!AF18/'1 macro-mapping'!AF17-1,""),"")</f>
        <v/>
      </c>
      <c r="AG16" s="1705" t="str">
        <f>IF(NOT('1 macro-mapping'!AG17=0),IF(NOT('1 macro-mapping'!AG18=0),'1 macro-mapping'!AG18/'1 macro-mapping'!AG17-1,""),"")</f>
        <v/>
      </c>
      <c r="AH16" s="1705" t="str">
        <f>IF(NOT(ISBLANK('1 macro-mapping'!AH18)),IF(NOT(ISBLANK('1 macro-mapping'!AH17)),('1 macro-mapping'!AH18/'1 macro-mapping'!AH17-1),""),"")</f>
        <v/>
      </c>
      <c r="AI16" s="1705" t="str">
        <f>IF(NOT(ISBLANK('1 macro-mapping'!AI18)),IF(NOT(ISBLANK('1 macro-mapping'!AI17)),('1 macro-mapping'!AI18/'1 macro-mapping'!AI17-1),""),"")</f>
        <v/>
      </c>
      <c r="AJ16" s="1705" t="str">
        <f>IF(NOT(ISBLANK('1 macro-mapping'!AJ18)),IF(NOT(ISBLANK('1 macro-mapping'!AJ17)),('1 macro-mapping'!AJ18/'1 macro-mapping'!AJ17-1),""),"")</f>
        <v/>
      </c>
      <c r="AK16" s="1705" t="str">
        <f>IF(NOT(ISBLANK('1 macro-mapping'!AK18)),IF(NOT(ISBLANK('1 macro-mapping'!AK17)),('1 macro-mapping'!AK18/'1 macro-mapping'!AK17-1),""),"")</f>
        <v/>
      </c>
      <c r="AL16" s="1697"/>
      <c r="AM16" s="1706" t="str">
        <f>IF(NOT(ISBLANK('1 macro-mapping'!AM18)),IF(NOT(ISBLANK('1 macro-mapping'!AM17)),('1 macro-mapping'!AM18/'1 macro-mapping'!AM17-1),""),"")</f>
        <v/>
      </c>
      <c r="AN16" s="1699" t="str">
        <f>IF(NOT(ISBLANK('1 macro-mapping'!AN18)),IF(NOT(ISBLANK('1 macro-mapping'!AN17)),('1 macro-mapping'!AN18/'1 macro-mapping'!AN17-1),""),"")</f>
        <v/>
      </c>
      <c r="AO16" s="1700" t="str">
        <f>IF(NOT(ISBLANK('1 macro-mapping'!AO18)),IF(NOT(ISBLANK('1 macro-mapping'!AO17)),('1 macro-mapping'!AO18/'1 macro-mapping'!AO17-1),""),"")</f>
        <v/>
      </c>
      <c r="AP16" s="1701" t="str">
        <f>IF(NOT(ISBLANK('1 macro-mapping'!AP18)),IF(NOT(ISBLANK('1 macro-mapping'!AP17)),('1 macro-mapping'!AP18/'1 macro-mapping'!AP17-1),""),"")</f>
        <v/>
      </c>
      <c r="AQ16" s="1702" t="str">
        <f>IF(NOT(ISBLANK('1 macro-mapping'!AQ18)),IF(NOT(ISBLANK('1 macro-mapping'!AQ17)),('1 macro-mapping'!AQ18/'1 macro-mapping'!AQ17-1),""),"")</f>
        <v/>
      </c>
      <c r="AR16" s="1709"/>
      <c r="AS16" s="1707" t="str">
        <f>IF(NOT(ISBLANK('1 macro-mapping'!AS18)),IF(NOT(ISBLANK('1 macro-mapping'!AS17)),('1 macro-mapping'!AS18/'1 macro-mapping'!AS17-1),""),"")</f>
        <v/>
      </c>
      <c r="AT16" s="1708" t="str">
        <f>IF(NOT(ISBLANK('1 macro-mapping'!AT18)),IF(NOT(ISBLANK('1 macro-mapping'!AT17)),('1 macro-mapping'!AT18/'1 macro-mapping'!AT17-1),""),"")</f>
        <v/>
      </c>
      <c r="AU16" s="1707" t="str">
        <f>IF(NOT(ISBLANK('1 macro-mapping'!AU18)),IF(NOT(ISBLANK('1 macro-mapping'!AU17)),('1 macro-mapping'!AU18/'1 macro-mapping'!AU17-1),""),"")</f>
        <v/>
      </c>
      <c r="AV16" s="1708" t="str">
        <f>IF(NOT(ISBLANK('1 macro-mapping'!AV18)),IF(NOT(ISBLANK('1 macro-mapping'!AV17)),('1 macro-mapping'!AV18/'1 macro-mapping'!AV17-1),""),"")</f>
        <v/>
      </c>
      <c r="AW16" s="1707" t="str">
        <f>IF(NOT(ISBLANK('1 macro-mapping'!AW18)),IF(NOT(ISBLANK('1 macro-mapping'!AW17)),('1 macro-mapping'!AW18/'1 macro-mapping'!AW17-1),""),"")</f>
        <v/>
      </c>
      <c r="AX16" s="1708" t="str">
        <f>IF(NOT(ISBLANK('1 macro-mapping'!AX18)),IF(NOT(ISBLANK('1 macro-mapping'!AX17)),('1 macro-mapping'!AX18/'1 macro-mapping'!AX17-1),""),"")</f>
        <v/>
      </c>
      <c r="AY16" s="1707" t="str">
        <f>IF(NOT(ISBLANK('1 macro-mapping'!AY18)),IF(NOT(ISBLANK('1 macro-mapping'!AY17)),('1 macro-mapping'!AY18/'1 macro-mapping'!AY17-1),""),"")</f>
        <v/>
      </c>
      <c r="AZ16" s="1708" t="str">
        <f>IF(NOT(ISBLANK('1 macro-mapping'!AZ18)),IF(NOT(ISBLANK('1 macro-mapping'!AZ17)),('1 macro-mapping'!AZ18/'1 macro-mapping'!AZ17-1),""),"")</f>
        <v/>
      </c>
    </row>
    <row r="17" spans="1:52" s="2" customFormat="1" x14ac:dyDescent="0.2">
      <c r="A17" s="6"/>
      <c r="B17" s="10">
        <v>2005</v>
      </c>
      <c r="C17" s="1687" t="str">
        <f>IF(NOT('1 macro-mapping'!C18=0),IF(NOT('1 macro-mapping'!C19=0),'1 macro-mapping'!C19/'1 macro-mapping'!C18-1,""),"")</f>
        <v/>
      </c>
      <c r="D17" s="1704" t="str">
        <f>IF(NOT('1 macro-mapping'!D18=0),IF(NOT('1 macro-mapping'!D19=0),'1 macro-mapping'!D19/'1 macro-mapping'!D18-1,""),"")</f>
        <v/>
      </c>
      <c r="E17" s="1687" t="str">
        <f>IF(NOT('1 macro-mapping'!E18=0),IF(NOT('1 macro-mapping'!E19=0),'1 macro-mapping'!E19/'1 macro-mapping'!E18-1,""),"")</f>
        <v/>
      </c>
      <c r="F17" s="1704" t="str">
        <f>IF(NOT('1 macro-mapping'!F18=0),IF(NOT('1 macro-mapping'!F19=0),'1 macro-mapping'!F19/'1 macro-mapping'!F18-1,""),"")</f>
        <v/>
      </c>
      <c r="G17" s="1704" t="str">
        <f>IF(NOT('1 macro-mapping'!G18=0),IF(NOT('1 macro-mapping'!G19=0),'1 macro-mapping'!G19/'1 macro-mapping'!G18-1,""),"")</f>
        <v/>
      </c>
      <c r="H17" s="1704" t="str">
        <f>IF(NOT('1 macro-mapping'!H18=0),IF(NOT('1 macro-mapping'!H19=0),'1 macro-mapping'!H19/'1 macro-mapping'!H18-1,""),"")</f>
        <v/>
      </c>
      <c r="I17" s="1704" t="str">
        <f>IF(NOT('1 macro-mapping'!I18=0),IF(NOT('1 macro-mapping'!I19=0),'1 macro-mapping'!I19/'1 macro-mapping'!I18-1,""),"")</f>
        <v/>
      </c>
      <c r="J17" s="1704" t="str">
        <f>IF(NOT('1 macro-mapping'!J18=0),IF(NOT('1 macro-mapping'!J19=0),'1 macro-mapping'!J19/'1 macro-mapping'!J18-1,""),"")</f>
        <v/>
      </c>
      <c r="K17" s="1704" t="str">
        <f>IF(NOT('1 macro-mapping'!K18=0),IF(NOT('1 macro-mapping'!K19=0),'1 macro-mapping'!K19/'1 macro-mapping'!K18-1,""),"")</f>
        <v/>
      </c>
      <c r="L17" s="1704" t="str">
        <f>IF(NOT('1 macro-mapping'!L18=0),IF(NOT('1 macro-mapping'!L19=0),'1 macro-mapping'!L19/'1 macro-mapping'!L18-1,""),"")</f>
        <v/>
      </c>
      <c r="M17" s="1687" t="str">
        <f>IF(NOT('1 macro-mapping'!M18=0),IF(NOT('1 macro-mapping'!M19=0),'1 macro-mapping'!M19/'1 macro-mapping'!M18-1,""),"")</f>
        <v/>
      </c>
      <c r="N17" s="1705" t="str">
        <f>IF(NOT('1 macro-mapping'!N18=0),IF(NOT('1 macro-mapping'!N19=0),'1 macro-mapping'!N19/'1 macro-mapping'!N18-1,""),"")</f>
        <v/>
      </c>
      <c r="O17" s="1705" t="str">
        <f>IF(NOT('1 macro-mapping'!O18=0),IF(NOT('1 macro-mapping'!O19=0),'1 macro-mapping'!O19/'1 macro-mapping'!O18-1,""),"")</f>
        <v/>
      </c>
      <c r="P17" s="1705" t="str">
        <f>IF(NOT('1 macro-mapping'!P18=0),IF(NOT('1 macro-mapping'!P19=0),'1 macro-mapping'!P19/'1 macro-mapping'!P18-1,""),"")</f>
        <v/>
      </c>
      <c r="Q17" s="1705" t="str">
        <f>IF(NOT('1 macro-mapping'!Q18=0),IF(NOT('1 macro-mapping'!Q19=0),'1 macro-mapping'!Q19/'1 macro-mapping'!Q18-1,""),"")</f>
        <v/>
      </c>
      <c r="R17" s="1705" t="str">
        <f>IF(NOT('1 macro-mapping'!R18=0),IF(NOT('1 macro-mapping'!R19=0),'1 macro-mapping'!R19/'1 macro-mapping'!R18-1,""),"")</f>
        <v/>
      </c>
      <c r="S17" s="1705" t="str">
        <f>IF(NOT('1 macro-mapping'!S18=0),IF(NOT('1 macro-mapping'!S19=0),'1 macro-mapping'!S19/'1 macro-mapping'!S18-1,""),"")</f>
        <v/>
      </c>
      <c r="T17" s="1705" t="str">
        <f>IF(NOT('1 macro-mapping'!T18=0),IF(NOT('1 macro-mapping'!T19=0),'1 macro-mapping'!T19/'1 macro-mapping'!T18-1,""),"")</f>
        <v/>
      </c>
      <c r="U17" s="1705" t="str">
        <f>IF(NOT('1 macro-mapping'!U18=0),IF(NOT('1 macro-mapping'!U19=0),'1 macro-mapping'!U19/'1 macro-mapping'!U18-1,""),"")</f>
        <v/>
      </c>
      <c r="V17" s="1705" t="str">
        <f>IF(NOT('1 macro-mapping'!V18=0),IF(NOT('1 macro-mapping'!V19=0),'1 macro-mapping'!V19/'1 macro-mapping'!V18-1,""),"")</f>
        <v/>
      </c>
      <c r="W17" s="1705" t="str">
        <f>IF(NOT('1 macro-mapping'!W18=0),IF(NOT('1 macro-mapping'!W19=0),'1 macro-mapping'!W19/'1 macro-mapping'!W18-1,""),"")</f>
        <v/>
      </c>
      <c r="X17" s="1705" t="str">
        <f>IF(NOT('1 macro-mapping'!X18=0),IF(NOT('1 macro-mapping'!X19=0),'1 macro-mapping'!X19/'1 macro-mapping'!X18-1,""),"")</f>
        <v/>
      </c>
      <c r="Y17" s="1705" t="str">
        <f>IF(NOT('1 macro-mapping'!Y18=0),IF(NOT('1 macro-mapping'!Y19=0),'1 macro-mapping'!Y19/'1 macro-mapping'!Y18-1,""),"")</f>
        <v/>
      </c>
      <c r="Z17" s="1705" t="str">
        <f>IF(NOT('1 macro-mapping'!Z18=0),IF(NOT('1 macro-mapping'!Z19=0),'1 macro-mapping'!Z19/'1 macro-mapping'!Z18-1,""),"")</f>
        <v/>
      </c>
      <c r="AA17" s="1705" t="str">
        <f>IF(NOT('1 macro-mapping'!AA18=0),IF(NOT('1 macro-mapping'!AA19=0),'1 macro-mapping'!AA19/'1 macro-mapping'!AA18-1,""),"")</f>
        <v/>
      </c>
      <c r="AB17" s="1705" t="str">
        <f>IF(NOT('1 macro-mapping'!AB18=0),IF(NOT('1 macro-mapping'!AB19=0),'1 macro-mapping'!AB19/'1 macro-mapping'!AB18-1,""),"")</f>
        <v/>
      </c>
      <c r="AC17" s="1705" t="str">
        <f>IF(NOT('1 macro-mapping'!AC18=0),IF(NOT('1 macro-mapping'!AC19=0),'1 macro-mapping'!AC19/'1 macro-mapping'!AC18-1,""),"")</f>
        <v/>
      </c>
      <c r="AD17" s="1705" t="str">
        <f>IF(NOT('1 macro-mapping'!AD18=0),IF(NOT('1 macro-mapping'!AD19=0),'1 macro-mapping'!AD19/'1 macro-mapping'!AD18-1,""),"")</f>
        <v/>
      </c>
      <c r="AE17" s="1705" t="str">
        <f>IF(NOT('1 macro-mapping'!AE18=0),IF(NOT('1 macro-mapping'!AE19=0),'1 macro-mapping'!AE19/'1 macro-mapping'!AE18-1,""),"")</f>
        <v/>
      </c>
      <c r="AF17" s="1705" t="str">
        <f>IF(NOT('1 macro-mapping'!AF18=0),IF(NOT('1 macro-mapping'!AF19=0),'1 macro-mapping'!AF19/'1 macro-mapping'!AF18-1,""),"")</f>
        <v/>
      </c>
      <c r="AG17" s="1705" t="str">
        <f>IF(NOT('1 macro-mapping'!AG18=0),IF(NOT('1 macro-mapping'!AG19=0),'1 macro-mapping'!AG19/'1 macro-mapping'!AG18-1,""),"")</f>
        <v/>
      </c>
      <c r="AH17" s="1705" t="str">
        <f>IF(NOT(ISBLANK('1 macro-mapping'!AH19)),IF(NOT(ISBLANK('1 macro-mapping'!AH18)),('1 macro-mapping'!AH19/'1 macro-mapping'!AH18-1),""),"")</f>
        <v/>
      </c>
      <c r="AI17" s="1705" t="str">
        <f>IF(NOT(ISBLANK('1 macro-mapping'!AI19)),IF(NOT(ISBLANK('1 macro-mapping'!AI18)),('1 macro-mapping'!AI19/'1 macro-mapping'!AI18-1),""),"")</f>
        <v/>
      </c>
      <c r="AJ17" s="1705" t="str">
        <f>IF(NOT(ISBLANK('1 macro-mapping'!AJ19)),IF(NOT(ISBLANK('1 macro-mapping'!AJ18)),('1 macro-mapping'!AJ19/'1 macro-mapping'!AJ18-1),""),"")</f>
        <v/>
      </c>
      <c r="AK17" s="1705" t="str">
        <f>IF(NOT(ISBLANK('1 macro-mapping'!AK19)),IF(NOT(ISBLANK('1 macro-mapping'!AK18)),('1 macro-mapping'!AK19/'1 macro-mapping'!AK18-1),""),"")</f>
        <v/>
      </c>
      <c r="AL17" s="1709"/>
      <c r="AM17" s="1706" t="str">
        <f>IF(NOT(ISBLANK('1 macro-mapping'!AM19)),IF(NOT(ISBLANK('1 macro-mapping'!AM18)),('1 macro-mapping'!AM19/'1 macro-mapping'!AM18-1),""),"")</f>
        <v/>
      </c>
      <c r="AN17" s="1699" t="str">
        <f>IF(NOT(ISBLANK('1 macro-mapping'!AN19)),IF(NOT(ISBLANK('1 macro-mapping'!AN18)),('1 macro-mapping'!AN19/'1 macro-mapping'!AN18-1),""),"")</f>
        <v/>
      </c>
      <c r="AO17" s="1700" t="str">
        <f>IF(NOT(ISBLANK('1 macro-mapping'!AO19)),IF(NOT(ISBLANK('1 macro-mapping'!AO18)),('1 macro-mapping'!AO19/'1 macro-mapping'!AO18-1),""),"")</f>
        <v/>
      </c>
      <c r="AP17" s="1701" t="str">
        <f>IF(NOT(ISBLANK('1 macro-mapping'!AP19)),IF(NOT(ISBLANK('1 macro-mapping'!AP18)),('1 macro-mapping'!AP19/'1 macro-mapping'!AP18-1),""),"")</f>
        <v/>
      </c>
      <c r="AQ17" s="1702" t="str">
        <f>IF(NOT(ISBLANK('1 macro-mapping'!AQ19)),IF(NOT(ISBLANK('1 macro-mapping'!AQ18)),('1 macro-mapping'!AQ19/'1 macro-mapping'!AQ18-1),""),"")</f>
        <v/>
      </c>
      <c r="AR17" s="1709"/>
      <c r="AS17" s="1707" t="str">
        <f>IF(NOT(ISBLANK('1 macro-mapping'!AS19)),IF(NOT(ISBLANK('1 macro-mapping'!AS18)),('1 macro-mapping'!AS19/'1 macro-mapping'!AS18-1),""),"")</f>
        <v/>
      </c>
      <c r="AT17" s="1708" t="str">
        <f>IF(NOT(ISBLANK('1 macro-mapping'!AT19)),IF(NOT(ISBLANK('1 macro-mapping'!AT18)),('1 macro-mapping'!AT19/'1 macro-mapping'!AT18-1),""),"")</f>
        <v/>
      </c>
      <c r="AU17" s="1707" t="str">
        <f>IF(NOT(ISBLANK('1 macro-mapping'!AU19)),IF(NOT(ISBLANK('1 macro-mapping'!AU18)),('1 macro-mapping'!AU19/'1 macro-mapping'!AU18-1),""),"")</f>
        <v/>
      </c>
      <c r="AV17" s="1708" t="str">
        <f>IF(NOT(ISBLANK('1 macro-mapping'!AV19)),IF(NOT(ISBLANK('1 macro-mapping'!AV18)),('1 macro-mapping'!AV19/'1 macro-mapping'!AV18-1),""),"")</f>
        <v/>
      </c>
      <c r="AW17" s="1707" t="str">
        <f>IF(NOT(ISBLANK('1 macro-mapping'!AW19)),IF(NOT(ISBLANK('1 macro-mapping'!AW18)),('1 macro-mapping'!AW19/'1 macro-mapping'!AW18-1),""),"")</f>
        <v/>
      </c>
      <c r="AX17" s="1708" t="str">
        <f>IF(NOT(ISBLANK('1 macro-mapping'!AX19)),IF(NOT(ISBLANK('1 macro-mapping'!AX18)),('1 macro-mapping'!AX19/'1 macro-mapping'!AX18-1),""),"")</f>
        <v/>
      </c>
      <c r="AY17" s="1707" t="str">
        <f>IF(NOT(ISBLANK('1 macro-mapping'!AY19)),IF(NOT(ISBLANK('1 macro-mapping'!AY18)),('1 macro-mapping'!AY19/'1 macro-mapping'!AY18-1),""),"")</f>
        <v/>
      </c>
      <c r="AZ17" s="1708" t="str">
        <f>IF(NOT(ISBLANK('1 macro-mapping'!AZ19)),IF(NOT(ISBLANK('1 macro-mapping'!AZ18)),('1 macro-mapping'!AZ19/'1 macro-mapping'!AZ18-1),""),"")</f>
        <v/>
      </c>
    </row>
    <row r="18" spans="1:52" s="2" customFormat="1" x14ac:dyDescent="0.2">
      <c r="A18" s="6"/>
      <c r="B18" s="10">
        <v>2006</v>
      </c>
      <c r="C18" s="1687" t="str">
        <f>IF(NOT('1 macro-mapping'!C19=0),IF(NOT('1 macro-mapping'!C20=0),'1 macro-mapping'!C20/'1 macro-mapping'!C19-1,""),"")</f>
        <v/>
      </c>
      <c r="D18" s="1704" t="str">
        <f>IF(NOT('1 macro-mapping'!D19=0),IF(NOT('1 macro-mapping'!D20=0),'1 macro-mapping'!D20/'1 macro-mapping'!D19-1,""),"")</f>
        <v/>
      </c>
      <c r="E18" s="1687" t="str">
        <f>IF(NOT('1 macro-mapping'!E19=0),IF(NOT('1 macro-mapping'!E20=0),'1 macro-mapping'!E20/'1 macro-mapping'!E19-1,""),"")</f>
        <v/>
      </c>
      <c r="F18" s="1704" t="str">
        <f>IF(NOT('1 macro-mapping'!F19=0),IF(NOT('1 macro-mapping'!F20=0),'1 macro-mapping'!F20/'1 macro-mapping'!F19-1,""),"")</f>
        <v/>
      </c>
      <c r="G18" s="1704" t="str">
        <f>IF(NOT('1 macro-mapping'!G19=0),IF(NOT('1 macro-mapping'!G20=0),'1 macro-mapping'!G20/'1 macro-mapping'!G19-1,""),"")</f>
        <v/>
      </c>
      <c r="H18" s="1704" t="str">
        <f>IF(NOT('1 macro-mapping'!H19=0),IF(NOT('1 macro-mapping'!H20=0),'1 macro-mapping'!H20/'1 macro-mapping'!H19-1,""),"")</f>
        <v/>
      </c>
      <c r="I18" s="1704" t="str">
        <f>IF(NOT('1 macro-mapping'!I19=0),IF(NOT('1 macro-mapping'!I20=0),'1 macro-mapping'!I20/'1 macro-mapping'!I19-1,""),"")</f>
        <v/>
      </c>
      <c r="J18" s="1704" t="str">
        <f>IF(NOT('1 macro-mapping'!J19=0),IF(NOT('1 macro-mapping'!J20=0),'1 macro-mapping'!J20/'1 macro-mapping'!J19-1,""),"")</f>
        <v/>
      </c>
      <c r="K18" s="1704" t="str">
        <f>IF(NOT('1 macro-mapping'!K19=0),IF(NOT('1 macro-mapping'!K20=0),'1 macro-mapping'!K20/'1 macro-mapping'!K19-1,""),"")</f>
        <v/>
      </c>
      <c r="L18" s="1704" t="str">
        <f>IF(NOT('1 macro-mapping'!L19=0),IF(NOT('1 macro-mapping'!L20=0),'1 macro-mapping'!L20/'1 macro-mapping'!L19-1,""),"")</f>
        <v/>
      </c>
      <c r="M18" s="1687" t="str">
        <f>IF(NOT('1 macro-mapping'!M19=0),IF(NOT('1 macro-mapping'!M20=0),'1 macro-mapping'!M20/'1 macro-mapping'!M19-1,""),"")</f>
        <v/>
      </c>
      <c r="N18" s="1705" t="str">
        <f>IF(NOT('1 macro-mapping'!N19=0),IF(NOT('1 macro-mapping'!N20=0),'1 macro-mapping'!N20/'1 macro-mapping'!N19-1,""),"")</f>
        <v/>
      </c>
      <c r="O18" s="1705" t="str">
        <f>IF(NOT('1 macro-mapping'!O19=0),IF(NOT('1 macro-mapping'!O20=0),'1 macro-mapping'!O20/'1 macro-mapping'!O19-1,""),"")</f>
        <v/>
      </c>
      <c r="P18" s="1705" t="str">
        <f>IF(NOT('1 macro-mapping'!P19=0),IF(NOT('1 macro-mapping'!P20=0),'1 macro-mapping'!P20/'1 macro-mapping'!P19-1,""),"")</f>
        <v/>
      </c>
      <c r="Q18" s="1705" t="str">
        <f>IF(NOT('1 macro-mapping'!Q19=0),IF(NOT('1 macro-mapping'!Q20=0),'1 macro-mapping'!Q20/'1 macro-mapping'!Q19-1,""),"")</f>
        <v/>
      </c>
      <c r="R18" s="1705" t="str">
        <f>IF(NOT('1 macro-mapping'!R19=0),IF(NOT('1 macro-mapping'!R20=0),'1 macro-mapping'!R20/'1 macro-mapping'!R19-1,""),"")</f>
        <v/>
      </c>
      <c r="S18" s="1705" t="str">
        <f>IF(NOT('1 macro-mapping'!S19=0),IF(NOT('1 macro-mapping'!S20=0),'1 macro-mapping'!S20/'1 macro-mapping'!S19-1,""),"")</f>
        <v/>
      </c>
      <c r="T18" s="1705" t="str">
        <f>IF(NOT('1 macro-mapping'!T19=0),IF(NOT('1 macro-mapping'!T20=0),'1 macro-mapping'!T20/'1 macro-mapping'!T19-1,""),"")</f>
        <v/>
      </c>
      <c r="U18" s="1705" t="str">
        <f>IF(NOT('1 macro-mapping'!U19=0),IF(NOT('1 macro-mapping'!U20=0),'1 macro-mapping'!U20/'1 macro-mapping'!U19-1,""),"")</f>
        <v/>
      </c>
      <c r="V18" s="1705" t="str">
        <f>IF(NOT('1 macro-mapping'!V19=0),IF(NOT('1 macro-mapping'!V20=0),'1 macro-mapping'!V20/'1 macro-mapping'!V19-1,""),"")</f>
        <v/>
      </c>
      <c r="W18" s="1705" t="str">
        <f>IF(NOT('1 macro-mapping'!W19=0),IF(NOT('1 macro-mapping'!W20=0),'1 macro-mapping'!W20/'1 macro-mapping'!W19-1,""),"")</f>
        <v/>
      </c>
      <c r="X18" s="1705" t="str">
        <f>IF(NOT('1 macro-mapping'!X19=0),IF(NOT('1 macro-mapping'!X20=0),'1 macro-mapping'!X20/'1 macro-mapping'!X19-1,""),"")</f>
        <v/>
      </c>
      <c r="Y18" s="1705" t="str">
        <f>IF(NOT('1 macro-mapping'!Y19=0),IF(NOT('1 macro-mapping'!Y20=0),'1 macro-mapping'!Y20/'1 macro-mapping'!Y19-1,""),"")</f>
        <v/>
      </c>
      <c r="Z18" s="1705" t="str">
        <f>IF(NOT('1 macro-mapping'!Z19=0),IF(NOT('1 macro-mapping'!Z20=0),'1 macro-mapping'!Z20/'1 macro-mapping'!Z19-1,""),"")</f>
        <v/>
      </c>
      <c r="AA18" s="1705" t="str">
        <f>IF(NOT('1 macro-mapping'!AA19=0),IF(NOT('1 macro-mapping'!AA20=0),'1 macro-mapping'!AA20/'1 macro-mapping'!AA19-1,""),"")</f>
        <v/>
      </c>
      <c r="AB18" s="1705" t="str">
        <f>IF(NOT('1 macro-mapping'!AB19=0),IF(NOT('1 macro-mapping'!AB20=0),'1 macro-mapping'!AB20/'1 macro-mapping'!AB19-1,""),"")</f>
        <v/>
      </c>
      <c r="AC18" s="1705" t="str">
        <f>IF(NOT('1 macro-mapping'!AC19=0),IF(NOT('1 macro-mapping'!AC20=0),'1 macro-mapping'!AC20/'1 macro-mapping'!AC19-1,""),"")</f>
        <v/>
      </c>
      <c r="AD18" s="1705" t="str">
        <f>IF(NOT('1 macro-mapping'!AD19=0),IF(NOT('1 macro-mapping'!AD20=0),'1 macro-mapping'!AD20/'1 macro-mapping'!AD19-1,""),"")</f>
        <v/>
      </c>
      <c r="AE18" s="1705" t="str">
        <f>IF(NOT('1 macro-mapping'!AE19=0),IF(NOT('1 macro-mapping'!AE20=0),'1 macro-mapping'!AE20/'1 macro-mapping'!AE19-1,""),"")</f>
        <v/>
      </c>
      <c r="AF18" s="1705" t="str">
        <f>IF(NOT('1 macro-mapping'!AF19=0),IF(NOT('1 macro-mapping'!AF20=0),'1 macro-mapping'!AF20/'1 macro-mapping'!AF19-1,""),"")</f>
        <v/>
      </c>
      <c r="AG18" s="1705" t="str">
        <f>IF(NOT('1 macro-mapping'!AG19=0),IF(NOT('1 macro-mapping'!AG20=0),'1 macro-mapping'!AG20/'1 macro-mapping'!AG19-1,""),"")</f>
        <v/>
      </c>
      <c r="AH18" s="1705" t="str">
        <f>IF(NOT(ISBLANK('1 macro-mapping'!AH20)),IF(NOT(ISBLANK('1 macro-mapping'!AH19)),('1 macro-mapping'!AH20/'1 macro-mapping'!AH19-1),""),"")</f>
        <v/>
      </c>
      <c r="AI18" s="1705" t="str">
        <f>IF(NOT(ISBLANK('1 macro-mapping'!AI20)),IF(NOT(ISBLANK('1 macro-mapping'!AI19)),('1 macro-mapping'!AI20/'1 macro-mapping'!AI19-1),""),"")</f>
        <v/>
      </c>
      <c r="AJ18" s="1705" t="str">
        <f>IF(NOT(ISBLANK('1 macro-mapping'!AJ20)),IF(NOT(ISBLANK('1 macro-mapping'!AJ19)),('1 macro-mapping'!AJ20/'1 macro-mapping'!AJ19-1),""),"")</f>
        <v/>
      </c>
      <c r="AK18" s="1705" t="str">
        <f>IF(NOT(ISBLANK('1 macro-mapping'!AK20)),IF(NOT(ISBLANK('1 macro-mapping'!AK19)),('1 macro-mapping'!AK20/'1 macro-mapping'!AK19-1),""),"")</f>
        <v/>
      </c>
      <c r="AL18" s="1709"/>
      <c r="AM18" s="1706" t="str">
        <f>IF(NOT(ISBLANK('1 macro-mapping'!AM20)),IF(NOT(ISBLANK('1 macro-mapping'!AM19)),('1 macro-mapping'!AM20/'1 macro-mapping'!AM19-1),""),"")</f>
        <v/>
      </c>
      <c r="AN18" s="1699" t="str">
        <f>IF(NOT(ISBLANK('1 macro-mapping'!AN20)),IF(NOT(ISBLANK('1 macro-mapping'!AN19)),('1 macro-mapping'!AN20/'1 macro-mapping'!AN19-1),""),"")</f>
        <v/>
      </c>
      <c r="AO18" s="1700" t="str">
        <f>IF(NOT(ISBLANK('1 macro-mapping'!AO20)),IF(NOT(ISBLANK('1 macro-mapping'!AO19)),('1 macro-mapping'!AO20/'1 macro-mapping'!AO19-1),""),"")</f>
        <v/>
      </c>
      <c r="AP18" s="1701" t="str">
        <f>IF(NOT(ISBLANK('1 macro-mapping'!AP20)),IF(NOT(ISBLANK('1 macro-mapping'!AP19)),('1 macro-mapping'!AP20/'1 macro-mapping'!AP19-1),""),"")</f>
        <v/>
      </c>
      <c r="AQ18" s="1702" t="str">
        <f>IF(NOT(ISBLANK('1 macro-mapping'!AQ20)),IF(NOT(ISBLANK('1 macro-mapping'!AQ19)),('1 macro-mapping'!AQ20/'1 macro-mapping'!AQ19-1),""),"")</f>
        <v/>
      </c>
      <c r="AR18" s="1709"/>
      <c r="AS18" s="1707" t="str">
        <f>IF(NOT(ISBLANK('1 macro-mapping'!AS20)),IF(NOT(ISBLANK('1 macro-mapping'!AS19)),('1 macro-mapping'!AS20/'1 macro-mapping'!AS19-1),""),"")</f>
        <v/>
      </c>
      <c r="AT18" s="1708" t="str">
        <f>IF(NOT(ISBLANK('1 macro-mapping'!AT20)),IF(NOT(ISBLANK('1 macro-mapping'!AT19)),('1 macro-mapping'!AT20/'1 macro-mapping'!AT19-1),""),"")</f>
        <v/>
      </c>
      <c r="AU18" s="1707" t="str">
        <f>IF(NOT(ISBLANK('1 macro-mapping'!AU20)),IF(NOT(ISBLANK('1 macro-mapping'!AU19)),('1 macro-mapping'!AU20/'1 macro-mapping'!AU19-1),""),"")</f>
        <v/>
      </c>
      <c r="AV18" s="1708" t="str">
        <f>IF(NOT(ISBLANK('1 macro-mapping'!AV20)),IF(NOT(ISBLANK('1 macro-mapping'!AV19)),('1 macro-mapping'!AV20/'1 macro-mapping'!AV19-1),""),"")</f>
        <v/>
      </c>
      <c r="AW18" s="1707" t="str">
        <f>IF(NOT(ISBLANK('1 macro-mapping'!AW20)),IF(NOT(ISBLANK('1 macro-mapping'!AW19)),('1 macro-mapping'!AW20/'1 macro-mapping'!AW19-1),""),"")</f>
        <v/>
      </c>
      <c r="AX18" s="1708" t="str">
        <f>IF(NOT(ISBLANK('1 macro-mapping'!AX20)),IF(NOT(ISBLANK('1 macro-mapping'!AX19)),('1 macro-mapping'!AX20/'1 macro-mapping'!AX19-1),""),"")</f>
        <v/>
      </c>
      <c r="AY18" s="1707" t="str">
        <f>IF(NOT(ISBLANK('1 macro-mapping'!AY20)),IF(NOT(ISBLANK('1 macro-mapping'!AY19)),('1 macro-mapping'!AY20/'1 macro-mapping'!AY19-1),""),"")</f>
        <v/>
      </c>
      <c r="AZ18" s="1708" t="str">
        <f>IF(NOT(ISBLANK('1 macro-mapping'!AZ20)),IF(NOT(ISBLANK('1 macro-mapping'!AZ19)),('1 macro-mapping'!AZ20/'1 macro-mapping'!AZ19-1),""),"")</f>
        <v/>
      </c>
    </row>
    <row r="19" spans="1:52" s="2" customFormat="1" x14ac:dyDescent="0.2">
      <c r="A19" s="6"/>
      <c r="B19" s="10">
        <v>2007</v>
      </c>
      <c r="C19" s="1687" t="str">
        <f>IF(NOT('1 macro-mapping'!C20=0),IF(NOT('1 macro-mapping'!C21=0),'1 macro-mapping'!C21/'1 macro-mapping'!C20-1,""),"")</f>
        <v/>
      </c>
      <c r="D19" s="1704" t="str">
        <f>IF(NOT('1 macro-mapping'!D20=0),IF(NOT('1 macro-mapping'!D21=0),'1 macro-mapping'!D21/'1 macro-mapping'!D20-1,""),"")</f>
        <v/>
      </c>
      <c r="E19" s="1687" t="str">
        <f>IF(NOT('1 macro-mapping'!E20=0),IF(NOT('1 macro-mapping'!E21=0),'1 macro-mapping'!E21/'1 macro-mapping'!E20-1,""),"")</f>
        <v/>
      </c>
      <c r="F19" s="1704" t="str">
        <f>IF(NOT('1 macro-mapping'!F20=0),IF(NOT('1 macro-mapping'!F21=0),'1 macro-mapping'!F21/'1 macro-mapping'!F20-1,""),"")</f>
        <v/>
      </c>
      <c r="G19" s="1704" t="str">
        <f>IF(NOT('1 macro-mapping'!G20=0),IF(NOT('1 macro-mapping'!G21=0),'1 macro-mapping'!G21/'1 macro-mapping'!G20-1,""),"")</f>
        <v/>
      </c>
      <c r="H19" s="1704" t="str">
        <f>IF(NOT('1 macro-mapping'!H20=0),IF(NOT('1 macro-mapping'!H21=0),'1 macro-mapping'!H21/'1 macro-mapping'!H20-1,""),"")</f>
        <v/>
      </c>
      <c r="I19" s="1704" t="str">
        <f>IF(NOT('1 macro-mapping'!I20=0),IF(NOT('1 macro-mapping'!I21=0),'1 macro-mapping'!I21/'1 macro-mapping'!I20-1,""),"")</f>
        <v/>
      </c>
      <c r="J19" s="1704" t="str">
        <f>IF(NOT('1 macro-mapping'!J20=0),IF(NOT('1 macro-mapping'!J21=0),'1 macro-mapping'!J21/'1 macro-mapping'!J20-1,""),"")</f>
        <v/>
      </c>
      <c r="K19" s="1704" t="str">
        <f>IF(NOT('1 macro-mapping'!K20=0),IF(NOT('1 macro-mapping'!K21=0),'1 macro-mapping'!K21/'1 macro-mapping'!K20-1,""),"")</f>
        <v/>
      </c>
      <c r="L19" s="1704" t="str">
        <f>IF(NOT('1 macro-mapping'!L20=0),IF(NOT('1 macro-mapping'!L21=0),'1 macro-mapping'!L21/'1 macro-mapping'!L20-1,""),"")</f>
        <v/>
      </c>
      <c r="M19" s="1687" t="str">
        <f>IF(NOT('1 macro-mapping'!M20=0),IF(NOT('1 macro-mapping'!M21=0),'1 macro-mapping'!M21/'1 macro-mapping'!M20-1,""),"")</f>
        <v/>
      </c>
      <c r="N19" s="1705" t="str">
        <f>IF(NOT('1 macro-mapping'!N20=0),IF(NOT('1 macro-mapping'!N21=0),'1 macro-mapping'!N21/'1 macro-mapping'!N20-1,""),"")</f>
        <v/>
      </c>
      <c r="O19" s="1705" t="str">
        <f>IF(NOT('1 macro-mapping'!O20=0),IF(NOT('1 macro-mapping'!O21=0),'1 macro-mapping'!O21/'1 macro-mapping'!O20-1,""),"")</f>
        <v/>
      </c>
      <c r="P19" s="1705" t="str">
        <f>IF(NOT('1 macro-mapping'!P20=0),IF(NOT('1 macro-mapping'!P21=0),'1 macro-mapping'!P21/'1 macro-mapping'!P20-1,""),"")</f>
        <v/>
      </c>
      <c r="Q19" s="1705" t="str">
        <f>IF(NOT('1 macro-mapping'!Q20=0),IF(NOT('1 macro-mapping'!Q21=0),'1 macro-mapping'!Q21/'1 macro-mapping'!Q20-1,""),"")</f>
        <v/>
      </c>
      <c r="R19" s="1705" t="str">
        <f>IF(NOT('1 macro-mapping'!R20=0),IF(NOT('1 macro-mapping'!R21=0),'1 macro-mapping'!R21/'1 macro-mapping'!R20-1,""),"")</f>
        <v/>
      </c>
      <c r="S19" s="1705" t="str">
        <f>IF(NOT('1 macro-mapping'!S20=0),IF(NOT('1 macro-mapping'!S21=0),'1 macro-mapping'!S21/'1 macro-mapping'!S20-1,""),"")</f>
        <v/>
      </c>
      <c r="T19" s="1705" t="str">
        <f>IF(NOT('1 macro-mapping'!T20=0),IF(NOT('1 macro-mapping'!T21=0),'1 macro-mapping'!T21/'1 macro-mapping'!T20-1,""),"")</f>
        <v/>
      </c>
      <c r="U19" s="1705" t="str">
        <f>IF(NOT('1 macro-mapping'!U20=0),IF(NOT('1 macro-mapping'!U21=0),'1 macro-mapping'!U21/'1 macro-mapping'!U20-1,""),"")</f>
        <v/>
      </c>
      <c r="V19" s="1705" t="str">
        <f>IF(NOT('1 macro-mapping'!V20=0),IF(NOT('1 macro-mapping'!V21=0),'1 macro-mapping'!V21/'1 macro-mapping'!V20-1,""),"")</f>
        <v/>
      </c>
      <c r="W19" s="1705" t="str">
        <f>IF(NOT('1 macro-mapping'!W20=0),IF(NOT('1 macro-mapping'!W21=0),'1 macro-mapping'!W21/'1 macro-mapping'!W20-1,""),"")</f>
        <v/>
      </c>
      <c r="X19" s="1705" t="str">
        <f>IF(NOT('1 macro-mapping'!X20=0),IF(NOT('1 macro-mapping'!X21=0),'1 macro-mapping'!X21/'1 macro-mapping'!X20-1,""),"")</f>
        <v/>
      </c>
      <c r="Y19" s="1705" t="str">
        <f>IF(NOT('1 macro-mapping'!Y20=0),IF(NOT('1 macro-mapping'!Y21=0),'1 macro-mapping'!Y21/'1 macro-mapping'!Y20-1,""),"")</f>
        <v/>
      </c>
      <c r="Z19" s="1705" t="str">
        <f>IF(NOT('1 macro-mapping'!Z20=0),IF(NOT('1 macro-mapping'!Z21=0),'1 macro-mapping'!Z21/'1 macro-mapping'!Z20-1,""),"")</f>
        <v/>
      </c>
      <c r="AA19" s="1705" t="str">
        <f>IF(NOT('1 macro-mapping'!AA20=0),IF(NOT('1 macro-mapping'!AA21=0),'1 macro-mapping'!AA21/'1 macro-mapping'!AA20-1,""),"")</f>
        <v/>
      </c>
      <c r="AB19" s="1705" t="str">
        <f>IF(NOT('1 macro-mapping'!AB20=0),IF(NOT('1 macro-mapping'!AB21=0),'1 macro-mapping'!AB21/'1 macro-mapping'!AB20-1,""),"")</f>
        <v/>
      </c>
      <c r="AC19" s="1705" t="str">
        <f>IF(NOT('1 macro-mapping'!AC20=0),IF(NOT('1 macro-mapping'!AC21=0),'1 macro-mapping'!AC21/'1 macro-mapping'!AC20-1,""),"")</f>
        <v/>
      </c>
      <c r="AD19" s="1705" t="str">
        <f>IF(NOT('1 macro-mapping'!AD20=0),IF(NOT('1 macro-mapping'!AD21=0),'1 macro-mapping'!AD21/'1 macro-mapping'!AD20-1,""),"")</f>
        <v/>
      </c>
      <c r="AE19" s="1705" t="str">
        <f>IF(NOT('1 macro-mapping'!AE20=0),IF(NOT('1 macro-mapping'!AE21=0),'1 macro-mapping'!AE21/'1 macro-mapping'!AE20-1,""),"")</f>
        <v/>
      </c>
      <c r="AF19" s="1705" t="str">
        <f>IF(NOT('1 macro-mapping'!AF20=0),IF(NOT('1 macro-mapping'!AF21=0),'1 macro-mapping'!AF21/'1 macro-mapping'!AF20-1,""),"")</f>
        <v/>
      </c>
      <c r="AG19" s="1705" t="str">
        <f>IF(NOT('1 macro-mapping'!AG20=0),IF(NOT('1 macro-mapping'!AG21=0),'1 macro-mapping'!AG21/'1 macro-mapping'!AG20-1,""),"")</f>
        <v/>
      </c>
      <c r="AH19" s="1705" t="str">
        <f>IF(NOT(ISBLANK('1 macro-mapping'!AH21)),IF(NOT(ISBLANK('1 macro-mapping'!AH20)),('1 macro-mapping'!AH21/'1 macro-mapping'!AH20-1),""),"")</f>
        <v/>
      </c>
      <c r="AI19" s="1705" t="str">
        <f>IF(NOT(ISBLANK('1 macro-mapping'!AI21)),IF(NOT(ISBLANK('1 macro-mapping'!AI20)),('1 macro-mapping'!AI21/'1 macro-mapping'!AI20-1),""),"")</f>
        <v/>
      </c>
      <c r="AJ19" s="1705" t="str">
        <f>IF(NOT(ISBLANK('1 macro-mapping'!AJ21)),IF(NOT(ISBLANK('1 macro-mapping'!AJ20)),('1 macro-mapping'!AJ21/'1 macro-mapping'!AJ20-1),""),"")</f>
        <v/>
      </c>
      <c r="AK19" s="1705" t="str">
        <f>IF(NOT(ISBLANK('1 macro-mapping'!AK21)),IF(NOT(ISBLANK('1 macro-mapping'!AK20)),('1 macro-mapping'!AK21/'1 macro-mapping'!AK20-1),""),"")</f>
        <v/>
      </c>
      <c r="AL19" s="1709"/>
      <c r="AM19" s="1706" t="str">
        <f>IF(NOT(ISBLANK('1 macro-mapping'!AM21)),IF(NOT(ISBLANK('1 macro-mapping'!AM20)),('1 macro-mapping'!AM21/'1 macro-mapping'!AM20-1),""),"")</f>
        <v/>
      </c>
      <c r="AN19" s="1699" t="str">
        <f>IF(NOT(ISBLANK('1 macro-mapping'!AN21)),IF(NOT(ISBLANK('1 macro-mapping'!AN20)),('1 macro-mapping'!AN21/'1 macro-mapping'!AN20-1),""),"")</f>
        <v/>
      </c>
      <c r="AO19" s="1700" t="str">
        <f>IF(NOT(ISBLANK('1 macro-mapping'!AO21)),IF(NOT(ISBLANK('1 macro-mapping'!AO20)),('1 macro-mapping'!AO21/'1 macro-mapping'!AO20-1),""),"")</f>
        <v/>
      </c>
      <c r="AP19" s="1701" t="str">
        <f>IF(NOT(ISBLANK('1 macro-mapping'!AP21)),IF(NOT(ISBLANK('1 macro-mapping'!AP20)),('1 macro-mapping'!AP21/'1 macro-mapping'!AP20-1),""),"")</f>
        <v/>
      </c>
      <c r="AQ19" s="1702" t="str">
        <f>IF(NOT(ISBLANK('1 macro-mapping'!AQ21)),IF(NOT(ISBLANK('1 macro-mapping'!AQ20)),('1 macro-mapping'!AQ21/'1 macro-mapping'!AQ20-1),""),"")</f>
        <v/>
      </c>
      <c r="AR19" s="1709"/>
      <c r="AS19" s="1707" t="str">
        <f>IF(NOT(ISBLANK('1 macro-mapping'!AS21)),IF(NOT(ISBLANK('1 macro-mapping'!AS20)),('1 macro-mapping'!AS21/'1 macro-mapping'!AS20-1),""),"")</f>
        <v/>
      </c>
      <c r="AT19" s="1708" t="str">
        <f>IF(NOT(ISBLANK('1 macro-mapping'!AT21)),IF(NOT(ISBLANK('1 macro-mapping'!AT20)),('1 macro-mapping'!AT21/'1 macro-mapping'!AT20-1),""),"")</f>
        <v/>
      </c>
      <c r="AU19" s="1707" t="str">
        <f>IF(NOT(ISBLANK('1 macro-mapping'!AU21)),IF(NOT(ISBLANK('1 macro-mapping'!AU20)),('1 macro-mapping'!AU21/'1 macro-mapping'!AU20-1),""),"")</f>
        <v/>
      </c>
      <c r="AV19" s="1708" t="str">
        <f>IF(NOT(ISBLANK('1 macro-mapping'!AV21)),IF(NOT(ISBLANK('1 macro-mapping'!AV20)),('1 macro-mapping'!AV21/'1 macro-mapping'!AV20-1),""),"")</f>
        <v/>
      </c>
      <c r="AW19" s="1707" t="str">
        <f>IF(NOT(ISBLANK('1 macro-mapping'!AW21)),IF(NOT(ISBLANK('1 macro-mapping'!AW20)),('1 macro-mapping'!AW21/'1 macro-mapping'!AW20-1),""),"")</f>
        <v/>
      </c>
      <c r="AX19" s="1708" t="str">
        <f>IF(NOT(ISBLANK('1 macro-mapping'!AX21)),IF(NOT(ISBLANK('1 macro-mapping'!AX20)),('1 macro-mapping'!AX21/'1 macro-mapping'!AX20-1),""),"")</f>
        <v/>
      </c>
      <c r="AY19" s="1707" t="str">
        <f>IF(NOT(ISBLANK('1 macro-mapping'!AY21)),IF(NOT(ISBLANK('1 macro-mapping'!AY20)),('1 macro-mapping'!AY21/'1 macro-mapping'!AY20-1),""),"")</f>
        <v/>
      </c>
      <c r="AZ19" s="1708" t="str">
        <f>IF(NOT(ISBLANK('1 macro-mapping'!AZ21)),IF(NOT(ISBLANK('1 macro-mapping'!AZ20)),('1 macro-mapping'!AZ21/'1 macro-mapping'!AZ20-1),""),"")</f>
        <v/>
      </c>
    </row>
    <row r="20" spans="1:52" s="2" customFormat="1" x14ac:dyDescent="0.2">
      <c r="A20" s="6"/>
      <c r="B20" s="10">
        <v>2008</v>
      </c>
      <c r="C20" s="1687" t="str">
        <f>IF(NOT('1 macro-mapping'!C21=0),IF(NOT('1 macro-mapping'!C22=0),'1 macro-mapping'!C22/'1 macro-mapping'!C21-1,""),"")</f>
        <v/>
      </c>
      <c r="D20" s="1704" t="str">
        <f>IF(NOT('1 macro-mapping'!D21=0),IF(NOT('1 macro-mapping'!D22=0),'1 macro-mapping'!D22/'1 macro-mapping'!D21-1,""),"")</f>
        <v/>
      </c>
      <c r="E20" s="1687" t="str">
        <f>IF(NOT('1 macro-mapping'!E21=0),IF(NOT('1 macro-mapping'!E22=0),'1 macro-mapping'!E22/'1 macro-mapping'!E21-1,""),"")</f>
        <v/>
      </c>
      <c r="F20" s="1704" t="str">
        <f>IF(NOT('1 macro-mapping'!F21=0),IF(NOT('1 macro-mapping'!F22=0),'1 macro-mapping'!F22/'1 macro-mapping'!F21-1,""),"")</f>
        <v/>
      </c>
      <c r="G20" s="1704" t="str">
        <f>IF(NOT('1 macro-mapping'!G21=0),IF(NOT('1 macro-mapping'!G22=0),'1 macro-mapping'!G22/'1 macro-mapping'!G21-1,""),"")</f>
        <v/>
      </c>
      <c r="H20" s="1704" t="str">
        <f>IF(NOT('1 macro-mapping'!H21=0),IF(NOT('1 macro-mapping'!H22=0),'1 macro-mapping'!H22/'1 macro-mapping'!H21-1,""),"")</f>
        <v/>
      </c>
      <c r="I20" s="1704" t="str">
        <f>IF(NOT('1 macro-mapping'!I21=0),IF(NOT('1 macro-mapping'!I22=0),'1 macro-mapping'!I22/'1 macro-mapping'!I21-1,""),"")</f>
        <v/>
      </c>
      <c r="J20" s="1704" t="str">
        <f>IF(NOT('1 macro-mapping'!J21=0),IF(NOT('1 macro-mapping'!J22=0),'1 macro-mapping'!J22/'1 macro-mapping'!J21-1,""),"")</f>
        <v/>
      </c>
      <c r="K20" s="1704" t="str">
        <f>IF(NOT('1 macro-mapping'!K21=0),IF(NOT('1 macro-mapping'!K22=0),'1 macro-mapping'!K22/'1 macro-mapping'!K21-1,""),"")</f>
        <v/>
      </c>
      <c r="L20" s="1704" t="str">
        <f>IF(NOT('1 macro-mapping'!L21=0),IF(NOT('1 macro-mapping'!L22=0),'1 macro-mapping'!L22/'1 macro-mapping'!L21-1,""),"")</f>
        <v/>
      </c>
      <c r="M20" s="1687" t="str">
        <f>IF(NOT('1 macro-mapping'!M21=0),IF(NOT('1 macro-mapping'!M22=0),'1 macro-mapping'!M22/'1 macro-mapping'!M21-1,""),"")</f>
        <v/>
      </c>
      <c r="N20" s="1705" t="str">
        <f>IF(NOT('1 macro-mapping'!N21=0),IF(NOT('1 macro-mapping'!N22=0),'1 macro-mapping'!N22/'1 macro-mapping'!N21-1,""),"")</f>
        <v/>
      </c>
      <c r="O20" s="1705" t="str">
        <f>IF(NOT('1 macro-mapping'!O21=0),IF(NOT('1 macro-mapping'!O22=0),'1 macro-mapping'!O22/'1 macro-mapping'!O21-1,""),"")</f>
        <v/>
      </c>
      <c r="P20" s="1705" t="str">
        <f>IF(NOT('1 macro-mapping'!P21=0),IF(NOT('1 macro-mapping'!P22=0),'1 macro-mapping'!P22/'1 macro-mapping'!P21-1,""),"")</f>
        <v/>
      </c>
      <c r="Q20" s="1705" t="str">
        <f>IF(NOT('1 macro-mapping'!Q21=0),IF(NOT('1 macro-mapping'!Q22=0),'1 macro-mapping'!Q22/'1 macro-mapping'!Q21-1,""),"")</f>
        <v/>
      </c>
      <c r="R20" s="1705" t="str">
        <f>IF(NOT('1 macro-mapping'!R21=0),IF(NOT('1 macro-mapping'!R22=0),'1 macro-mapping'!R22/'1 macro-mapping'!R21-1,""),"")</f>
        <v/>
      </c>
      <c r="S20" s="1705" t="str">
        <f>IF(NOT('1 macro-mapping'!S21=0),IF(NOT('1 macro-mapping'!S22=0),'1 macro-mapping'!S22/'1 macro-mapping'!S21-1,""),"")</f>
        <v/>
      </c>
      <c r="T20" s="1705" t="str">
        <f>IF(NOT('1 macro-mapping'!T21=0),IF(NOT('1 macro-mapping'!T22=0),'1 macro-mapping'!T22/'1 macro-mapping'!T21-1,""),"")</f>
        <v/>
      </c>
      <c r="U20" s="1705" t="str">
        <f>IF(NOT('1 macro-mapping'!U21=0),IF(NOT('1 macro-mapping'!U22=0),'1 macro-mapping'!U22/'1 macro-mapping'!U21-1,""),"")</f>
        <v/>
      </c>
      <c r="V20" s="1705" t="str">
        <f>IF(NOT('1 macro-mapping'!V21=0),IF(NOT('1 macro-mapping'!V22=0),'1 macro-mapping'!V22/'1 macro-mapping'!V21-1,""),"")</f>
        <v/>
      </c>
      <c r="W20" s="1705" t="str">
        <f>IF(NOT('1 macro-mapping'!W21=0),IF(NOT('1 macro-mapping'!W22=0),'1 macro-mapping'!W22/'1 macro-mapping'!W21-1,""),"")</f>
        <v/>
      </c>
      <c r="X20" s="1705" t="str">
        <f>IF(NOT('1 macro-mapping'!X21=0),IF(NOT('1 macro-mapping'!X22=0),'1 macro-mapping'!X22/'1 macro-mapping'!X21-1,""),"")</f>
        <v/>
      </c>
      <c r="Y20" s="1705" t="str">
        <f>IF(NOT('1 macro-mapping'!Y21=0),IF(NOT('1 macro-mapping'!Y22=0),'1 macro-mapping'!Y22/'1 macro-mapping'!Y21-1,""),"")</f>
        <v/>
      </c>
      <c r="Z20" s="1705" t="str">
        <f>IF(NOT('1 macro-mapping'!Z21=0),IF(NOT('1 macro-mapping'!Z22=0),'1 macro-mapping'!Z22/'1 macro-mapping'!Z21-1,""),"")</f>
        <v/>
      </c>
      <c r="AA20" s="1705" t="str">
        <f>IF(NOT('1 macro-mapping'!AA21=0),IF(NOT('1 macro-mapping'!AA22=0),'1 macro-mapping'!AA22/'1 macro-mapping'!AA21-1,""),"")</f>
        <v/>
      </c>
      <c r="AB20" s="1705" t="str">
        <f>IF(NOT('1 macro-mapping'!AB21=0),IF(NOT('1 macro-mapping'!AB22=0),'1 macro-mapping'!AB22/'1 macro-mapping'!AB21-1,""),"")</f>
        <v/>
      </c>
      <c r="AC20" s="1705" t="str">
        <f>IF(NOT('1 macro-mapping'!AC21=0),IF(NOT('1 macro-mapping'!AC22=0),'1 macro-mapping'!AC22/'1 macro-mapping'!AC21-1,""),"")</f>
        <v/>
      </c>
      <c r="AD20" s="1705" t="str">
        <f>IF(NOT('1 macro-mapping'!AD21=0),IF(NOT('1 macro-mapping'!AD22=0),'1 macro-mapping'!AD22/'1 macro-mapping'!AD21-1,""),"")</f>
        <v/>
      </c>
      <c r="AE20" s="1705" t="str">
        <f>IF(NOT('1 macro-mapping'!AE21=0),IF(NOT('1 macro-mapping'!AE22=0),'1 macro-mapping'!AE22/'1 macro-mapping'!AE21-1,""),"")</f>
        <v/>
      </c>
      <c r="AF20" s="1705" t="str">
        <f>IF(NOT('1 macro-mapping'!AF21=0),IF(NOT('1 macro-mapping'!AF22=0),'1 macro-mapping'!AF22/'1 macro-mapping'!AF21-1,""),"")</f>
        <v/>
      </c>
      <c r="AG20" s="1705" t="str">
        <f>IF(NOT('1 macro-mapping'!AG21=0),IF(NOT('1 macro-mapping'!AG22=0),'1 macro-mapping'!AG22/'1 macro-mapping'!AG21-1,""),"")</f>
        <v/>
      </c>
      <c r="AH20" s="1705" t="str">
        <f>IF(NOT(ISBLANK('1 macro-mapping'!AH22)),IF(NOT(ISBLANK('1 macro-mapping'!AH21)),('1 macro-mapping'!AH22/'1 macro-mapping'!AH21-1),""),"")</f>
        <v/>
      </c>
      <c r="AI20" s="1705" t="str">
        <f>IF(NOT(ISBLANK('1 macro-mapping'!AI22)),IF(NOT(ISBLANK('1 macro-mapping'!AI21)),('1 macro-mapping'!AI22/'1 macro-mapping'!AI21-1),""),"")</f>
        <v/>
      </c>
      <c r="AJ20" s="1705" t="str">
        <f>IF(NOT(ISBLANK('1 macro-mapping'!AJ22)),IF(NOT(ISBLANK('1 macro-mapping'!AJ21)),('1 macro-mapping'!AJ22/'1 macro-mapping'!AJ21-1),""),"")</f>
        <v/>
      </c>
      <c r="AK20" s="1705" t="str">
        <f>IF(NOT(ISBLANK('1 macro-mapping'!AK22)),IF(NOT(ISBLANK('1 macro-mapping'!AK21)),('1 macro-mapping'!AK22/'1 macro-mapping'!AK21-1),""),"")</f>
        <v/>
      </c>
      <c r="AL20" s="1709"/>
      <c r="AM20" s="1706" t="str">
        <f>IF(NOT(ISBLANK('1 macro-mapping'!AM22)),IF(NOT(ISBLANK('1 macro-mapping'!AM21)),('1 macro-mapping'!AM22/'1 macro-mapping'!AM21-1),""),"")</f>
        <v/>
      </c>
      <c r="AN20" s="1699" t="str">
        <f>IF(NOT(ISBLANK('1 macro-mapping'!AN22)),IF(NOT(ISBLANK('1 macro-mapping'!AN21)),('1 macro-mapping'!AN22/'1 macro-mapping'!AN21-1),""),"")</f>
        <v/>
      </c>
      <c r="AO20" s="1700" t="str">
        <f>IF(NOT(ISBLANK('1 macro-mapping'!AO22)),IF(NOT(ISBLANK('1 macro-mapping'!AO21)),('1 macro-mapping'!AO22/'1 macro-mapping'!AO21-1),""),"")</f>
        <v/>
      </c>
      <c r="AP20" s="1700" t="str">
        <f>IF(NOT(ISBLANK('1 macro-mapping'!AP22)),IF(NOT(ISBLANK('1 macro-mapping'!AP21)),('1 macro-mapping'!AP22/'1 macro-mapping'!AP21-1),""),"")</f>
        <v/>
      </c>
      <c r="AQ20" s="1700" t="str">
        <f>IF(NOT(ISBLANK('1 macro-mapping'!AQ22)),IF(NOT(ISBLANK('1 macro-mapping'!AQ21)),('1 macro-mapping'!AQ22/'1 macro-mapping'!AQ21-1),""),"")</f>
        <v/>
      </c>
      <c r="AR20" s="1709"/>
      <c r="AS20" s="1707" t="str">
        <f>IF(NOT(ISBLANK('1 macro-mapping'!AS22)),IF(NOT(ISBLANK('1 macro-mapping'!AS21)),('1 macro-mapping'!AS22/'1 macro-mapping'!AS21-1),""),"")</f>
        <v/>
      </c>
      <c r="AT20" s="1708" t="str">
        <f>IF(NOT(ISBLANK('1 macro-mapping'!AT22)),IF(NOT(ISBLANK('1 macro-mapping'!AT21)),('1 macro-mapping'!AT22/'1 macro-mapping'!AT21-1),""),"")</f>
        <v/>
      </c>
      <c r="AU20" s="1707" t="str">
        <f>IF(NOT(ISBLANK('1 macro-mapping'!AU22)),IF(NOT(ISBLANK('1 macro-mapping'!AU21)),('1 macro-mapping'!AU22/'1 macro-mapping'!AU21-1),""),"")</f>
        <v/>
      </c>
      <c r="AV20" s="1708" t="str">
        <f>IF(NOT(ISBLANK('1 macro-mapping'!AV22)),IF(NOT(ISBLANK('1 macro-mapping'!AV21)),('1 macro-mapping'!AV22/'1 macro-mapping'!AV21-1),""),"")</f>
        <v/>
      </c>
      <c r="AW20" s="1707" t="str">
        <f>IF(NOT(ISBLANK('1 macro-mapping'!AW22)),IF(NOT(ISBLANK('1 macro-mapping'!AW21)),('1 macro-mapping'!AW22/'1 macro-mapping'!AW21-1),""),"")</f>
        <v/>
      </c>
      <c r="AX20" s="1708" t="str">
        <f>IF(NOT(ISBLANK('1 macro-mapping'!AX22)),IF(NOT(ISBLANK('1 macro-mapping'!AX21)),('1 macro-mapping'!AX22/'1 macro-mapping'!AX21-1),""),"")</f>
        <v/>
      </c>
      <c r="AY20" s="1707" t="str">
        <f>IF(NOT(ISBLANK('1 macro-mapping'!AY22)),IF(NOT(ISBLANK('1 macro-mapping'!AY21)),('1 macro-mapping'!AY22/'1 macro-mapping'!AY21-1),""),"")</f>
        <v/>
      </c>
      <c r="AZ20" s="1708" t="str">
        <f>IF(NOT(ISBLANK('1 macro-mapping'!AZ22)),IF(NOT(ISBLANK('1 macro-mapping'!AZ21)),('1 macro-mapping'!AZ22/'1 macro-mapping'!AZ21-1),""),"")</f>
        <v/>
      </c>
    </row>
    <row r="21" spans="1:52" s="2" customFormat="1" x14ac:dyDescent="0.2">
      <c r="A21" s="6"/>
      <c r="B21" s="10">
        <v>2009</v>
      </c>
      <c r="C21" s="1687" t="str">
        <f>IF(NOT('1 macro-mapping'!C22=0),IF(NOT('1 macro-mapping'!C23=0),'1 macro-mapping'!C23/'1 macro-mapping'!C22-1,""),"")</f>
        <v/>
      </c>
      <c r="D21" s="1704" t="str">
        <f>IF(NOT('1 macro-mapping'!D22=0),IF(NOT('1 macro-mapping'!D23=0),'1 macro-mapping'!D23/'1 macro-mapping'!D22-1,""),"")</f>
        <v/>
      </c>
      <c r="E21" s="1687" t="str">
        <f>IF(NOT('1 macro-mapping'!E22=0),IF(NOT('1 macro-mapping'!E23=0),'1 macro-mapping'!E23/'1 macro-mapping'!E22-1,""),"")</f>
        <v/>
      </c>
      <c r="F21" s="1704" t="str">
        <f>IF(NOT('1 macro-mapping'!F22=0),IF(NOT('1 macro-mapping'!F23=0),'1 macro-mapping'!F23/'1 macro-mapping'!F22-1,""),"")</f>
        <v/>
      </c>
      <c r="G21" s="1704" t="str">
        <f>IF(NOT('1 macro-mapping'!G22=0),IF(NOT('1 macro-mapping'!G23=0),'1 macro-mapping'!G23/'1 macro-mapping'!G22-1,""),"")</f>
        <v/>
      </c>
      <c r="H21" s="1704" t="str">
        <f>IF(NOT('1 macro-mapping'!H22=0),IF(NOT('1 macro-mapping'!H23=0),'1 macro-mapping'!H23/'1 macro-mapping'!H22-1,""),"")</f>
        <v/>
      </c>
      <c r="I21" s="1704" t="str">
        <f>IF(NOT('1 macro-mapping'!I22=0),IF(NOT('1 macro-mapping'!I23=0),'1 macro-mapping'!I23/'1 macro-mapping'!I22-1,""),"")</f>
        <v/>
      </c>
      <c r="J21" s="1704" t="str">
        <f>IF(NOT('1 macro-mapping'!J22=0),IF(NOT('1 macro-mapping'!J23=0),'1 macro-mapping'!J23/'1 macro-mapping'!J22-1,""),"")</f>
        <v/>
      </c>
      <c r="K21" s="1704" t="str">
        <f>IF(NOT('1 macro-mapping'!K22=0),IF(NOT('1 macro-mapping'!K23=0),'1 macro-mapping'!K23/'1 macro-mapping'!K22-1,""),"")</f>
        <v/>
      </c>
      <c r="L21" s="1704" t="str">
        <f>IF(NOT('1 macro-mapping'!L22=0),IF(NOT('1 macro-mapping'!L23=0),'1 macro-mapping'!L23/'1 macro-mapping'!L22-1,""),"")</f>
        <v/>
      </c>
      <c r="M21" s="1687" t="str">
        <f>IF(NOT('1 macro-mapping'!M22=0),IF(NOT('1 macro-mapping'!M23=0),'1 macro-mapping'!M23/'1 macro-mapping'!M22-1,""),"")</f>
        <v/>
      </c>
      <c r="N21" s="1705" t="str">
        <f>IF(NOT('1 macro-mapping'!N22=0),IF(NOT('1 macro-mapping'!N23=0),'1 macro-mapping'!N23/'1 macro-mapping'!N22-1,""),"")</f>
        <v/>
      </c>
      <c r="O21" s="1705" t="str">
        <f>IF(NOT('1 macro-mapping'!O22=0),IF(NOT('1 macro-mapping'!O23=0),'1 macro-mapping'!O23/'1 macro-mapping'!O22-1,""),"")</f>
        <v/>
      </c>
      <c r="P21" s="1705" t="str">
        <f>IF(NOT('1 macro-mapping'!P22=0),IF(NOT('1 macro-mapping'!P23=0),'1 macro-mapping'!P23/'1 macro-mapping'!P22-1,""),"")</f>
        <v/>
      </c>
      <c r="Q21" s="1705" t="str">
        <f>IF(NOT('1 macro-mapping'!Q22=0),IF(NOT('1 macro-mapping'!Q23=0),'1 macro-mapping'!Q23/'1 macro-mapping'!Q22-1,""),"")</f>
        <v/>
      </c>
      <c r="R21" s="1705" t="str">
        <f>IF(NOT('1 macro-mapping'!R22=0),IF(NOT('1 macro-mapping'!R23=0),'1 macro-mapping'!R23/'1 macro-mapping'!R22-1,""),"")</f>
        <v/>
      </c>
      <c r="S21" s="1705" t="str">
        <f>IF(NOT('1 macro-mapping'!S22=0),IF(NOT('1 macro-mapping'!S23=0),'1 macro-mapping'!S23/'1 macro-mapping'!S22-1,""),"")</f>
        <v/>
      </c>
      <c r="T21" s="1705" t="str">
        <f>IF(NOT('1 macro-mapping'!T22=0),IF(NOT('1 macro-mapping'!T23=0),'1 macro-mapping'!T23/'1 macro-mapping'!T22-1,""),"")</f>
        <v/>
      </c>
      <c r="U21" s="1705" t="str">
        <f>IF(NOT('1 macro-mapping'!U22=0),IF(NOT('1 macro-mapping'!U23=0),'1 macro-mapping'!U23/'1 macro-mapping'!U22-1,""),"")</f>
        <v/>
      </c>
      <c r="V21" s="1705" t="str">
        <f>IF(NOT('1 macro-mapping'!V22=0),IF(NOT('1 macro-mapping'!V23=0),'1 macro-mapping'!V23/'1 macro-mapping'!V22-1,""),"")</f>
        <v/>
      </c>
      <c r="W21" s="1705" t="str">
        <f>IF(NOT('1 macro-mapping'!W22=0),IF(NOT('1 macro-mapping'!W23=0),'1 macro-mapping'!W23/'1 macro-mapping'!W22-1,""),"")</f>
        <v/>
      </c>
      <c r="X21" s="1705" t="str">
        <f>IF(NOT('1 macro-mapping'!X22=0),IF(NOT('1 macro-mapping'!X23=0),'1 macro-mapping'!X23/'1 macro-mapping'!X22-1,""),"")</f>
        <v/>
      </c>
      <c r="Y21" s="1705" t="str">
        <f>IF(NOT('1 macro-mapping'!Y22=0),IF(NOT('1 macro-mapping'!Y23=0),'1 macro-mapping'!Y23/'1 macro-mapping'!Y22-1,""),"")</f>
        <v/>
      </c>
      <c r="Z21" s="1705" t="str">
        <f>IF(NOT('1 macro-mapping'!Z22=0),IF(NOT('1 macro-mapping'!Z23=0),'1 macro-mapping'!Z23/'1 macro-mapping'!Z22-1,""),"")</f>
        <v/>
      </c>
      <c r="AA21" s="1705" t="str">
        <f>IF(NOT('1 macro-mapping'!AA22=0),IF(NOT('1 macro-mapping'!AA23=0),'1 macro-mapping'!AA23/'1 macro-mapping'!AA22-1,""),"")</f>
        <v/>
      </c>
      <c r="AB21" s="1705" t="str">
        <f>IF(NOT('1 macro-mapping'!AB22=0),IF(NOT('1 macro-mapping'!AB23=0),'1 macro-mapping'!AB23/'1 macro-mapping'!AB22-1,""),"")</f>
        <v/>
      </c>
      <c r="AC21" s="1705" t="str">
        <f>IF(NOT('1 macro-mapping'!AC22=0),IF(NOT('1 macro-mapping'!AC23=0),'1 macro-mapping'!AC23/'1 macro-mapping'!AC22-1,""),"")</f>
        <v/>
      </c>
      <c r="AD21" s="1705" t="str">
        <f>IF(NOT('1 macro-mapping'!AD22=0),IF(NOT('1 macro-mapping'!AD23=0),'1 macro-mapping'!AD23/'1 macro-mapping'!AD22-1,""),"")</f>
        <v/>
      </c>
      <c r="AE21" s="1705" t="str">
        <f>IF(NOT('1 macro-mapping'!AE22=0),IF(NOT('1 macro-mapping'!AE23=0),'1 macro-mapping'!AE23/'1 macro-mapping'!AE22-1,""),"")</f>
        <v/>
      </c>
      <c r="AF21" s="1705" t="str">
        <f>IF(NOT('1 macro-mapping'!AF22=0),IF(NOT('1 macro-mapping'!AF23=0),'1 macro-mapping'!AF23/'1 macro-mapping'!AF22-1,""),"")</f>
        <v/>
      </c>
      <c r="AG21" s="1705" t="str">
        <f>IF(NOT('1 macro-mapping'!AG22=0),IF(NOT('1 macro-mapping'!AG23=0),'1 macro-mapping'!AG23/'1 macro-mapping'!AG22-1,""),"")</f>
        <v/>
      </c>
      <c r="AH21" s="1705" t="str">
        <f>IF(NOT(ISBLANK('1 macro-mapping'!AH23)),IF(NOT(ISBLANK('1 macro-mapping'!AH22)),('1 macro-mapping'!AH23/'1 macro-mapping'!AH22-1),""),"")</f>
        <v/>
      </c>
      <c r="AI21" s="1705" t="str">
        <f>IF(NOT(ISBLANK('1 macro-mapping'!AI23)),IF(NOT(ISBLANK('1 macro-mapping'!AI22)),('1 macro-mapping'!AI23/'1 macro-mapping'!AI22-1),""),"")</f>
        <v/>
      </c>
      <c r="AJ21" s="1705" t="str">
        <f>IF(NOT(ISBLANK('1 macro-mapping'!AJ23)),IF(NOT(ISBLANK('1 macro-mapping'!AJ22)),('1 macro-mapping'!AJ23/'1 macro-mapping'!AJ22-1),""),"")</f>
        <v/>
      </c>
      <c r="AK21" s="1705" t="str">
        <f>IF(NOT(ISBLANK('1 macro-mapping'!AK23)),IF(NOT(ISBLANK('1 macro-mapping'!AK22)),('1 macro-mapping'!AK23/'1 macro-mapping'!AK22-1),""),"")</f>
        <v/>
      </c>
      <c r="AL21" s="1709"/>
      <c r="AM21" s="1706" t="str">
        <f>IF(NOT(ISBLANK('1 macro-mapping'!AM23)),IF(NOT(ISBLANK('1 macro-mapping'!AM22)),('1 macro-mapping'!AM23/'1 macro-mapping'!AM22-1),""),"")</f>
        <v/>
      </c>
      <c r="AN21" s="1699" t="str">
        <f>IF(NOT(ISBLANK('1 macro-mapping'!AN23)),IF(NOT(ISBLANK('1 macro-mapping'!AN22)),('1 macro-mapping'!AN23/'1 macro-mapping'!AN22-1),""),"")</f>
        <v/>
      </c>
      <c r="AO21" s="1700" t="str">
        <f>IF(NOT(ISBLANK('1 macro-mapping'!AO23)),IF(NOT(ISBLANK('1 macro-mapping'!AO22)),('1 macro-mapping'!AO23/'1 macro-mapping'!AO22-1),""),"")</f>
        <v/>
      </c>
      <c r="AP21" s="1700" t="str">
        <f>IF(NOT(ISBLANK('1 macro-mapping'!AP23)),IF(NOT(ISBLANK('1 macro-mapping'!AP22)),('1 macro-mapping'!AP23/'1 macro-mapping'!AP22-1),""),"")</f>
        <v/>
      </c>
      <c r="AQ21" s="1700" t="str">
        <f>IF(NOT(ISBLANK('1 macro-mapping'!AQ23)),IF(NOT(ISBLANK('1 macro-mapping'!AQ22)),('1 macro-mapping'!AQ23/'1 macro-mapping'!AQ22-1),""),"")</f>
        <v/>
      </c>
      <c r="AR21" s="1709"/>
      <c r="AS21" s="1707" t="str">
        <f>IF(NOT(ISBLANK('1 macro-mapping'!AS23)),IF(NOT(ISBLANK('1 macro-mapping'!AS22)),('1 macro-mapping'!AS23/'1 macro-mapping'!AS22-1),""),"")</f>
        <v/>
      </c>
      <c r="AT21" s="1708" t="str">
        <f>IF(NOT(ISBLANK('1 macro-mapping'!AT23)),IF(NOT(ISBLANK('1 macro-mapping'!AT22)),('1 macro-mapping'!AT23/'1 macro-mapping'!AT22-1),""),"")</f>
        <v/>
      </c>
      <c r="AU21" s="1707" t="str">
        <f>IF(NOT(ISBLANK('1 macro-mapping'!AU23)),IF(NOT(ISBLANK('1 macro-mapping'!AU22)),('1 macro-mapping'!AU23/'1 macro-mapping'!AU22-1),""),"")</f>
        <v/>
      </c>
      <c r="AV21" s="1708" t="str">
        <f>IF(NOT(ISBLANK('1 macro-mapping'!AV23)),IF(NOT(ISBLANK('1 macro-mapping'!AV22)),('1 macro-mapping'!AV23/'1 macro-mapping'!AV22-1),""),"")</f>
        <v/>
      </c>
      <c r="AW21" s="1707" t="str">
        <f>IF(NOT(ISBLANK('1 macro-mapping'!AW23)),IF(NOT(ISBLANK('1 macro-mapping'!AW22)),('1 macro-mapping'!AW23/'1 macro-mapping'!AW22-1),""),"")</f>
        <v/>
      </c>
      <c r="AX21" s="1708" t="str">
        <f>IF(NOT(ISBLANK('1 macro-mapping'!AX23)),IF(NOT(ISBLANK('1 macro-mapping'!AX22)),('1 macro-mapping'!AX23/'1 macro-mapping'!AX22-1),""),"")</f>
        <v/>
      </c>
      <c r="AY21" s="1707" t="str">
        <f>IF(NOT(ISBLANK('1 macro-mapping'!AY23)),IF(NOT(ISBLANK('1 macro-mapping'!AY22)),('1 macro-mapping'!AY23/'1 macro-mapping'!AY22-1),""),"")</f>
        <v/>
      </c>
      <c r="AZ21" s="1708" t="str">
        <f>IF(NOT(ISBLANK('1 macro-mapping'!AZ23)),IF(NOT(ISBLANK('1 macro-mapping'!AZ22)),('1 macro-mapping'!AZ23/'1 macro-mapping'!AZ22-1),""),"")</f>
        <v/>
      </c>
    </row>
    <row r="22" spans="1:52" s="2" customFormat="1" x14ac:dyDescent="0.2">
      <c r="A22" s="6"/>
      <c r="B22" s="10">
        <v>2010</v>
      </c>
      <c r="C22" s="1687" t="str">
        <f>IF(NOT('1 macro-mapping'!C23=0),IF(NOT('1 macro-mapping'!C24=0),'1 macro-mapping'!C24/'1 macro-mapping'!C23-1,""),"")</f>
        <v/>
      </c>
      <c r="D22" s="1704" t="str">
        <f>IF(NOT('1 macro-mapping'!D23=0),IF(NOT('1 macro-mapping'!D24=0),'1 macro-mapping'!D24/'1 macro-mapping'!D23-1,""),"")</f>
        <v/>
      </c>
      <c r="E22" s="1687" t="str">
        <f>IF(NOT('1 macro-mapping'!E23=0),IF(NOT('1 macro-mapping'!E24=0),'1 macro-mapping'!E24/'1 macro-mapping'!E23-1,""),"")</f>
        <v/>
      </c>
      <c r="F22" s="1704" t="str">
        <f>IF(NOT('1 macro-mapping'!F23=0),IF(NOT('1 macro-mapping'!F24=0),'1 macro-mapping'!F24/'1 macro-mapping'!F23-1,""),"")</f>
        <v/>
      </c>
      <c r="G22" s="1704" t="str">
        <f>IF(NOT('1 macro-mapping'!G23=0),IF(NOT('1 macro-mapping'!G24=0),'1 macro-mapping'!G24/'1 macro-mapping'!G23-1,""),"")</f>
        <v/>
      </c>
      <c r="H22" s="1704" t="str">
        <f>IF(NOT('1 macro-mapping'!H23=0),IF(NOT('1 macro-mapping'!H24=0),'1 macro-mapping'!H24/'1 macro-mapping'!H23-1,""),"")</f>
        <v/>
      </c>
      <c r="I22" s="1704" t="str">
        <f>IF(NOT('1 macro-mapping'!I23=0),IF(NOT('1 macro-mapping'!I24=0),'1 macro-mapping'!I24/'1 macro-mapping'!I23-1,""),"")</f>
        <v/>
      </c>
      <c r="J22" s="1704" t="str">
        <f>IF(NOT('1 macro-mapping'!J23=0),IF(NOT('1 macro-mapping'!J24=0),'1 macro-mapping'!J24/'1 macro-mapping'!J23-1,""),"")</f>
        <v/>
      </c>
      <c r="K22" s="1704" t="str">
        <f>IF(NOT('1 macro-mapping'!K23=0),IF(NOT('1 macro-mapping'!K24=0),'1 macro-mapping'!K24/'1 macro-mapping'!K23-1,""),"")</f>
        <v/>
      </c>
      <c r="L22" s="1704" t="str">
        <f>IF(NOT('1 macro-mapping'!L23=0),IF(NOT('1 macro-mapping'!L24=0),'1 macro-mapping'!L24/'1 macro-mapping'!L23-1,""),"")</f>
        <v/>
      </c>
      <c r="M22" s="1687" t="str">
        <f>IF(NOT('1 macro-mapping'!M23=0),IF(NOT('1 macro-mapping'!M24=0),'1 macro-mapping'!M24/'1 macro-mapping'!M23-1,""),"")</f>
        <v/>
      </c>
      <c r="N22" s="1705" t="str">
        <f>IF(NOT('1 macro-mapping'!N23=0),IF(NOT('1 macro-mapping'!N24=0),'1 macro-mapping'!N24/'1 macro-mapping'!N23-1,""),"")</f>
        <v/>
      </c>
      <c r="O22" s="1705" t="str">
        <f>IF(NOT('1 macro-mapping'!O23=0),IF(NOT('1 macro-mapping'!O24=0),'1 macro-mapping'!O24/'1 macro-mapping'!O23-1,""),"")</f>
        <v/>
      </c>
      <c r="P22" s="1705" t="str">
        <f>IF(NOT('1 macro-mapping'!P23=0),IF(NOT('1 macro-mapping'!P24=0),'1 macro-mapping'!P24/'1 macro-mapping'!P23-1,""),"")</f>
        <v/>
      </c>
      <c r="Q22" s="1705" t="str">
        <f>IF(NOT('1 macro-mapping'!Q23=0),IF(NOT('1 macro-mapping'!Q24=0),'1 macro-mapping'!Q24/'1 macro-mapping'!Q23-1,""),"")</f>
        <v/>
      </c>
      <c r="R22" s="1705" t="str">
        <f>IF(NOT('1 macro-mapping'!R23=0),IF(NOT('1 macro-mapping'!R24=0),'1 macro-mapping'!R24/'1 macro-mapping'!R23-1,""),"")</f>
        <v/>
      </c>
      <c r="S22" s="1705" t="str">
        <f>IF(NOT('1 macro-mapping'!S23=0),IF(NOT('1 macro-mapping'!S24=0),'1 macro-mapping'!S24/'1 macro-mapping'!S23-1,""),"")</f>
        <v/>
      </c>
      <c r="T22" s="1705" t="str">
        <f>IF(NOT('1 macro-mapping'!T23=0),IF(NOT('1 macro-mapping'!T24=0),'1 macro-mapping'!T24/'1 macro-mapping'!T23-1,""),"")</f>
        <v/>
      </c>
      <c r="U22" s="1705" t="str">
        <f>IF(NOT('1 macro-mapping'!U23=0),IF(NOT('1 macro-mapping'!U24=0),'1 macro-mapping'!U24/'1 macro-mapping'!U23-1,""),"")</f>
        <v/>
      </c>
      <c r="V22" s="1705" t="str">
        <f>IF(NOT('1 macro-mapping'!V23=0),IF(NOT('1 macro-mapping'!V24=0),'1 macro-mapping'!V24/'1 macro-mapping'!V23-1,""),"")</f>
        <v/>
      </c>
      <c r="W22" s="1705" t="str">
        <f>IF(NOT('1 macro-mapping'!W23=0),IF(NOT('1 macro-mapping'!W24=0),'1 macro-mapping'!W24/'1 macro-mapping'!W23-1,""),"")</f>
        <v/>
      </c>
      <c r="X22" s="1705" t="str">
        <f>IF(NOT('1 macro-mapping'!X23=0),IF(NOT('1 macro-mapping'!X24=0),'1 macro-mapping'!X24/'1 macro-mapping'!X23-1,""),"")</f>
        <v/>
      </c>
      <c r="Y22" s="1705" t="str">
        <f>IF(NOT('1 macro-mapping'!Y23=0),IF(NOT('1 macro-mapping'!Y24=0),'1 macro-mapping'!Y24/'1 macro-mapping'!Y23-1,""),"")</f>
        <v/>
      </c>
      <c r="Z22" s="1705" t="str">
        <f>IF(NOT('1 macro-mapping'!Z23=0),IF(NOT('1 macro-mapping'!Z24=0),'1 macro-mapping'!Z24/'1 macro-mapping'!Z23-1,""),"")</f>
        <v/>
      </c>
      <c r="AA22" s="1705" t="str">
        <f>IF(NOT('1 macro-mapping'!AA23=0),IF(NOT('1 macro-mapping'!AA24=0),'1 macro-mapping'!AA24/'1 macro-mapping'!AA23-1,""),"")</f>
        <v/>
      </c>
      <c r="AB22" s="1705" t="str">
        <f>IF(NOT('1 macro-mapping'!AB23=0),IF(NOT('1 macro-mapping'!AB24=0),'1 macro-mapping'!AB24/'1 macro-mapping'!AB23-1,""),"")</f>
        <v/>
      </c>
      <c r="AC22" s="1705" t="str">
        <f>IF(NOT('1 macro-mapping'!AC23=0),IF(NOT('1 macro-mapping'!AC24=0),'1 macro-mapping'!AC24/'1 macro-mapping'!AC23-1,""),"")</f>
        <v/>
      </c>
      <c r="AD22" s="1705" t="str">
        <f>IF(NOT('1 macro-mapping'!AD23=0),IF(NOT('1 macro-mapping'!AD24=0),'1 macro-mapping'!AD24/'1 macro-mapping'!AD23-1,""),"")</f>
        <v/>
      </c>
      <c r="AE22" s="1705" t="str">
        <f>IF(NOT('1 macro-mapping'!AE23=0),IF(NOT('1 macro-mapping'!AE24=0),'1 macro-mapping'!AE24/'1 macro-mapping'!AE23-1,""),"")</f>
        <v/>
      </c>
      <c r="AF22" s="1705" t="str">
        <f>IF(NOT('1 macro-mapping'!AF23=0),IF(NOT('1 macro-mapping'!AF24=0),'1 macro-mapping'!AF24/'1 macro-mapping'!AF23-1,""),"")</f>
        <v/>
      </c>
      <c r="AG22" s="1705" t="str">
        <f>IF(NOT('1 macro-mapping'!AG23=0),IF(NOT('1 macro-mapping'!AG24=0),'1 macro-mapping'!AG24/'1 macro-mapping'!AG23-1,""),"")</f>
        <v/>
      </c>
      <c r="AH22" s="1705" t="str">
        <f>IF(NOT(ISBLANK('1 macro-mapping'!AH24)),IF(NOT(ISBLANK('1 macro-mapping'!AH23)),('1 macro-mapping'!AH24/'1 macro-mapping'!AH23-1),""),"")</f>
        <v/>
      </c>
      <c r="AI22" s="1705" t="str">
        <f>IF(NOT(ISBLANK('1 macro-mapping'!AI24)),IF(NOT(ISBLANK('1 macro-mapping'!AI23)),('1 macro-mapping'!AI24/'1 macro-mapping'!AI23-1),""),"")</f>
        <v/>
      </c>
      <c r="AJ22" s="1705" t="str">
        <f>IF(NOT(ISBLANK('1 macro-mapping'!AJ24)),IF(NOT(ISBLANK('1 macro-mapping'!AJ23)),('1 macro-mapping'!AJ24/'1 macro-mapping'!AJ23-1),""),"")</f>
        <v/>
      </c>
      <c r="AK22" s="1705" t="str">
        <f>IF(NOT(ISBLANK('1 macro-mapping'!AK24)),IF(NOT(ISBLANK('1 macro-mapping'!AK23)),('1 macro-mapping'!AK24/'1 macro-mapping'!AK23-1),""),"")</f>
        <v/>
      </c>
      <c r="AL22" s="1709"/>
      <c r="AM22" s="1706" t="str">
        <f>IF(NOT(ISBLANK('1 macro-mapping'!AM24)),IF(NOT(ISBLANK('1 macro-mapping'!AM23)),('1 macro-mapping'!AM24/'1 macro-mapping'!AM23-1),""),"")</f>
        <v/>
      </c>
      <c r="AN22" s="1699" t="str">
        <f>IF(NOT(ISBLANK('1 macro-mapping'!AN24)),IF(NOT(ISBLANK('1 macro-mapping'!AN23)),('1 macro-mapping'!AN24/'1 macro-mapping'!AN23-1),""),"")</f>
        <v/>
      </c>
      <c r="AO22" s="1700" t="str">
        <f>IF(NOT(ISBLANK('1 macro-mapping'!AO24)),IF(NOT(ISBLANK('1 macro-mapping'!AO23)),('1 macro-mapping'!AO24/'1 macro-mapping'!AO23-1),""),"")</f>
        <v/>
      </c>
      <c r="AP22" s="1700" t="str">
        <f>IF(NOT(ISBLANK('1 macro-mapping'!AP24)),IF(NOT(ISBLANK('1 macro-mapping'!AP23)),('1 macro-mapping'!AP24/'1 macro-mapping'!AP23-1),""),"")</f>
        <v/>
      </c>
      <c r="AQ22" s="1700" t="str">
        <f>IF(NOT(ISBLANK('1 macro-mapping'!AQ24)),IF(NOT(ISBLANK('1 macro-mapping'!AQ23)),('1 macro-mapping'!AQ24/'1 macro-mapping'!AQ23-1),""),"")</f>
        <v/>
      </c>
      <c r="AR22" s="1709"/>
      <c r="AS22" s="1707" t="str">
        <f>IF(NOT(ISBLANK('1 macro-mapping'!AS24)),IF(NOT(ISBLANK('1 macro-mapping'!AS23)),('1 macro-mapping'!AS24/'1 macro-mapping'!AS23-1),""),"")</f>
        <v/>
      </c>
      <c r="AT22" s="1708" t="str">
        <f>IF(NOT(ISBLANK('1 macro-mapping'!AT24)),IF(NOT(ISBLANK('1 macro-mapping'!AT23)),('1 macro-mapping'!AT24/'1 macro-mapping'!AT23-1),""),"")</f>
        <v/>
      </c>
      <c r="AU22" s="1707" t="str">
        <f>IF(NOT(ISBLANK('1 macro-mapping'!AU24)),IF(NOT(ISBLANK('1 macro-mapping'!AU23)),('1 macro-mapping'!AU24/'1 macro-mapping'!AU23-1),""),"")</f>
        <v/>
      </c>
      <c r="AV22" s="1708" t="str">
        <f>IF(NOT(ISBLANK('1 macro-mapping'!AV24)),IF(NOT(ISBLANK('1 macro-mapping'!AV23)),('1 macro-mapping'!AV24/'1 macro-mapping'!AV23-1),""),"")</f>
        <v/>
      </c>
      <c r="AW22" s="1707" t="str">
        <f>IF(NOT(ISBLANK('1 macro-mapping'!AW24)),IF(NOT(ISBLANK('1 macro-mapping'!AW23)),('1 macro-mapping'!AW24/'1 macro-mapping'!AW23-1),""),"")</f>
        <v/>
      </c>
      <c r="AX22" s="1708" t="str">
        <f>IF(NOT(ISBLANK('1 macro-mapping'!AX24)),IF(NOT(ISBLANK('1 macro-mapping'!AX23)),('1 macro-mapping'!AX24/'1 macro-mapping'!AX23-1),""),"")</f>
        <v/>
      </c>
      <c r="AY22" s="1707" t="str">
        <f>IF(NOT(ISBLANK('1 macro-mapping'!AY24)),IF(NOT(ISBLANK('1 macro-mapping'!AY23)),('1 macro-mapping'!AY24/'1 macro-mapping'!AY23-1),""),"")</f>
        <v/>
      </c>
      <c r="AZ22" s="1708" t="str">
        <f>IF(NOT(ISBLANK('1 macro-mapping'!AZ24)),IF(NOT(ISBLANK('1 macro-mapping'!AZ23)),('1 macro-mapping'!AZ24/'1 macro-mapping'!AZ23-1),""),"")</f>
        <v/>
      </c>
    </row>
    <row r="23" spans="1:52" s="2" customFormat="1" x14ac:dyDescent="0.2">
      <c r="A23" s="6"/>
      <c r="B23" s="10">
        <v>2011</v>
      </c>
      <c r="C23" s="1687" t="str">
        <f>IF(NOT('1 macro-mapping'!C24=0),IF(NOT('1 macro-mapping'!C25=0),'1 macro-mapping'!C25/'1 macro-mapping'!C24-1,""),"")</f>
        <v/>
      </c>
      <c r="D23" s="1704" t="str">
        <f>IF(NOT('1 macro-mapping'!D24=0),IF(NOT('1 macro-mapping'!D25=0),'1 macro-mapping'!D25/'1 macro-mapping'!D24-1,""),"")</f>
        <v/>
      </c>
      <c r="E23" s="1687" t="str">
        <f>IF(NOT('1 macro-mapping'!E24=0),IF(NOT('1 macro-mapping'!E25=0),'1 macro-mapping'!E25/'1 macro-mapping'!E24-1,""),"")</f>
        <v/>
      </c>
      <c r="F23" s="1704" t="str">
        <f>IF(NOT('1 macro-mapping'!F24=0),IF(NOT('1 macro-mapping'!F25=0),'1 macro-mapping'!F25/'1 macro-mapping'!F24-1,""),"")</f>
        <v/>
      </c>
      <c r="G23" s="1704" t="str">
        <f>IF(NOT('1 macro-mapping'!G24=0),IF(NOT('1 macro-mapping'!G25=0),'1 macro-mapping'!G25/'1 macro-mapping'!G24-1,""),"")</f>
        <v/>
      </c>
      <c r="H23" s="1704" t="str">
        <f>IF(NOT('1 macro-mapping'!H24=0),IF(NOT('1 macro-mapping'!H25=0),'1 macro-mapping'!H25/'1 macro-mapping'!H24-1,""),"")</f>
        <v/>
      </c>
      <c r="I23" s="1704" t="str">
        <f>IF(NOT('1 macro-mapping'!I24=0),IF(NOT('1 macro-mapping'!I25=0),'1 macro-mapping'!I25/'1 macro-mapping'!I24-1,""),"")</f>
        <v/>
      </c>
      <c r="J23" s="1704" t="str">
        <f>IF(NOT('1 macro-mapping'!J24=0),IF(NOT('1 macro-mapping'!J25=0),'1 macro-mapping'!J25/'1 macro-mapping'!J24-1,""),"")</f>
        <v/>
      </c>
      <c r="K23" s="1704" t="str">
        <f>IF(NOT('1 macro-mapping'!K24=0),IF(NOT('1 macro-mapping'!K25=0),'1 macro-mapping'!K25/'1 macro-mapping'!K24-1,""),"")</f>
        <v/>
      </c>
      <c r="L23" s="1704" t="str">
        <f>IF(NOT('1 macro-mapping'!L24=0),IF(NOT('1 macro-mapping'!L25=0),'1 macro-mapping'!L25/'1 macro-mapping'!L24-1,""),"")</f>
        <v/>
      </c>
      <c r="M23" s="1687" t="str">
        <f>IF(NOT('1 macro-mapping'!M24=0),IF(NOT('1 macro-mapping'!M25=0),'1 macro-mapping'!M25/'1 macro-mapping'!M24-1,""),"")</f>
        <v/>
      </c>
      <c r="N23" s="1705" t="str">
        <f>IF(NOT('1 macro-mapping'!N24=0),IF(NOT('1 macro-mapping'!N25=0),'1 macro-mapping'!N25/'1 macro-mapping'!N24-1,""),"")</f>
        <v/>
      </c>
      <c r="O23" s="1705" t="str">
        <f>IF(NOT('1 macro-mapping'!O24=0),IF(NOT('1 macro-mapping'!O25=0),'1 macro-mapping'!O25/'1 macro-mapping'!O24-1,""),"")</f>
        <v/>
      </c>
      <c r="P23" s="1705" t="str">
        <f>IF(NOT('1 macro-mapping'!P24=0),IF(NOT('1 macro-mapping'!P25=0),'1 macro-mapping'!P25/'1 macro-mapping'!P24-1,""),"")</f>
        <v/>
      </c>
      <c r="Q23" s="1705" t="str">
        <f>IF(NOT('1 macro-mapping'!Q24=0),IF(NOT('1 macro-mapping'!Q25=0),'1 macro-mapping'!Q25/'1 macro-mapping'!Q24-1,""),"")</f>
        <v/>
      </c>
      <c r="R23" s="1705" t="str">
        <f>IF(NOT('1 macro-mapping'!R24=0),IF(NOT('1 macro-mapping'!R25=0),'1 macro-mapping'!R25/'1 macro-mapping'!R24-1,""),"")</f>
        <v/>
      </c>
      <c r="S23" s="1705" t="str">
        <f>IF(NOT('1 macro-mapping'!S24=0),IF(NOT('1 macro-mapping'!S25=0),'1 macro-mapping'!S25/'1 macro-mapping'!S24-1,""),"")</f>
        <v/>
      </c>
      <c r="T23" s="1705" t="str">
        <f>IF(NOT('1 macro-mapping'!T24=0),IF(NOT('1 macro-mapping'!T25=0),'1 macro-mapping'!T25/'1 macro-mapping'!T24-1,""),"")</f>
        <v/>
      </c>
      <c r="U23" s="1705" t="str">
        <f>IF(NOT('1 macro-mapping'!U24=0),IF(NOT('1 macro-mapping'!U25=0),'1 macro-mapping'!U25/'1 macro-mapping'!U24-1,""),"")</f>
        <v/>
      </c>
      <c r="V23" s="1705" t="str">
        <f>IF(NOT('1 macro-mapping'!V24=0),IF(NOT('1 macro-mapping'!V25=0),'1 macro-mapping'!V25/'1 macro-mapping'!V24-1,""),"")</f>
        <v/>
      </c>
      <c r="W23" s="1705" t="str">
        <f>IF(NOT('1 macro-mapping'!W24=0),IF(NOT('1 macro-mapping'!W25=0),'1 macro-mapping'!W25/'1 macro-mapping'!W24-1,""),"")</f>
        <v/>
      </c>
      <c r="X23" s="1705" t="str">
        <f>IF(NOT('1 macro-mapping'!X24=0),IF(NOT('1 macro-mapping'!X25=0),'1 macro-mapping'!X25/'1 macro-mapping'!X24-1,""),"")</f>
        <v/>
      </c>
      <c r="Y23" s="1705" t="str">
        <f>IF(NOT('1 macro-mapping'!Y24=0),IF(NOT('1 macro-mapping'!Y25=0),'1 macro-mapping'!Y25/'1 macro-mapping'!Y24-1,""),"")</f>
        <v/>
      </c>
      <c r="Z23" s="1705" t="str">
        <f>IF(NOT('1 macro-mapping'!Z24=0),IF(NOT('1 macro-mapping'!Z25=0),'1 macro-mapping'!Z25/'1 macro-mapping'!Z24-1,""),"")</f>
        <v/>
      </c>
      <c r="AA23" s="1705" t="str">
        <f>IF(NOT('1 macro-mapping'!AA24=0),IF(NOT('1 macro-mapping'!AA25=0),'1 macro-mapping'!AA25/'1 macro-mapping'!AA24-1,""),"")</f>
        <v/>
      </c>
      <c r="AB23" s="1705" t="str">
        <f>IF(NOT('1 macro-mapping'!AB24=0),IF(NOT('1 macro-mapping'!AB25=0),'1 macro-mapping'!AB25/'1 macro-mapping'!AB24-1,""),"")</f>
        <v/>
      </c>
      <c r="AC23" s="1705" t="str">
        <f>IF(NOT('1 macro-mapping'!AC24=0),IF(NOT('1 macro-mapping'!AC25=0),'1 macro-mapping'!AC25/'1 macro-mapping'!AC24-1,""),"")</f>
        <v/>
      </c>
      <c r="AD23" s="1705" t="str">
        <f>IF(NOT('1 macro-mapping'!AD24=0),IF(NOT('1 macro-mapping'!AD25=0),'1 macro-mapping'!AD25/'1 macro-mapping'!AD24-1,""),"")</f>
        <v/>
      </c>
      <c r="AE23" s="1705" t="str">
        <f>IF(NOT('1 macro-mapping'!AE24=0),IF(NOT('1 macro-mapping'!AE25=0),'1 macro-mapping'!AE25/'1 macro-mapping'!AE24-1,""),"")</f>
        <v/>
      </c>
      <c r="AF23" s="1705" t="str">
        <f>IF(NOT('1 macro-mapping'!AF24=0),IF(NOT('1 macro-mapping'!AF25=0),'1 macro-mapping'!AF25/'1 macro-mapping'!AF24-1,""),"")</f>
        <v/>
      </c>
      <c r="AG23" s="1705" t="str">
        <f>IF(NOT('1 macro-mapping'!AG24=0),IF(NOT('1 macro-mapping'!AG25=0),'1 macro-mapping'!AG25/'1 macro-mapping'!AG24-1,""),"")</f>
        <v/>
      </c>
      <c r="AH23" s="1705" t="str">
        <f>IF(NOT(ISBLANK('1 macro-mapping'!AH25)),IF(NOT(ISBLANK('1 macro-mapping'!AH24)),('1 macro-mapping'!AH25/'1 macro-mapping'!AH24-1),""),"")</f>
        <v/>
      </c>
      <c r="AI23" s="1705" t="str">
        <f>IF(NOT(ISBLANK('1 macro-mapping'!AI25)),IF(NOT(ISBLANK('1 macro-mapping'!AI24)),('1 macro-mapping'!AI25/'1 macro-mapping'!AI24-1),""),"")</f>
        <v/>
      </c>
      <c r="AJ23" s="1705" t="str">
        <f>IF(NOT(ISBLANK('1 macro-mapping'!AJ25)),IF(NOT(ISBLANK('1 macro-mapping'!AJ24)),('1 macro-mapping'!AJ25/'1 macro-mapping'!AJ24-1),""),"")</f>
        <v/>
      </c>
      <c r="AK23" s="1705" t="str">
        <f>IF(NOT(ISBLANK('1 macro-mapping'!AK25)),IF(NOT(ISBLANK('1 macro-mapping'!AK24)),('1 macro-mapping'!AK25/'1 macro-mapping'!AK24-1),""),"")</f>
        <v/>
      </c>
      <c r="AL23" s="1709"/>
      <c r="AM23" s="1706" t="str">
        <f>IF(NOT(ISBLANK('1 macro-mapping'!AM25)),IF(NOT(ISBLANK('1 macro-mapping'!AM24)),('1 macro-mapping'!AM25/'1 macro-mapping'!AM24-1),""),"")</f>
        <v/>
      </c>
      <c r="AN23" s="1699" t="str">
        <f>IF(NOT(ISBLANK('1 macro-mapping'!AN25)),IF(NOT(ISBLANK('1 macro-mapping'!AN24)),('1 macro-mapping'!AN25/'1 macro-mapping'!AN24-1),""),"")</f>
        <v/>
      </c>
      <c r="AO23" s="1700" t="str">
        <f>IF(NOT(ISBLANK('1 macro-mapping'!AO25)),IF(NOT(ISBLANK('1 macro-mapping'!AO24)),('1 macro-mapping'!AO25/'1 macro-mapping'!AO24-1),""),"")</f>
        <v/>
      </c>
      <c r="AP23" s="1700" t="str">
        <f>IF(NOT(ISBLANK('1 macro-mapping'!AP25)),IF(NOT(ISBLANK('1 macro-mapping'!AP24)),('1 macro-mapping'!AP25/'1 macro-mapping'!AP24-1),""),"")</f>
        <v/>
      </c>
      <c r="AQ23" s="1700" t="str">
        <f>IF(NOT(ISBLANK('1 macro-mapping'!AQ25)),IF(NOT(ISBLANK('1 macro-mapping'!AQ24)),('1 macro-mapping'!AQ25/'1 macro-mapping'!AQ24-1),""),"")</f>
        <v/>
      </c>
      <c r="AR23" s="1709"/>
      <c r="AS23" s="1707" t="str">
        <f>IF(NOT(ISBLANK('1 macro-mapping'!AS25)),IF(NOT(ISBLANK('1 macro-mapping'!AS24)),('1 macro-mapping'!AS25/'1 macro-mapping'!AS24-1),""),"")</f>
        <v/>
      </c>
      <c r="AT23" s="1708" t="str">
        <f>IF(NOT(ISBLANK('1 macro-mapping'!AT25)),IF(NOT(ISBLANK('1 macro-mapping'!AT24)),('1 macro-mapping'!AT25/'1 macro-mapping'!AT24-1),""),"")</f>
        <v/>
      </c>
      <c r="AU23" s="1707" t="str">
        <f>IF(NOT(ISBLANK('1 macro-mapping'!AU25)),IF(NOT(ISBLANK('1 macro-mapping'!AU24)),('1 macro-mapping'!AU25/'1 macro-mapping'!AU24-1),""),"")</f>
        <v/>
      </c>
      <c r="AV23" s="1708" t="str">
        <f>IF(NOT(ISBLANK('1 macro-mapping'!AV25)),IF(NOT(ISBLANK('1 macro-mapping'!AV24)),('1 macro-mapping'!AV25/'1 macro-mapping'!AV24-1),""),"")</f>
        <v/>
      </c>
      <c r="AW23" s="1707" t="str">
        <f>IF(NOT(ISBLANK('1 macro-mapping'!AW25)),IF(NOT(ISBLANK('1 macro-mapping'!AW24)),('1 macro-mapping'!AW25/'1 macro-mapping'!AW24-1),""),"")</f>
        <v/>
      </c>
      <c r="AX23" s="1708" t="str">
        <f>IF(NOT(ISBLANK('1 macro-mapping'!AX25)),IF(NOT(ISBLANK('1 macro-mapping'!AX24)),('1 macro-mapping'!AX25/'1 macro-mapping'!AX24-1),""),"")</f>
        <v/>
      </c>
      <c r="AY23" s="1707" t="str">
        <f>IF(NOT(ISBLANK('1 macro-mapping'!AY25)),IF(NOT(ISBLANK('1 macro-mapping'!AY24)),('1 macro-mapping'!AY25/'1 macro-mapping'!AY24-1),""),"")</f>
        <v/>
      </c>
      <c r="AZ23" s="1708" t="str">
        <f>IF(NOT(ISBLANK('1 macro-mapping'!AZ25)),IF(NOT(ISBLANK('1 macro-mapping'!AZ24)),('1 macro-mapping'!AZ25/'1 macro-mapping'!AZ24-1),""),"")</f>
        <v/>
      </c>
    </row>
    <row r="24" spans="1:52" s="2" customFormat="1" x14ac:dyDescent="0.2">
      <c r="A24" s="6"/>
      <c r="B24" s="10">
        <v>2012</v>
      </c>
      <c r="C24" s="1687" t="str">
        <f>IF(NOT('1 macro-mapping'!C25=0),IF(NOT('1 macro-mapping'!C26=0),'1 macro-mapping'!C26/'1 macro-mapping'!C25-1,""),"")</f>
        <v/>
      </c>
      <c r="D24" s="1704" t="str">
        <f>IF(NOT('1 macro-mapping'!D25=0),IF(NOT('1 macro-mapping'!D26=0),'1 macro-mapping'!D26/'1 macro-mapping'!D25-1,""),"")</f>
        <v/>
      </c>
      <c r="E24" s="1687" t="str">
        <f>IF(NOT('1 macro-mapping'!E25=0),IF(NOT('1 macro-mapping'!E26=0),'1 macro-mapping'!E26/'1 macro-mapping'!E25-1,""),"")</f>
        <v/>
      </c>
      <c r="F24" s="1704" t="str">
        <f>IF(NOT('1 macro-mapping'!F25=0),IF(NOT('1 macro-mapping'!F26=0),'1 macro-mapping'!F26/'1 macro-mapping'!F25-1,""),"")</f>
        <v/>
      </c>
      <c r="G24" s="1704" t="str">
        <f>IF(NOT('1 macro-mapping'!G25=0),IF(NOT('1 macro-mapping'!G26=0),'1 macro-mapping'!G26/'1 macro-mapping'!G25-1,""),"")</f>
        <v/>
      </c>
      <c r="H24" s="1704" t="str">
        <f>IF(NOT('1 macro-mapping'!H25=0),IF(NOT('1 macro-mapping'!H26=0),'1 macro-mapping'!H26/'1 macro-mapping'!H25-1,""),"")</f>
        <v/>
      </c>
      <c r="I24" s="1704" t="str">
        <f>IF(NOT('1 macro-mapping'!I25=0),IF(NOT('1 macro-mapping'!I26=0),'1 macro-mapping'!I26/'1 macro-mapping'!I25-1,""),"")</f>
        <v/>
      </c>
      <c r="J24" s="1704" t="str">
        <f>IF(NOT('1 macro-mapping'!J25=0),IF(NOT('1 macro-mapping'!J26=0),'1 macro-mapping'!J26/'1 macro-mapping'!J25-1,""),"")</f>
        <v/>
      </c>
      <c r="K24" s="1704" t="str">
        <f>IF(NOT('1 macro-mapping'!K25=0),IF(NOT('1 macro-mapping'!K26=0),'1 macro-mapping'!K26/'1 macro-mapping'!K25-1,""),"")</f>
        <v/>
      </c>
      <c r="L24" s="1704" t="str">
        <f>IF(NOT('1 macro-mapping'!L25=0),IF(NOT('1 macro-mapping'!L26=0),'1 macro-mapping'!L26/'1 macro-mapping'!L25-1,""),"")</f>
        <v/>
      </c>
      <c r="M24" s="1687" t="str">
        <f>IF(NOT('1 macro-mapping'!M25=0),IF(NOT('1 macro-mapping'!M26=0),'1 macro-mapping'!M26/'1 macro-mapping'!M25-1,""),"")</f>
        <v/>
      </c>
      <c r="N24" s="1705" t="str">
        <f>IF(NOT('1 macro-mapping'!N25=0),IF(NOT('1 macro-mapping'!N26=0),'1 macro-mapping'!N26/'1 macro-mapping'!N25-1,""),"")</f>
        <v/>
      </c>
      <c r="O24" s="1705" t="str">
        <f>IF(NOT('1 macro-mapping'!O25=0),IF(NOT('1 macro-mapping'!O26=0),'1 macro-mapping'!O26/'1 macro-mapping'!O25-1,""),"")</f>
        <v/>
      </c>
      <c r="P24" s="1705" t="str">
        <f>IF(NOT('1 macro-mapping'!P25=0),IF(NOT('1 macro-mapping'!P26=0),'1 macro-mapping'!P26/'1 macro-mapping'!P25-1,""),"")</f>
        <v/>
      </c>
      <c r="Q24" s="1705" t="str">
        <f>IF(NOT('1 macro-mapping'!Q25=0),IF(NOT('1 macro-mapping'!Q26=0),'1 macro-mapping'!Q26/'1 macro-mapping'!Q25-1,""),"")</f>
        <v/>
      </c>
      <c r="R24" s="1705" t="str">
        <f>IF(NOT('1 macro-mapping'!R25=0),IF(NOT('1 macro-mapping'!R26=0),'1 macro-mapping'!R26/'1 macro-mapping'!R25-1,""),"")</f>
        <v/>
      </c>
      <c r="S24" s="1705" t="str">
        <f>IF(NOT('1 macro-mapping'!S25=0),IF(NOT('1 macro-mapping'!S26=0),'1 macro-mapping'!S26/'1 macro-mapping'!S25-1,""),"")</f>
        <v/>
      </c>
      <c r="T24" s="1705" t="str">
        <f>IF(NOT('1 macro-mapping'!T25=0),IF(NOT('1 macro-mapping'!T26=0),'1 macro-mapping'!T26/'1 macro-mapping'!T25-1,""),"")</f>
        <v/>
      </c>
      <c r="U24" s="1705" t="str">
        <f>IF(NOT('1 macro-mapping'!U25=0),IF(NOT('1 macro-mapping'!U26=0),'1 macro-mapping'!U26/'1 macro-mapping'!U25-1,""),"")</f>
        <v/>
      </c>
      <c r="V24" s="1705" t="str">
        <f>IF(NOT('1 macro-mapping'!V25=0),IF(NOT('1 macro-mapping'!V26=0),'1 macro-mapping'!V26/'1 macro-mapping'!V25-1,""),"")</f>
        <v/>
      </c>
      <c r="W24" s="1705" t="str">
        <f>IF(NOT('1 macro-mapping'!W25=0),IF(NOT('1 macro-mapping'!W26=0),'1 macro-mapping'!W26/'1 macro-mapping'!W25-1,""),"")</f>
        <v/>
      </c>
      <c r="X24" s="1705" t="str">
        <f>IF(NOT('1 macro-mapping'!X25=0),IF(NOT('1 macro-mapping'!X26=0),'1 macro-mapping'!X26/'1 macro-mapping'!X25-1,""),"")</f>
        <v/>
      </c>
      <c r="Y24" s="1705" t="str">
        <f>IF(NOT('1 macro-mapping'!Y25=0),IF(NOT('1 macro-mapping'!Y26=0),'1 macro-mapping'!Y26/'1 macro-mapping'!Y25-1,""),"")</f>
        <v/>
      </c>
      <c r="Z24" s="1705" t="str">
        <f>IF(NOT('1 macro-mapping'!Z25=0),IF(NOT('1 macro-mapping'!Z26=0),'1 macro-mapping'!Z26/'1 macro-mapping'!Z25-1,""),"")</f>
        <v/>
      </c>
      <c r="AA24" s="1705" t="str">
        <f>IF(NOT('1 macro-mapping'!AA25=0),IF(NOT('1 macro-mapping'!AA26=0),'1 macro-mapping'!AA26/'1 macro-mapping'!AA25-1,""),"")</f>
        <v/>
      </c>
      <c r="AB24" s="1705" t="str">
        <f>IF(NOT('1 macro-mapping'!AB25=0),IF(NOT('1 macro-mapping'!AB26=0),'1 macro-mapping'!AB26/'1 macro-mapping'!AB25-1,""),"")</f>
        <v/>
      </c>
      <c r="AC24" s="1705" t="str">
        <f>IF(NOT('1 macro-mapping'!AC25=0),IF(NOT('1 macro-mapping'!AC26=0),'1 macro-mapping'!AC26/'1 macro-mapping'!AC25-1,""),"")</f>
        <v/>
      </c>
      <c r="AD24" s="1705" t="str">
        <f>IF(NOT('1 macro-mapping'!AD25=0),IF(NOT('1 macro-mapping'!AD26=0),'1 macro-mapping'!AD26/'1 macro-mapping'!AD25-1,""),"")</f>
        <v/>
      </c>
      <c r="AE24" s="1705" t="str">
        <f>IF(NOT('1 macro-mapping'!AE25=0),IF(NOT('1 macro-mapping'!AE26=0),'1 macro-mapping'!AE26/'1 macro-mapping'!AE25-1,""),"")</f>
        <v/>
      </c>
      <c r="AF24" s="1705" t="str">
        <f>IF(NOT('1 macro-mapping'!AF25=0),IF(NOT('1 macro-mapping'!AF26=0),'1 macro-mapping'!AF26/'1 macro-mapping'!AF25-1,""),"")</f>
        <v/>
      </c>
      <c r="AG24" s="1705" t="str">
        <f>IF(NOT('1 macro-mapping'!AG25=0),IF(NOT('1 macro-mapping'!AG26=0),'1 macro-mapping'!AG26/'1 macro-mapping'!AG25-1,""),"")</f>
        <v/>
      </c>
      <c r="AH24" s="1705" t="str">
        <f>IF(NOT(ISBLANK('1 macro-mapping'!AH26)),IF(NOT(ISBLANK('1 macro-mapping'!AH25)),('1 macro-mapping'!AH26/'1 macro-mapping'!AH25-1),""),"")</f>
        <v/>
      </c>
      <c r="AI24" s="1705" t="str">
        <f>IF(NOT(ISBLANK('1 macro-mapping'!AI26)),IF(NOT(ISBLANK('1 macro-mapping'!AI25)),('1 macro-mapping'!AI26/'1 macro-mapping'!AI25-1),""),"")</f>
        <v/>
      </c>
      <c r="AJ24" s="1705" t="str">
        <f>IF(NOT(ISBLANK('1 macro-mapping'!AJ26)),IF(NOT(ISBLANK('1 macro-mapping'!AJ25)),('1 macro-mapping'!AJ26/'1 macro-mapping'!AJ25-1),""),"")</f>
        <v/>
      </c>
      <c r="AK24" s="1705" t="str">
        <f>IF(NOT(ISBLANK('1 macro-mapping'!AK26)),IF(NOT(ISBLANK('1 macro-mapping'!AK25)),('1 macro-mapping'!AK26/'1 macro-mapping'!AK25-1),""),"")</f>
        <v/>
      </c>
      <c r="AL24" s="1709"/>
      <c r="AM24" s="1706" t="str">
        <f>IF(NOT(ISBLANK('1 macro-mapping'!AM26)),IF(NOT(ISBLANK('1 macro-mapping'!AM25)),('1 macro-mapping'!AM26/'1 macro-mapping'!AM25-1),""),"")</f>
        <v/>
      </c>
      <c r="AN24" s="1699" t="str">
        <f>IF(NOT(ISBLANK('1 macro-mapping'!AN26)),IF(NOT(ISBLANK('1 macro-mapping'!AN25)),('1 macro-mapping'!AN26/'1 macro-mapping'!AN25-1),""),"")</f>
        <v/>
      </c>
      <c r="AO24" s="1700" t="str">
        <f>IF(NOT(ISBLANK('1 macro-mapping'!AO26)),IF(NOT(ISBLANK('1 macro-mapping'!AO25)),('1 macro-mapping'!AO26/'1 macro-mapping'!AO25-1),""),"")</f>
        <v/>
      </c>
      <c r="AP24" s="1700" t="str">
        <f>IF(NOT(ISBLANK('1 macro-mapping'!AP26)),IF(NOT(ISBLANK('1 macro-mapping'!AP25)),('1 macro-mapping'!AP26/'1 macro-mapping'!AP25-1),""),"")</f>
        <v/>
      </c>
      <c r="AQ24" s="1700" t="str">
        <f>IF(NOT(ISBLANK('1 macro-mapping'!AQ26)),IF(NOT(ISBLANK('1 macro-mapping'!AQ25)),('1 macro-mapping'!AQ26/'1 macro-mapping'!AQ25-1),""),"")</f>
        <v/>
      </c>
      <c r="AR24" s="1709"/>
      <c r="AS24" s="1707" t="str">
        <f>IF(NOT(ISBLANK('1 macro-mapping'!AS26)),IF(NOT(ISBLANK('1 macro-mapping'!AS25)),('1 macro-mapping'!AS26/'1 macro-mapping'!AS25-1),""),"")</f>
        <v/>
      </c>
      <c r="AT24" s="1708" t="str">
        <f>IF(NOT(ISBLANK('1 macro-mapping'!AT26)),IF(NOT(ISBLANK('1 macro-mapping'!AT25)),('1 macro-mapping'!AT26/'1 macro-mapping'!AT25-1),""),"")</f>
        <v/>
      </c>
      <c r="AU24" s="1707" t="str">
        <f>IF(NOT(ISBLANK('1 macro-mapping'!AU26)),IF(NOT(ISBLANK('1 macro-mapping'!AU25)),('1 macro-mapping'!AU26/'1 macro-mapping'!AU25-1),""),"")</f>
        <v/>
      </c>
      <c r="AV24" s="1708" t="str">
        <f>IF(NOT(ISBLANK('1 macro-mapping'!AV26)),IF(NOT(ISBLANK('1 macro-mapping'!AV25)),('1 macro-mapping'!AV26/'1 macro-mapping'!AV25-1),""),"")</f>
        <v/>
      </c>
      <c r="AW24" s="1707" t="str">
        <f>IF(NOT(ISBLANK('1 macro-mapping'!AW26)),IF(NOT(ISBLANK('1 macro-mapping'!AW25)),('1 macro-mapping'!AW26/'1 macro-mapping'!AW25-1),""),"")</f>
        <v/>
      </c>
      <c r="AX24" s="1708" t="str">
        <f>IF(NOT(ISBLANK('1 macro-mapping'!AX26)),IF(NOT(ISBLANK('1 macro-mapping'!AX25)),('1 macro-mapping'!AX26/'1 macro-mapping'!AX25-1),""),"")</f>
        <v/>
      </c>
      <c r="AY24" s="1707" t="str">
        <f>IF(NOT(ISBLANK('1 macro-mapping'!AY26)),IF(NOT(ISBLANK('1 macro-mapping'!AY25)),('1 macro-mapping'!AY26/'1 macro-mapping'!AY25-1),""),"")</f>
        <v/>
      </c>
      <c r="AZ24" s="1708" t="str">
        <f>IF(NOT(ISBLANK('1 macro-mapping'!AZ26)),IF(NOT(ISBLANK('1 macro-mapping'!AZ25)),('1 macro-mapping'!AZ26/'1 macro-mapping'!AZ25-1),""),"")</f>
        <v/>
      </c>
    </row>
    <row r="25" spans="1:52" s="2" customFormat="1" x14ac:dyDescent="0.2">
      <c r="A25" s="6"/>
      <c r="B25" s="10">
        <v>2013</v>
      </c>
      <c r="C25" s="1687" t="str">
        <f>IF(NOT('1 macro-mapping'!C26=0),IF(NOT('1 macro-mapping'!C27=0),'1 macro-mapping'!C27/'1 macro-mapping'!C26-1,""),"")</f>
        <v/>
      </c>
      <c r="D25" s="1705" t="str">
        <f>IF(NOT('1 macro-mapping'!D26=0),IF(NOT('1 macro-mapping'!D27=0),'1 macro-mapping'!D27/'1 macro-mapping'!D26-1,""),"")</f>
        <v/>
      </c>
      <c r="E25" s="1687" t="str">
        <f>IF(NOT('1 macro-mapping'!E26=0),IF(NOT('1 macro-mapping'!E27=0),'1 macro-mapping'!E27/'1 macro-mapping'!E26-1,""),"")</f>
        <v/>
      </c>
      <c r="F25" s="1705" t="str">
        <f>IF(NOT('1 macro-mapping'!F26=0),IF(NOT('1 macro-mapping'!F27=0),'1 macro-mapping'!F27/'1 macro-mapping'!F26-1,""),"")</f>
        <v/>
      </c>
      <c r="G25" s="1705" t="str">
        <f>IF(NOT('1 macro-mapping'!G26=0),IF(NOT('1 macro-mapping'!G27=0),'1 macro-mapping'!G27/'1 macro-mapping'!G26-1,""),"")</f>
        <v/>
      </c>
      <c r="H25" s="1705" t="str">
        <f>IF(NOT('1 macro-mapping'!H26=0),IF(NOT('1 macro-mapping'!H27=0),'1 macro-mapping'!H27/'1 macro-mapping'!H26-1,""),"")</f>
        <v/>
      </c>
      <c r="I25" s="1705" t="str">
        <f>IF(NOT('1 macro-mapping'!I26=0),IF(NOT('1 macro-mapping'!I27=0),'1 macro-mapping'!I27/'1 macro-mapping'!I26-1,""),"")</f>
        <v/>
      </c>
      <c r="J25" s="1705" t="str">
        <f>IF(NOT('1 macro-mapping'!J26=0),IF(NOT('1 macro-mapping'!J27=0),'1 macro-mapping'!J27/'1 macro-mapping'!J26-1,""),"")</f>
        <v/>
      </c>
      <c r="K25" s="1705" t="str">
        <f>IF(NOT('1 macro-mapping'!K26=0),IF(NOT('1 macro-mapping'!K27=0),'1 macro-mapping'!K27/'1 macro-mapping'!K26-1,""),"")</f>
        <v/>
      </c>
      <c r="L25" s="1705" t="str">
        <f>IF(NOT('1 macro-mapping'!L26=0),IF(NOT('1 macro-mapping'!L27=0),'1 macro-mapping'!L27/'1 macro-mapping'!L26-1,""),"")</f>
        <v/>
      </c>
      <c r="M25" s="1687" t="str">
        <f>IF(NOT('1 macro-mapping'!M26=0),IF(NOT('1 macro-mapping'!M27=0),'1 macro-mapping'!M27/'1 macro-mapping'!M26-1,""),"")</f>
        <v/>
      </c>
      <c r="N25" s="1705" t="str">
        <f>IF(NOT('1 macro-mapping'!N26=0),IF(NOT('1 macro-mapping'!N27=0),'1 macro-mapping'!N27/'1 macro-mapping'!N26-1,""),"")</f>
        <v/>
      </c>
      <c r="O25" s="1705" t="str">
        <f>IF(NOT('1 macro-mapping'!O26=0),IF(NOT('1 macro-mapping'!O27=0),'1 macro-mapping'!O27/'1 macro-mapping'!O26-1,""),"")</f>
        <v/>
      </c>
      <c r="P25" s="1705" t="str">
        <f>IF(NOT('1 macro-mapping'!P26=0),IF(NOT('1 macro-mapping'!P27=0),'1 macro-mapping'!P27/'1 macro-mapping'!P26-1,""),"")</f>
        <v/>
      </c>
      <c r="Q25" s="1705" t="str">
        <f>IF(NOT('1 macro-mapping'!Q26=0),IF(NOT('1 macro-mapping'!Q27=0),'1 macro-mapping'!Q27/'1 macro-mapping'!Q26-1,""),"")</f>
        <v/>
      </c>
      <c r="R25" s="1705" t="str">
        <f>IF(NOT('1 macro-mapping'!R26=0),IF(NOT('1 macro-mapping'!R27=0),'1 macro-mapping'!R27/'1 macro-mapping'!R26-1,""),"")</f>
        <v/>
      </c>
      <c r="S25" s="1705" t="str">
        <f>IF(NOT('1 macro-mapping'!S26=0),IF(NOT('1 macro-mapping'!S27=0),'1 macro-mapping'!S27/'1 macro-mapping'!S26-1,""),"")</f>
        <v/>
      </c>
      <c r="T25" s="1705" t="str">
        <f>IF(NOT('1 macro-mapping'!T26=0),IF(NOT('1 macro-mapping'!T27=0),'1 macro-mapping'!T27/'1 macro-mapping'!T26-1,""),"")</f>
        <v/>
      </c>
      <c r="U25" s="1705" t="str">
        <f>IF(NOT('1 macro-mapping'!U26=0),IF(NOT('1 macro-mapping'!U27=0),'1 macro-mapping'!U27/'1 macro-mapping'!U26-1,""),"")</f>
        <v/>
      </c>
      <c r="V25" s="1705" t="str">
        <f>IF(NOT('1 macro-mapping'!V26=0),IF(NOT('1 macro-mapping'!V27=0),'1 macro-mapping'!V27/'1 macro-mapping'!V26-1,""),"")</f>
        <v/>
      </c>
      <c r="W25" s="1705" t="str">
        <f>IF(NOT('1 macro-mapping'!W26=0),IF(NOT('1 macro-mapping'!W27=0),'1 macro-mapping'!W27/'1 macro-mapping'!W26-1,""),"")</f>
        <v/>
      </c>
      <c r="X25" s="1705" t="str">
        <f>IF(NOT('1 macro-mapping'!X26=0),IF(NOT('1 macro-mapping'!X27=0),'1 macro-mapping'!X27/'1 macro-mapping'!X26-1,""),"")</f>
        <v/>
      </c>
      <c r="Y25" s="1705" t="str">
        <f>IF(NOT('1 macro-mapping'!Y26=0),IF(NOT('1 macro-mapping'!Y27=0),'1 macro-mapping'!Y27/'1 macro-mapping'!Y26-1,""),"")</f>
        <v/>
      </c>
      <c r="Z25" s="1705" t="str">
        <f>IF(NOT('1 macro-mapping'!Z26=0),IF(NOT('1 macro-mapping'!Z27=0),'1 macro-mapping'!Z27/'1 macro-mapping'!Z26-1,""),"")</f>
        <v/>
      </c>
      <c r="AA25" s="1705" t="str">
        <f>IF(NOT('1 macro-mapping'!AA26=0),IF(NOT('1 macro-mapping'!AA27=0),'1 macro-mapping'!AA27/'1 macro-mapping'!AA26-1,""),"")</f>
        <v/>
      </c>
      <c r="AB25" s="1705" t="str">
        <f>IF(NOT('1 macro-mapping'!AB26=0),IF(NOT('1 macro-mapping'!AB27=0),'1 macro-mapping'!AB27/'1 macro-mapping'!AB26-1,""),"")</f>
        <v/>
      </c>
      <c r="AC25" s="1705" t="str">
        <f>IF(NOT('1 macro-mapping'!AC26=0),IF(NOT('1 macro-mapping'!AC27=0),'1 macro-mapping'!AC27/'1 macro-mapping'!AC26-1,""),"")</f>
        <v/>
      </c>
      <c r="AD25" s="1705" t="str">
        <f>IF(NOT('1 macro-mapping'!AD26=0),IF(NOT('1 macro-mapping'!AD27=0),'1 macro-mapping'!AD27/'1 macro-mapping'!AD26-1,""),"")</f>
        <v/>
      </c>
      <c r="AE25" s="1705" t="str">
        <f>IF(NOT('1 macro-mapping'!AE26=0),IF(NOT('1 macro-mapping'!AE27=0),'1 macro-mapping'!AE27/'1 macro-mapping'!AE26-1,""),"")</f>
        <v/>
      </c>
      <c r="AF25" s="1705" t="str">
        <f>IF(NOT('1 macro-mapping'!AF26=0),IF(NOT('1 macro-mapping'!AF27=0),'1 macro-mapping'!AF27/'1 macro-mapping'!AF26-1,""),"")</f>
        <v/>
      </c>
      <c r="AG25" s="1705" t="str">
        <f>IF(NOT('1 macro-mapping'!AG26=0),IF(NOT('1 macro-mapping'!AG27=0),'1 macro-mapping'!AG27/'1 macro-mapping'!AG26-1,""),"")</f>
        <v/>
      </c>
      <c r="AH25" s="1705" t="str">
        <f>IF(NOT(ISBLANK('1 macro-mapping'!AH27)),IF(NOT(ISBLANK('1 macro-mapping'!AH26)),('1 macro-mapping'!AH27/'1 macro-mapping'!AH26-1),""),"")</f>
        <v/>
      </c>
      <c r="AI25" s="1705" t="str">
        <f>IF(NOT(ISBLANK('1 macro-mapping'!AI27)),IF(NOT(ISBLANK('1 macro-mapping'!AI26)),('1 macro-mapping'!AI27/'1 macro-mapping'!AI26-1),""),"")</f>
        <v/>
      </c>
      <c r="AJ25" s="1705" t="str">
        <f>IF(NOT(ISBLANK('1 macro-mapping'!AJ27)),IF(NOT(ISBLANK('1 macro-mapping'!AJ26)),('1 macro-mapping'!AJ27/'1 macro-mapping'!AJ26-1),""),"")</f>
        <v/>
      </c>
      <c r="AK25" s="1705" t="str">
        <f>IF(NOT(ISBLANK('1 macro-mapping'!AK27)),IF(NOT(ISBLANK('1 macro-mapping'!AK26)),('1 macro-mapping'!AK27/'1 macro-mapping'!AK26-1),""),"")</f>
        <v/>
      </c>
      <c r="AL25" s="1709"/>
      <c r="AM25" s="1706" t="str">
        <f>IF(NOT(ISBLANK('1 macro-mapping'!AM27)),IF(NOT(ISBLANK('1 macro-mapping'!AM26)),('1 macro-mapping'!AM27/'1 macro-mapping'!AM26-1),""),"")</f>
        <v/>
      </c>
      <c r="AN25" s="1699" t="str">
        <f>IF(NOT(ISBLANK('1 macro-mapping'!AN27)),IF(NOT(ISBLANK('1 macro-mapping'!AN26)),('1 macro-mapping'!AN27/'1 macro-mapping'!AN26-1),""),"")</f>
        <v/>
      </c>
      <c r="AO25" s="1700" t="str">
        <f>IF(NOT(ISBLANK('1 macro-mapping'!AO27)),IF(NOT(ISBLANK('1 macro-mapping'!AO26)),('1 macro-mapping'!AO27/'1 macro-mapping'!AO26-1),""),"")</f>
        <v/>
      </c>
      <c r="AP25" s="1700" t="str">
        <f>IF(NOT(ISBLANK('1 macro-mapping'!AP27)),IF(NOT(ISBLANK('1 macro-mapping'!AP26)),('1 macro-mapping'!AP27/'1 macro-mapping'!AP26-1),""),"")</f>
        <v/>
      </c>
      <c r="AQ25" s="1700" t="str">
        <f>IF(NOT(ISBLANK('1 macro-mapping'!AQ27)),IF(NOT(ISBLANK('1 macro-mapping'!AQ26)),('1 macro-mapping'!AQ27/'1 macro-mapping'!AQ26-1),""),"")</f>
        <v/>
      </c>
      <c r="AR25" s="1709"/>
      <c r="AS25" s="1707" t="str">
        <f>IF(NOT(ISBLANK('1 macro-mapping'!AS27)),IF(NOT(ISBLANK('1 macro-mapping'!AS26)),('1 macro-mapping'!AS27/'1 macro-mapping'!AS26-1),""),"")</f>
        <v/>
      </c>
      <c r="AT25" s="1708" t="str">
        <f>IF(NOT(ISBLANK('1 macro-mapping'!AT27)),IF(NOT(ISBLANK('1 macro-mapping'!AT26)),('1 macro-mapping'!AT27/'1 macro-mapping'!AT26-1),""),"")</f>
        <v/>
      </c>
      <c r="AU25" s="1707" t="str">
        <f>IF(NOT(ISBLANK('1 macro-mapping'!AU27)),IF(NOT(ISBLANK('1 macro-mapping'!AU26)),('1 macro-mapping'!AU27/'1 macro-mapping'!AU26-1),""),"")</f>
        <v/>
      </c>
      <c r="AV25" s="1708" t="str">
        <f>IF(NOT(ISBLANK('1 macro-mapping'!AV27)),IF(NOT(ISBLANK('1 macro-mapping'!AV26)),('1 macro-mapping'!AV27/'1 macro-mapping'!AV26-1),""),"")</f>
        <v/>
      </c>
      <c r="AW25" s="1707" t="str">
        <f>IF(NOT(ISBLANK('1 macro-mapping'!AW27)),IF(NOT(ISBLANK('1 macro-mapping'!AW26)),('1 macro-mapping'!AW27/'1 macro-mapping'!AW26-1),""),"")</f>
        <v/>
      </c>
      <c r="AX25" s="1708" t="str">
        <f>IF(NOT(ISBLANK('1 macro-mapping'!AX27)),IF(NOT(ISBLANK('1 macro-mapping'!AX26)),('1 macro-mapping'!AX27/'1 macro-mapping'!AX26-1),""),"")</f>
        <v/>
      </c>
      <c r="AY25" s="1707" t="str">
        <f>IF(NOT(ISBLANK('1 macro-mapping'!AY27)),IF(NOT(ISBLANK('1 macro-mapping'!AY26)),('1 macro-mapping'!AY27/'1 macro-mapping'!AY26-1),""),"")</f>
        <v/>
      </c>
      <c r="AZ25" s="1708" t="str">
        <f>IF(NOT(ISBLANK('1 macro-mapping'!AZ27)),IF(NOT(ISBLANK('1 macro-mapping'!AZ26)),('1 macro-mapping'!AZ27/'1 macro-mapping'!AZ26-1),""),"")</f>
        <v/>
      </c>
    </row>
    <row r="26" spans="1:52" s="20" customFormat="1" x14ac:dyDescent="0.2">
      <c r="A26" s="24"/>
      <c r="B26" s="37">
        <v>2014</v>
      </c>
      <c r="C26" s="1687" t="str">
        <f>IF(NOT('1 macro-mapping'!C27=0),IF(NOT('1 macro-mapping'!C28=0),'1 macro-mapping'!C28/'1 macro-mapping'!C27-1,""),"")</f>
        <v/>
      </c>
      <c r="D26" s="1705" t="str">
        <f>IF(NOT('1 macro-mapping'!D27=0),IF(NOT('1 macro-mapping'!D28=0),'1 macro-mapping'!D28/'1 macro-mapping'!D27-1,""),"")</f>
        <v/>
      </c>
      <c r="E26" s="1687" t="str">
        <f>IF(NOT('1 macro-mapping'!E27=0),IF(NOT('1 macro-mapping'!E28=0),'1 macro-mapping'!E28/'1 macro-mapping'!E27-1,""),"")</f>
        <v/>
      </c>
      <c r="F26" s="1705" t="str">
        <f>IF(NOT('1 macro-mapping'!F27=0),IF(NOT('1 macro-mapping'!F28=0),'1 macro-mapping'!F28/'1 macro-mapping'!F27-1,""),"")</f>
        <v/>
      </c>
      <c r="G26" s="1705" t="str">
        <f>IF(NOT('1 macro-mapping'!G27=0),IF(NOT('1 macro-mapping'!G28=0),'1 macro-mapping'!G28/'1 macro-mapping'!G27-1,""),"")</f>
        <v/>
      </c>
      <c r="H26" s="1705" t="str">
        <f>IF(NOT('1 macro-mapping'!H27=0),IF(NOT('1 macro-mapping'!H28=0),'1 macro-mapping'!H28/'1 macro-mapping'!H27-1,""),"")</f>
        <v/>
      </c>
      <c r="I26" s="1705" t="str">
        <f>IF(NOT('1 macro-mapping'!I27=0),IF(NOT('1 macro-mapping'!I28=0),'1 macro-mapping'!I28/'1 macro-mapping'!I27-1,""),"")</f>
        <v/>
      </c>
      <c r="J26" s="1705" t="str">
        <f>IF(NOT('1 macro-mapping'!J27=0),IF(NOT('1 macro-mapping'!J28=0),'1 macro-mapping'!J28/'1 macro-mapping'!J27-1,""),"")</f>
        <v/>
      </c>
      <c r="K26" s="1705" t="str">
        <f>IF(NOT('1 macro-mapping'!K27=0),IF(NOT('1 macro-mapping'!K28=0),'1 macro-mapping'!K28/'1 macro-mapping'!K27-1,""),"")</f>
        <v/>
      </c>
      <c r="L26" s="1705" t="str">
        <f>IF(NOT('1 macro-mapping'!L27=0),IF(NOT('1 macro-mapping'!L28=0),'1 macro-mapping'!L28/'1 macro-mapping'!L27-1,""),"")</f>
        <v/>
      </c>
      <c r="M26" s="1687" t="str">
        <f>IF(NOT('1 macro-mapping'!M27=0),IF(NOT('1 macro-mapping'!M28=0),'1 macro-mapping'!M28/'1 macro-mapping'!M27-1,""),"")</f>
        <v/>
      </c>
      <c r="N26" s="1705" t="str">
        <f>IF(NOT('1 macro-mapping'!N27=0),IF(NOT('1 macro-mapping'!N28=0),'1 macro-mapping'!N28/'1 macro-mapping'!N27-1,""),"")</f>
        <v/>
      </c>
      <c r="O26" s="1705" t="str">
        <f>IF(NOT('1 macro-mapping'!O27=0),IF(NOT('1 macro-mapping'!O28=0),'1 macro-mapping'!O28/'1 macro-mapping'!O27-1,""),"")</f>
        <v/>
      </c>
      <c r="P26" s="1705" t="str">
        <f>IF(NOT('1 macro-mapping'!P27=0),IF(NOT('1 macro-mapping'!P28=0),'1 macro-mapping'!P28/'1 macro-mapping'!P27-1,""),"")</f>
        <v/>
      </c>
      <c r="Q26" s="1705" t="str">
        <f>IF(NOT('1 macro-mapping'!Q27=0),IF(NOT('1 macro-mapping'!Q28=0),'1 macro-mapping'!Q28/'1 macro-mapping'!Q27-1,""),"")</f>
        <v/>
      </c>
      <c r="R26" s="1705" t="str">
        <f>IF(NOT('1 macro-mapping'!R27=0),IF(NOT('1 macro-mapping'!R28=0),'1 macro-mapping'!R28/'1 macro-mapping'!R27-1,""),"")</f>
        <v/>
      </c>
      <c r="S26" s="1705" t="str">
        <f>IF(NOT('1 macro-mapping'!S27=0),IF(NOT('1 macro-mapping'!S28=0),'1 macro-mapping'!S28/'1 macro-mapping'!S27-1,""),"")</f>
        <v/>
      </c>
      <c r="T26" s="1705" t="str">
        <f>IF(NOT('1 macro-mapping'!T27=0),IF(NOT('1 macro-mapping'!T28=0),'1 macro-mapping'!T28/'1 macro-mapping'!T27-1,""),"")</f>
        <v/>
      </c>
      <c r="U26" s="1705" t="str">
        <f>IF(NOT('1 macro-mapping'!U27=0),IF(NOT('1 macro-mapping'!U28=0),'1 macro-mapping'!U28/'1 macro-mapping'!U27-1,""),"")</f>
        <v/>
      </c>
      <c r="V26" s="1705" t="str">
        <f>IF(NOT('1 macro-mapping'!V27=0),IF(NOT('1 macro-mapping'!V28=0),'1 macro-mapping'!V28/'1 macro-mapping'!V27-1,""),"")</f>
        <v/>
      </c>
      <c r="W26" s="1705" t="str">
        <f>IF(NOT('1 macro-mapping'!W27=0),IF(NOT('1 macro-mapping'!W28=0),'1 macro-mapping'!W28/'1 macro-mapping'!W27-1,""),"")</f>
        <v/>
      </c>
      <c r="X26" s="1705" t="str">
        <f>IF(NOT('1 macro-mapping'!X27=0),IF(NOT('1 macro-mapping'!X28=0),'1 macro-mapping'!X28/'1 macro-mapping'!X27-1,""),"")</f>
        <v/>
      </c>
      <c r="Y26" s="1705" t="str">
        <f>IF(NOT('1 macro-mapping'!Y27=0),IF(NOT('1 macro-mapping'!Y28=0),'1 macro-mapping'!Y28/'1 macro-mapping'!Y27-1,""),"")</f>
        <v/>
      </c>
      <c r="Z26" s="1705" t="str">
        <f>IF(NOT('1 macro-mapping'!Z27=0),IF(NOT('1 macro-mapping'!Z28=0),'1 macro-mapping'!Z28/'1 macro-mapping'!Z27-1,""),"")</f>
        <v/>
      </c>
      <c r="AA26" s="1705" t="str">
        <f>IF(NOT('1 macro-mapping'!AA27=0),IF(NOT('1 macro-mapping'!AA28=0),'1 macro-mapping'!AA28/'1 macro-mapping'!AA27-1,""),"")</f>
        <v/>
      </c>
      <c r="AB26" s="1705" t="str">
        <f>IF(NOT('1 macro-mapping'!AB27=0),IF(NOT('1 macro-mapping'!AB28=0),'1 macro-mapping'!AB28/'1 macro-mapping'!AB27-1,""),"")</f>
        <v/>
      </c>
      <c r="AC26" s="1705" t="str">
        <f>IF(NOT('1 macro-mapping'!AC27=0),IF(NOT('1 macro-mapping'!AC28=0),'1 macro-mapping'!AC28/'1 macro-mapping'!AC27-1,""),"")</f>
        <v/>
      </c>
      <c r="AD26" s="1705" t="str">
        <f>IF(NOT('1 macro-mapping'!AD27=0),IF(NOT('1 macro-mapping'!AD28=0),'1 macro-mapping'!AD28/'1 macro-mapping'!AD27-1,""),"")</f>
        <v/>
      </c>
      <c r="AE26" s="1705" t="str">
        <f>IF(NOT('1 macro-mapping'!AE27=0),IF(NOT('1 macro-mapping'!AE28=0),'1 macro-mapping'!AE28/'1 macro-mapping'!AE27-1,""),"")</f>
        <v/>
      </c>
      <c r="AF26" s="1705" t="str">
        <f>IF(NOT('1 macro-mapping'!AF27=0),IF(NOT('1 macro-mapping'!AF28=0),'1 macro-mapping'!AF28/'1 macro-mapping'!AF27-1,""),"")</f>
        <v/>
      </c>
      <c r="AG26" s="1705" t="str">
        <f>IF(NOT('1 macro-mapping'!AG27=0),IF(NOT('1 macro-mapping'!AG28=0),'1 macro-mapping'!AG28/'1 macro-mapping'!AG27-1,""),"")</f>
        <v/>
      </c>
      <c r="AH26" s="1705" t="str">
        <f>IF(NOT(ISBLANK('1 macro-mapping'!AH28)),IF(NOT(ISBLANK('1 macro-mapping'!AH27)),('1 macro-mapping'!AH28/'1 macro-mapping'!AH27-1),""),"")</f>
        <v/>
      </c>
      <c r="AI26" s="1705" t="str">
        <f>IF(NOT(ISBLANK('1 macro-mapping'!AI28)),IF(NOT(ISBLANK('1 macro-mapping'!AI27)),('1 macro-mapping'!AI28/'1 macro-mapping'!AI27-1),""),"")</f>
        <v/>
      </c>
      <c r="AJ26" s="1705" t="str">
        <f>IF(NOT(ISBLANK('1 macro-mapping'!AJ28)),IF(NOT(ISBLANK('1 macro-mapping'!AJ27)),('1 macro-mapping'!AJ28/'1 macro-mapping'!AJ27-1),""),"")</f>
        <v/>
      </c>
      <c r="AK26" s="1705" t="str">
        <f>IF(NOT(ISBLANK('1 macro-mapping'!AK28)),IF(NOT(ISBLANK('1 macro-mapping'!AK27)),('1 macro-mapping'!AK28/'1 macro-mapping'!AK27-1),""),"")</f>
        <v/>
      </c>
      <c r="AL26" s="1709"/>
      <c r="AM26" s="1710" t="str">
        <f>IF(NOT(ISBLANK('1 macro-mapping'!AM28)),IF(NOT(ISBLANK('1 macro-mapping'!AM27)),('1 macro-mapping'!AM28/'1 macro-mapping'!AM27-1),""),"")</f>
        <v/>
      </c>
      <c r="AN26" s="1699" t="str">
        <f>IF(NOT(ISBLANK('1 macro-mapping'!AN28)),IF(NOT(ISBLANK('1 macro-mapping'!AN27)),('1 macro-mapping'!AN28/'1 macro-mapping'!AN27-1),""),"")</f>
        <v/>
      </c>
      <c r="AO26" s="1700" t="str">
        <f>IF(NOT(ISBLANK('1 macro-mapping'!AO28)),IF(NOT(ISBLANK('1 macro-mapping'!AO27)),('1 macro-mapping'!AO28/'1 macro-mapping'!AO27-1),""),"")</f>
        <v/>
      </c>
      <c r="AP26" s="1700" t="str">
        <f>IF(NOT(ISBLANK('1 macro-mapping'!AP28)),IF(NOT(ISBLANK('1 macro-mapping'!AP27)),('1 macro-mapping'!AP28/'1 macro-mapping'!AP27-1),""),"")</f>
        <v/>
      </c>
      <c r="AQ26" s="1700" t="str">
        <f>IF(NOT(ISBLANK('1 macro-mapping'!AQ28)),IF(NOT(ISBLANK('1 macro-mapping'!AQ27)),('1 macro-mapping'!AQ28/'1 macro-mapping'!AQ27-1),""),"")</f>
        <v/>
      </c>
      <c r="AR26" s="1709"/>
      <c r="AS26" s="1711" t="str">
        <f>IF(NOT(ISBLANK('1 macro-mapping'!AS28)),IF(NOT(ISBLANK('1 macro-mapping'!AS27)),('1 macro-mapping'!AS28/'1 macro-mapping'!AS27-1),""),"")</f>
        <v/>
      </c>
      <c r="AT26" s="1712" t="str">
        <f>IF(NOT(ISBLANK('1 macro-mapping'!AT28)),IF(NOT(ISBLANK('1 macro-mapping'!AT27)),('1 macro-mapping'!AT28/'1 macro-mapping'!AT27-1),""),"")</f>
        <v/>
      </c>
      <c r="AU26" s="1711" t="str">
        <f>IF(NOT(ISBLANK('1 macro-mapping'!AU28)),IF(NOT(ISBLANK('1 macro-mapping'!AU27)),('1 macro-mapping'!AU28/'1 macro-mapping'!AU27-1),""),"")</f>
        <v/>
      </c>
      <c r="AV26" s="1712" t="str">
        <f>IF(NOT(ISBLANK('1 macro-mapping'!AV28)),IF(NOT(ISBLANK('1 macro-mapping'!AV27)),('1 macro-mapping'!AV28/'1 macro-mapping'!AV27-1),""),"")</f>
        <v/>
      </c>
      <c r="AW26" s="1711" t="str">
        <f>IF(NOT(ISBLANK('1 macro-mapping'!AW28)),IF(NOT(ISBLANK('1 macro-mapping'!AW27)),('1 macro-mapping'!AW28/'1 macro-mapping'!AW27-1),""),"")</f>
        <v/>
      </c>
      <c r="AX26" s="1712" t="str">
        <f>IF(NOT(ISBLANK('1 macro-mapping'!AX28)),IF(NOT(ISBLANK('1 macro-mapping'!AX27)),('1 macro-mapping'!AX28/'1 macro-mapping'!AX27-1),""),"")</f>
        <v/>
      </c>
      <c r="AY26" s="1711" t="str">
        <f>IF(NOT(ISBLANK('1 macro-mapping'!AY28)),IF(NOT(ISBLANK('1 macro-mapping'!AY27)),('1 macro-mapping'!AY28/'1 macro-mapping'!AY27-1),""),"")</f>
        <v/>
      </c>
      <c r="AZ26" s="1712" t="str">
        <f>IF(NOT(ISBLANK('1 macro-mapping'!AZ28)),IF(NOT(ISBLANK('1 macro-mapping'!AZ27)),('1 macro-mapping'!AZ28/'1 macro-mapping'!AZ27-1),""),"")</f>
        <v/>
      </c>
    </row>
    <row r="27" spans="1:52" s="20" customFormat="1" x14ac:dyDescent="0.2">
      <c r="A27" s="24"/>
      <c r="B27" s="10">
        <v>2015</v>
      </c>
      <c r="C27" s="1687" t="str">
        <f>IF(NOT('1 macro-mapping'!C28=0),IF(NOT('1 macro-mapping'!C29=0),'1 macro-mapping'!C29/'1 macro-mapping'!C28-1,""),"")</f>
        <v/>
      </c>
      <c r="D27" s="1705" t="str">
        <f>IF(NOT('1 macro-mapping'!D28=0),IF(NOT('1 macro-mapping'!D29=0),'1 macro-mapping'!D29/'1 macro-mapping'!D28-1,""),"")</f>
        <v/>
      </c>
      <c r="E27" s="1687" t="str">
        <f>IF(NOT('1 macro-mapping'!E28=0),IF(NOT('1 macro-mapping'!E29=0),'1 macro-mapping'!E29/'1 macro-mapping'!E28-1,""),"")</f>
        <v/>
      </c>
      <c r="F27" s="1705" t="str">
        <f>IF(NOT('1 macro-mapping'!F28=0),IF(NOT('1 macro-mapping'!F29=0),'1 macro-mapping'!F29/'1 macro-mapping'!F28-1,""),"")</f>
        <v/>
      </c>
      <c r="G27" s="1705" t="str">
        <f>IF(NOT('1 macro-mapping'!G28=0),IF(NOT('1 macro-mapping'!G29=0),'1 macro-mapping'!G29/'1 macro-mapping'!G28-1,""),"")</f>
        <v/>
      </c>
      <c r="H27" s="1705" t="str">
        <f>IF(NOT('1 macro-mapping'!H28=0),IF(NOT('1 macro-mapping'!H29=0),'1 macro-mapping'!H29/'1 macro-mapping'!H28-1,""),"")</f>
        <v/>
      </c>
      <c r="I27" s="1705" t="str">
        <f>IF(NOT('1 macro-mapping'!I28=0),IF(NOT('1 macro-mapping'!I29=0),'1 macro-mapping'!I29/'1 macro-mapping'!I28-1,""),"")</f>
        <v/>
      </c>
      <c r="J27" s="1705" t="str">
        <f>IF(NOT('1 macro-mapping'!J28=0),IF(NOT('1 macro-mapping'!J29=0),'1 macro-mapping'!J29/'1 macro-mapping'!J28-1,""),"")</f>
        <v/>
      </c>
      <c r="K27" s="1705" t="str">
        <f>IF(NOT('1 macro-mapping'!K28=0),IF(NOT('1 macro-mapping'!K29=0),'1 macro-mapping'!K29/'1 macro-mapping'!K28-1,""),"")</f>
        <v/>
      </c>
      <c r="L27" s="1705" t="str">
        <f>IF(NOT('1 macro-mapping'!L28=0),IF(NOT('1 macro-mapping'!L29=0),'1 macro-mapping'!L29/'1 macro-mapping'!L28-1,""),"")</f>
        <v/>
      </c>
      <c r="M27" s="1687" t="str">
        <f>IF(NOT('1 macro-mapping'!M28=0),IF(NOT('1 macro-mapping'!M29=0),'1 macro-mapping'!M29/'1 macro-mapping'!M28-1,""),"")</f>
        <v/>
      </c>
      <c r="N27" s="1705" t="str">
        <f>IF(NOT('1 macro-mapping'!N28=0),IF(NOT('1 macro-mapping'!N29=0),'1 macro-mapping'!N29/'1 macro-mapping'!N28-1,""),"")</f>
        <v/>
      </c>
      <c r="O27" s="1705" t="str">
        <f>IF(NOT('1 macro-mapping'!O28=0),IF(NOT('1 macro-mapping'!O29=0),'1 macro-mapping'!O29/'1 macro-mapping'!O28-1,""),"")</f>
        <v/>
      </c>
      <c r="P27" s="1705" t="str">
        <f>IF(NOT('1 macro-mapping'!P28=0),IF(NOT('1 macro-mapping'!P29=0),'1 macro-mapping'!P29/'1 macro-mapping'!P28-1,""),"")</f>
        <v/>
      </c>
      <c r="Q27" s="1705" t="str">
        <f>IF(NOT('1 macro-mapping'!Q28=0),IF(NOT('1 macro-mapping'!Q29=0),'1 macro-mapping'!Q29/'1 macro-mapping'!Q28-1,""),"")</f>
        <v/>
      </c>
      <c r="R27" s="1705" t="str">
        <f>IF(NOT('1 macro-mapping'!R28=0),IF(NOT('1 macro-mapping'!R29=0),'1 macro-mapping'!R29/'1 macro-mapping'!R28-1,""),"")</f>
        <v/>
      </c>
      <c r="S27" s="1705" t="str">
        <f>IF(NOT('1 macro-mapping'!S28=0),IF(NOT('1 macro-mapping'!S29=0),'1 macro-mapping'!S29/'1 macro-mapping'!S28-1,""),"")</f>
        <v/>
      </c>
      <c r="T27" s="1705" t="str">
        <f>IF(NOT('1 macro-mapping'!T28=0),IF(NOT('1 macro-mapping'!T29=0),'1 macro-mapping'!T29/'1 macro-mapping'!T28-1,""),"")</f>
        <v/>
      </c>
      <c r="U27" s="1705" t="str">
        <f>IF(NOT('1 macro-mapping'!U28=0),IF(NOT('1 macro-mapping'!U29=0),'1 macro-mapping'!U29/'1 macro-mapping'!U28-1,""),"")</f>
        <v/>
      </c>
      <c r="V27" s="1705" t="str">
        <f>IF(NOT('1 macro-mapping'!V28=0),IF(NOT('1 macro-mapping'!V29=0),'1 macro-mapping'!V29/'1 macro-mapping'!V28-1,""),"")</f>
        <v/>
      </c>
      <c r="W27" s="1705" t="str">
        <f>IF(NOT('1 macro-mapping'!W28=0),IF(NOT('1 macro-mapping'!W29=0),'1 macro-mapping'!W29/'1 macro-mapping'!W28-1,""),"")</f>
        <v/>
      </c>
      <c r="X27" s="1705" t="str">
        <f>IF(NOT('1 macro-mapping'!X28=0),IF(NOT('1 macro-mapping'!X29=0),'1 macro-mapping'!X29/'1 macro-mapping'!X28-1,""),"")</f>
        <v/>
      </c>
      <c r="Y27" s="1705" t="str">
        <f>IF(NOT('1 macro-mapping'!Y28=0),IF(NOT('1 macro-mapping'!Y29=0),'1 macro-mapping'!Y29/'1 macro-mapping'!Y28-1,""),"")</f>
        <v/>
      </c>
      <c r="Z27" s="1705" t="str">
        <f>IF(NOT('1 macro-mapping'!Z28=0),IF(NOT('1 macro-mapping'!Z29=0),'1 macro-mapping'!Z29/'1 macro-mapping'!Z28-1,""),"")</f>
        <v/>
      </c>
      <c r="AA27" s="1705" t="str">
        <f>IF(NOT('1 macro-mapping'!AA28=0),IF(NOT('1 macro-mapping'!AA29=0),'1 macro-mapping'!AA29/'1 macro-mapping'!AA28-1,""),"")</f>
        <v/>
      </c>
      <c r="AB27" s="1705" t="str">
        <f>IF(NOT('1 macro-mapping'!AB28=0),IF(NOT('1 macro-mapping'!AB29=0),'1 macro-mapping'!AB29/'1 macro-mapping'!AB28-1,""),"")</f>
        <v/>
      </c>
      <c r="AC27" s="1705" t="str">
        <f>IF(NOT('1 macro-mapping'!AC28=0),IF(NOT('1 macro-mapping'!AC29=0),'1 macro-mapping'!AC29/'1 macro-mapping'!AC28-1,""),"")</f>
        <v/>
      </c>
      <c r="AD27" s="1705" t="str">
        <f>IF(NOT('1 macro-mapping'!AD28=0),IF(NOT('1 macro-mapping'!AD29=0),'1 macro-mapping'!AD29/'1 macro-mapping'!AD28-1,""),"")</f>
        <v/>
      </c>
      <c r="AE27" s="1705" t="str">
        <f>IF(NOT('1 macro-mapping'!AE28=0),IF(NOT('1 macro-mapping'!AE29=0),'1 macro-mapping'!AE29/'1 macro-mapping'!AE28-1,""),"")</f>
        <v/>
      </c>
      <c r="AF27" s="1705" t="str">
        <f>IF(NOT('1 macro-mapping'!AF28=0),IF(NOT('1 macro-mapping'!AF29=0),'1 macro-mapping'!AF29/'1 macro-mapping'!AF28-1,""),"")</f>
        <v/>
      </c>
      <c r="AG27" s="1705" t="str">
        <f>IF(NOT('1 macro-mapping'!AG28=0),IF(NOT('1 macro-mapping'!AG29=0),'1 macro-mapping'!AG29/'1 macro-mapping'!AG28-1,""),"")</f>
        <v/>
      </c>
      <c r="AH27" s="1705" t="str">
        <f>IF(NOT(ISBLANK('1 macro-mapping'!AH29)),IF(NOT(ISBLANK('1 macro-mapping'!AH28)),('1 macro-mapping'!AH29/'1 macro-mapping'!AH28-1),""),"")</f>
        <v/>
      </c>
      <c r="AI27" s="1705" t="str">
        <f>IF(NOT(ISBLANK('1 macro-mapping'!AI29)),IF(NOT(ISBLANK('1 macro-mapping'!AI28)),('1 macro-mapping'!AI29/'1 macro-mapping'!AI28-1),""),"")</f>
        <v/>
      </c>
      <c r="AJ27" s="1705" t="str">
        <f>IF(NOT(ISBLANK('1 macro-mapping'!AJ29)),IF(NOT(ISBLANK('1 macro-mapping'!AJ28)),('1 macro-mapping'!AJ29/'1 macro-mapping'!AJ28-1),""),"")</f>
        <v/>
      </c>
      <c r="AK27" s="1705" t="str">
        <f>IF(NOT(ISBLANK('1 macro-mapping'!AK29)),IF(NOT(ISBLANK('1 macro-mapping'!AK28)),('1 macro-mapping'!AK29/'1 macro-mapping'!AK28-1),""),"")</f>
        <v/>
      </c>
      <c r="AL27" s="1709"/>
      <c r="AM27" s="1706" t="str">
        <f>IF(NOT(ISBLANK('1 macro-mapping'!AM29)),IF(NOT(ISBLANK('1 macro-mapping'!AM28)),('1 macro-mapping'!AM29/'1 macro-mapping'!AM28-1),""),"")</f>
        <v/>
      </c>
      <c r="AN27" s="1713" t="str">
        <f>IF(NOT(ISBLANK('1 macro-mapping'!AN29)),IF(NOT(ISBLANK('1 macro-mapping'!AN28)),('1 macro-mapping'!AN29/'1 macro-mapping'!AN28-1),""),"")</f>
        <v/>
      </c>
      <c r="AO27" s="1708" t="str">
        <f>IF(NOT(ISBLANK('1 macro-mapping'!AO29)),IF(NOT(ISBLANK('1 macro-mapping'!AO28)),('1 macro-mapping'!AO29/'1 macro-mapping'!AO28-1),""),"")</f>
        <v/>
      </c>
      <c r="AP27" s="1708" t="str">
        <f>IF(NOT(ISBLANK('1 macro-mapping'!AP29)),IF(NOT(ISBLANK('1 macro-mapping'!AP28)),('1 macro-mapping'!AP29/'1 macro-mapping'!AP28-1),""),"")</f>
        <v/>
      </c>
      <c r="AQ27" s="1708" t="str">
        <f>IF(NOT(ISBLANK('1 macro-mapping'!AQ29)),IF(NOT(ISBLANK('1 macro-mapping'!AQ28)),('1 macro-mapping'!AQ29/'1 macro-mapping'!AQ28-1),""),"")</f>
        <v/>
      </c>
      <c r="AR27" s="1709"/>
      <c r="AS27" s="1711" t="str">
        <f>IF(NOT(ISBLANK('1 macro-mapping'!AS29)),IF(NOT(ISBLANK('1 macro-mapping'!AS28)),('1 macro-mapping'!AS29/'1 macro-mapping'!AS28-1),""),"")</f>
        <v/>
      </c>
      <c r="AT27" s="1712" t="str">
        <f>IF(NOT(ISBLANK('1 macro-mapping'!AT29)),IF(NOT(ISBLANK('1 macro-mapping'!AT28)),('1 macro-mapping'!AT29/'1 macro-mapping'!AT28-1),""),"")</f>
        <v/>
      </c>
      <c r="AU27" s="1711" t="str">
        <f>IF(NOT(ISBLANK('1 macro-mapping'!AU29)),IF(NOT(ISBLANK('1 macro-mapping'!AU28)),('1 macro-mapping'!AU29/'1 macro-mapping'!AU28-1),""),"")</f>
        <v/>
      </c>
      <c r="AV27" s="1712" t="str">
        <f>IF(NOT(ISBLANK('1 macro-mapping'!AV29)),IF(NOT(ISBLANK('1 macro-mapping'!AV28)),('1 macro-mapping'!AV29/'1 macro-mapping'!AV28-1),""),"")</f>
        <v/>
      </c>
      <c r="AW27" s="1711" t="str">
        <f>IF(NOT(ISBLANK('1 macro-mapping'!AW29)),IF(NOT(ISBLANK('1 macro-mapping'!AW28)),('1 macro-mapping'!AW29/'1 macro-mapping'!AW28-1),""),"")</f>
        <v/>
      </c>
      <c r="AX27" s="1712" t="str">
        <f>IF(NOT(ISBLANK('1 macro-mapping'!AX29)),IF(NOT(ISBLANK('1 macro-mapping'!AX28)),('1 macro-mapping'!AX29/'1 macro-mapping'!AX28-1),""),"")</f>
        <v/>
      </c>
      <c r="AY27" s="1711" t="str">
        <f>IF(NOT(ISBLANK('1 macro-mapping'!AY29)),IF(NOT(ISBLANK('1 macro-mapping'!AY28)),('1 macro-mapping'!AY29/'1 macro-mapping'!AY28-1),""),"")</f>
        <v/>
      </c>
      <c r="AZ27" s="1712" t="str">
        <f>IF(NOT(ISBLANK('1 macro-mapping'!AZ29)),IF(NOT(ISBLANK('1 macro-mapping'!AZ28)),('1 macro-mapping'!AZ29/'1 macro-mapping'!AZ28-1),""),"")</f>
        <v/>
      </c>
    </row>
    <row r="28" spans="1:52" s="20" customFormat="1" ht="15" thickBot="1" x14ac:dyDescent="0.25">
      <c r="A28" s="24"/>
      <c r="B28" s="551">
        <v>2016</v>
      </c>
      <c r="C28" s="1687" t="str">
        <f>IF(NOT('1 macro-mapping'!C29=0),IF(NOT('1 macro-mapping'!C30=0),'1 macro-mapping'!C30/'1 macro-mapping'!C29-1,""),"")</f>
        <v/>
      </c>
      <c r="D28" s="1705" t="str">
        <f>IF(NOT('1 macro-mapping'!D29=0),IF(NOT('1 macro-mapping'!D30=0),'1 macro-mapping'!D30/'1 macro-mapping'!D29-1,""),"")</f>
        <v/>
      </c>
      <c r="E28" s="1687" t="str">
        <f>IF(NOT('1 macro-mapping'!E29=0),IF(NOT('1 macro-mapping'!E30=0),'1 macro-mapping'!E30/'1 macro-mapping'!E29-1,""),"")</f>
        <v/>
      </c>
      <c r="F28" s="1705" t="str">
        <f>IF(NOT('1 macro-mapping'!F29=0),IF(NOT('1 macro-mapping'!F30=0),'1 macro-mapping'!F30/'1 macro-mapping'!F29-1,""),"")</f>
        <v/>
      </c>
      <c r="G28" s="1705" t="str">
        <f>IF(NOT('1 macro-mapping'!G29=0),IF(NOT('1 macro-mapping'!G30=0),'1 macro-mapping'!G30/'1 macro-mapping'!G29-1,""),"")</f>
        <v/>
      </c>
      <c r="H28" s="1705" t="str">
        <f>IF(NOT('1 macro-mapping'!H29=0),IF(NOT('1 macro-mapping'!H30=0),'1 macro-mapping'!H30/'1 macro-mapping'!H29-1,""),"")</f>
        <v/>
      </c>
      <c r="I28" s="1705" t="str">
        <f>IF(NOT('1 macro-mapping'!I29=0),IF(NOT('1 macro-mapping'!I30=0),'1 macro-mapping'!I30/'1 macro-mapping'!I29-1,""),"")</f>
        <v/>
      </c>
      <c r="J28" s="1705" t="str">
        <f>IF(NOT('1 macro-mapping'!J29=0),IF(NOT('1 macro-mapping'!J30=0),'1 macro-mapping'!J30/'1 macro-mapping'!J29-1,""),"")</f>
        <v/>
      </c>
      <c r="K28" s="1705" t="str">
        <f>IF(NOT('1 macro-mapping'!K29=0),IF(NOT('1 macro-mapping'!K30=0),'1 macro-mapping'!K30/'1 macro-mapping'!K29-1,""),"")</f>
        <v/>
      </c>
      <c r="L28" s="1705" t="str">
        <f>IF(NOT('1 macro-mapping'!L29=0),IF(NOT('1 macro-mapping'!L30=0),'1 macro-mapping'!L30/'1 macro-mapping'!L29-1,""),"")</f>
        <v/>
      </c>
      <c r="M28" s="1687" t="str">
        <f>IF(NOT('1 macro-mapping'!M29=0),IF(NOT('1 macro-mapping'!M30=0),'1 macro-mapping'!M30/'1 macro-mapping'!M29-1,""),"")</f>
        <v/>
      </c>
      <c r="N28" s="1705" t="str">
        <f>IF(NOT('1 macro-mapping'!N29=0),IF(NOT('1 macro-mapping'!N30=0),'1 macro-mapping'!N30/'1 macro-mapping'!N29-1,""),"")</f>
        <v/>
      </c>
      <c r="O28" s="1705" t="str">
        <f>IF(NOT('1 macro-mapping'!O29=0),IF(NOT('1 macro-mapping'!O30=0),'1 macro-mapping'!O30/'1 macro-mapping'!O29-1,""),"")</f>
        <v/>
      </c>
      <c r="P28" s="1705" t="str">
        <f>IF(NOT('1 macro-mapping'!P29=0),IF(NOT('1 macro-mapping'!P30=0),'1 macro-mapping'!P30/'1 macro-mapping'!P29-1,""),"")</f>
        <v/>
      </c>
      <c r="Q28" s="1705" t="str">
        <f>IF(NOT('1 macro-mapping'!Q29=0),IF(NOT('1 macro-mapping'!Q30=0),'1 macro-mapping'!Q30/'1 macro-mapping'!Q29-1,""),"")</f>
        <v/>
      </c>
      <c r="R28" s="1705" t="str">
        <f>IF(NOT('1 macro-mapping'!R29=0),IF(NOT('1 macro-mapping'!R30=0),'1 macro-mapping'!R30/'1 macro-mapping'!R29-1,""),"")</f>
        <v/>
      </c>
      <c r="S28" s="1705" t="str">
        <f>IF(NOT('1 macro-mapping'!S29=0),IF(NOT('1 macro-mapping'!S30=0),'1 macro-mapping'!S30/'1 macro-mapping'!S29-1,""),"")</f>
        <v/>
      </c>
      <c r="T28" s="1705" t="str">
        <f>IF(NOT('1 macro-mapping'!T29=0),IF(NOT('1 macro-mapping'!T30=0),'1 macro-mapping'!T30/'1 macro-mapping'!T29-1,""),"")</f>
        <v/>
      </c>
      <c r="U28" s="1705" t="str">
        <f>IF(NOT('1 macro-mapping'!U29=0),IF(NOT('1 macro-mapping'!U30=0),'1 macro-mapping'!U30/'1 macro-mapping'!U29-1,""),"")</f>
        <v/>
      </c>
      <c r="V28" s="1705" t="str">
        <f>IF(NOT('1 macro-mapping'!V29=0),IF(NOT('1 macro-mapping'!V30=0),'1 macro-mapping'!V30/'1 macro-mapping'!V29-1,""),"")</f>
        <v/>
      </c>
      <c r="W28" s="1705" t="str">
        <f>IF(NOT('1 macro-mapping'!W29=0),IF(NOT('1 macro-mapping'!W30=0),'1 macro-mapping'!W30/'1 macro-mapping'!W29-1,""),"")</f>
        <v/>
      </c>
      <c r="X28" s="1705" t="str">
        <f>IF(NOT('1 macro-mapping'!X29=0),IF(NOT('1 macro-mapping'!X30=0),'1 macro-mapping'!X30/'1 macro-mapping'!X29-1,""),"")</f>
        <v/>
      </c>
      <c r="Y28" s="1705" t="str">
        <f>IF(NOT('1 macro-mapping'!Y29=0),IF(NOT('1 macro-mapping'!Y30=0),'1 macro-mapping'!Y30/'1 macro-mapping'!Y29-1,""),"")</f>
        <v/>
      </c>
      <c r="Z28" s="1705" t="str">
        <f>IF(NOT('1 macro-mapping'!Z29=0),IF(NOT('1 macro-mapping'!Z30=0),'1 macro-mapping'!Z30/'1 macro-mapping'!Z29-1,""),"")</f>
        <v/>
      </c>
      <c r="AA28" s="1705" t="str">
        <f>IF(NOT('1 macro-mapping'!AA29=0),IF(NOT('1 macro-mapping'!AA30=0),'1 macro-mapping'!AA30/'1 macro-mapping'!AA29-1,""),"")</f>
        <v/>
      </c>
      <c r="AB28" s="1705" t="str">
        <f>IF(NOT('1 macro-mapping'!AB29=0),IF(NOT('1 macro-mapping'!AB30=0),'1 macro-mapping'!AB30/'1 macro-mapping'!AB29-1,""),"")</f>
        <v/>
      </c>
      <c r="AC28" s="1705" t="str">
        <f>IF(NOT('1 macro-mapping'!AC29=0),IF(NOT('1 macro-mapping'!AC30=0),'1 macro-mapping'!AC30/'1 macro-mapping'!AC29-1,""),"")</f>
        <v/>
      </c>
      <c r="AD28" s="1705" t="str">
        <f>IF(NOT('1 macro-mapping'!AD29=0),IF(NOT('1 macro-mapping'!AD30=0),'1 macro-mapping'!AD30/'1 macro-mapping'!AD29-1,""),"")</f>
        <v/>
      </c>
      <c r="AE28" s="1705" t="str">
        <f>IF(NOT('1 macro-mapping'!AE29=0),IF(NOT('1 macro-mapping'!AE30=0),'1 macro-mapping'!AE30/'1 macro-mapping'!AE29-1,""),"")</f>
        <v/>
      </c>
      <c r="AF28" s="1705" t="str">
        <f>IF(NOT('1 macro-mapping'!AF29=0),IF(NOT('1 macro-mapping'!AF30=0),'1 macro-mapping'!AF30/'1 macro-mapping'!AF29-1,""),"")</f>
        <v/>
      </c>
      <c r="AG28" s="1705" t="str">
        <f>IF(NOT('1 macro-mapping'!AG29=0),IF(NOT('1 macro-mapping'!AG30=0),'1 macro-mapping'!AG30/'1 macro-mapping'!AG29-1,""),"")</f>
        <v/>
      </c>
      <c r="AH28" s="1705" t="str">
        <f>IF(NOT(ISBLANK('1 macro-mapping'!AH30)),IF(NOT(ISBLANK('1 macro-mapping'!AH29)),('1 macro-mapping'!AH30/'1 macro-mapping'!AH29-1),""),"")</f>
        <v/>
      </c>
      <c r="AI28" s="1705" t="str">
        <f>IF(NOT(ISBLANK('1 macro-mapping'!AI30)),IF(NOT(ISBLANK('1 macro-mapping'!AI29)),('1 macro-mapping'!AI30/'1 macro-mapping'!AI29-1),""),"")</f>
        <v/>
      </c>
      <c r="AJ28" s="1705" t="str">
        <f>IF(NOT(ISBLANK('1 macro-mapping'!AJ30)),IF(NOT(ISBLANK('1 macro-mapping'!AJ29)),('1 macro-mapping'!AJ30/'1 macro-mapping'!AJ29-1),""),"")</f>
        <v/>
      </c>
      <c r="AK28" s="1705" t="str">
        <f>IF(NOT(ISBLANK('1 macro-mapping'!AK30)),IF(NOT(ISBLANK('1 macro-mapping'!AK29)),('1 macro-mapping'!AK30/'1 macro-mapping'!AK29-1),""),"")</f>
        <v/>
      </c>
      <c r="AL28" s="1709"/>
      <c r="AM28" s="1710" t="str">
        <f>IF(NOT(ISBLANK('1 macro-mapping'!AM30)),IF(NOT(ISBLANK('1 macro-mapping'!AM29)),('1 macro-mapping'!AM30/'1 macro-mapping'!AM29-1),""),"")</f>
        <v/>
      </c>
      <c r="AN28" s="1699" t="str">
        <f>IF(NOT(ISBLANK('1 macro-mapping'!AN30)),IF(NOT(ISBLANK('1 macro-mapping'!AN29)),('1 macro-mapping'!AN30/'1 macro-mapping'!AN29-1),""),"")</f>
        <v/>
      </c>
      <c r="AO28" s="1700" t="str">
        <f>IF(NOT(ISBLANK('1 macro-mapping'!AO30)),IF(NOT(ISBLANK('1 macro-mapping'!AO29)),('1 macro-mapping'!AO30/'1 macro-mapping'!AO29-1),""),"")</f>
        <v/>
      </c>
      <c r="AP28" s="1700" t="str">
        <f>IF(NOT(ISBLANK('1 macro-mapping'!AP30)),IF(NOT(ISBLANK('1 macro-mapping'!AP29)),('1 macro-mapping'!AP30/'1 macro-mapping'!AP29-1),""),"")</f>
        <v/>
      </c>
      <c r="AQ28" s="1700" t="str">
        <f>IF(NOT(ISBLANK('1 macro-mapping'!AQ30)),IF(NOT(ISBLANK('1 macro-mapping'!AQ29)),('1 macro-mapping'!AQ30/'1 macro-mapping'!AQ29-1),""),"")</f>
        <v/>
      </c>
      <c r="AR28" s="1709"/>
      <c r="AS28" s="1711" t="str">
        <f>IF(NOT(ISBLANK('1 macro-mapping'!AS30)),IF(NOT(ISBLANK('1 macro-mapping'!AS29)),('1 macro-mapping'!AS30/'1 macro-mapping'!AS29-1),""),"")</f>
        <v/>
      </c>
      <c r="AT28" s="1712" t="str">
        <f>IF(NOT(ISBLANK('1 macro-mapping'!AT30)),IF(NOT(ISBLANK('1 macro-mapping'!AT29)),('1 macro-mapping'!AT30/'1 macro-mapping'!AT29-1),""),"")</f>
        <v/>
      </c>
      <c r="AU28" s="1711" t="str">
        <f>IF(NOT(ISBLANK('1 macro-mapping'!AU30)),IF(NOT(ISBLANK('1 macro-mapping'!AU29)),('1 macro-mapping'!AU30/'1 macro-mapping'!AU29-1),""),"")</f>
        <v/>
      </c>
      <c r="AV28" s="1712" t="str">
        <f>IF(NOT(ISBLANK('1 macro-mapping'!AV30)),IF(NOT(ISBLANK('1 macro-mapping'!AV29)),('1 macro-mapping'!AV30/'1 macro-mapping'!AV29-1),""),"")</f>
        <v/>
      </c>
      <c r="AW28" s="1711" t="str">
        <f>IF(NOT(ISBLANK('1 macro-mapping'!AW30)),IF(NOT(ISBLANK('1 macro-mapping'!AW29)),('1 macro-mapping'!AW30/'1 macro-mapping'!AW29-1),""),"")</f>
        <v/>
      </c>
      <c r="AX28" s="1712" t="str">
        <f>IF(NOT(ISBLANK('1 macro-mapping'!AX30)),IF(NOT(ISBLANK('1 macro-mapping'!AX29)),('1 macro-mapping'!AX30/'1 macro-mapping'!AX29-1),""),"")</f>
        <v/>
      </c>
      <c r="AY28" s="1711" t="str">
        <f>IF(NOT(ISBLANK('1 macro-mapping'!AY30)),IF(NOT(ISBLANK('1 macro-mapping'!AY29)),('1 macro-mapping'!AY30/'1 macro-mapping'!AY29-1),""),"")</f>
        <v/>
      </c>
      <c r="AZ28" s="1712" t="str">
        <f>IF(NOT(ISBLANK('1 macro-mapping'!AZ30)),IF(NOT(ISBLANK('1 macro-mapping'!AZ29)),('1 macro-mapping'!AZ30/'1 macro-mapping'!AZ29-1),""),"")</f>
        <v/>
      </c>
    </row>
    <row r="29" spans="1:52" s="20" customFormat="1" ht="15" thickBot="1" x14ac:dyDescent="0.25">
      <c r="A29" s="24"/>
      <c r="B29" s="551">
        <v>2017</v>
      </c>
      <c r="C29" s="1687" t="str">
        <f>IF(NOT('1 macro-mapping'!C30=0),IF(NOT('1 macro-mapping'!C31=0),'1 macro-mapping'!C31/'1 macro-mapping'!C30-1,""),"")</f>
        <v/>
      </c>
      <c r="D29" s="1705" t="str">
        <f>IF(NOT('1 macro-mapping'!D30=0),IF(NOT('1 macro-mapping'!D31=0),'1 macro-mapping'!D31/'1 macro-mapping'!D30-1,""),"")</f>
        <v/>
      </c>
      <c r="E29" s="1687" t="str">
        <f>IF(NOT('1 macro-mapping'!E30=0),IF(NOT('1 macro-mapping'!E31=0),'1 macro-mapping'!E31/'1 macro-mapping'!E30-1,""),"")</f>
        <v/>
      </c>
      <c r="F29" s="1705" t="str">
        <f>IF(NOT('1 macro-mapping'!F30=0),IF(NOT('1 macro-mapping'!F31=0),'1 macro-mapping'!F31/'1 macro-mapping'!F30-1,""),"")</f>
        <v/>
      </c>
      <c r="G29" s="1705" t="str">
        <f>IF(NOT('1 macro-mapping'!G30=0),IF(NOT('1 macro-mapping'!G31=0),'1 macro-mapping'!G31/'1 macro-mapping'!G30-1,""),"")</f>
        <v/>
      </c>
      <c r="H29" s="1705" t="str">
        <f>IF(NOT('1 macro-mapping'!H30=0),IF(NOT('1 macro-mapping'!H31=0),'1 macro-mapping'!H31/'1 macro-mapping'!H30-1,""),"")</f>
        <v/>
      </c>
      <c r="I29" s="1705" t="str">
        <f>IF(NOT('1 macro-mapping'!I30=0),IF(NOT('1 macro-mapping'!I31=0),'1 macro-mapping'!I31/'1 macro-mapping'!I30-1,""),"")</f>
        <v/>
      </c>
      <c r="J29" s="1705" t="str">
        <f>IF(NOT('1 macro-mapping'!J30=0),IF(NOT('1 macro-mapping'!J31=0),'1 macro-mapping'!J31/'1 macro-mapping'!J30-1,""),"")</f>
        <v/>
      </c>
      <c r="K29" s="1705" t="str">
        <f>IF(NOT('1 macro-mapping'!K30=0),IF(NOT('1 macro-mapping'!K31=0),'1 macro-mapping'!K31/'1 macro-mapping'!K30-1,""),"")</f>
        <v/>
      </c>
      <c r="L29" s="1705" t="str">
        <f>IF(NOT('1 macro-mapping'!L30=0),IF(NOT('1 macro-mapping'!L31=0),'1 macro-mapping'!L31/'1 macro-mapping'!L30-1,""),"")</f>
        <v/>
      </c>
      <c r="M29" s="1687" t="str">
        <f>IF(NOT('1 macro-mapping'!M30=0),IF(NOT('1 macro-mapping'!M31=0),'1 macro-mapping'!M31/'1 macro-mapping'!M30-1,""),"")</f>
        <v/>
      </c>
      <c r="N29" s="1705" t="str">
        <f>IF(NOT('1 macro-mapping'!N30=0),IF(NOT('1 macro-mapping'!N31=0),'1 macro-mapping'!N31/'1 macro-mapping'!N30-1,""),"")</f>
        <v/>
      </c>
      <c r="O29" s="1705" t="str">
        <f>IF(NOT('1 macro-mapping'!O30=0),IF(NOT('1 macro-mapping'!O31=0),'1 macro-mapping'!O31/'1 macro-mapping'!O30-1,""),"")</f>
        <v/>
      </c>
      <c r="P29" s="1705" t="str">
        <f>IF(NOT('1 macro-mapping'!P30=0),IF(NOT('1 macro-mapping'!P31=0),'1 macro-mapping'!P31/'1 macro-mapping'!P30-1,""),"")</f>
        <v/>
      </c>
      <c r="Q29" s="1705" t="str">
        <f>IF(NOT('1 macro-mapping'!Q30=0),IF(NOT('1 macro-mapping'!Q31=0),'1 macro-mapping'!Q31/'1 macro-mapping'!Q30-1,""),"")</f>
        <v/>
      </c>
      <c r="R29" s="1705" t="str">
        <f>IF(NOT('1 macro-mapping'!R30=0),IF(NOT('1 macro-mapping'!R31=0),'1 macro-mapping'!R31/'1 macro-mapping'!R30-1,""),"")</f>
        <v/>
      </c>
      <c r="S29" s="1705" t="str">
        <f>IF(NOT('1 macro-mapping'!S30=0),IF(NOT('1 macro-mapping'!S31=0),'1 macro-mapping'!S31/'1 macro-mapping'!S30-1,""),"")</f>
        <v/>
      </c>
      <c r="T29" s="1705" t="str">
        <f>IF(NOT('1 macro-mapping'!T30=0),IF(NOT('1 macro-mapping'!T31=0),'1 macro-mapping'!T31/'1 macro-mapping'!T30-1,""),"")</f>
        <v/>
      </c>
      <c r="U29" s="1705" t="str">
        <f>IF(NOT('1 macro-mapping'!U30=0),IF(NOT('1 macro-mapping'!U31=0),'1 macro-mapping'!U31/'1 macro-mapping'!U30-1,""),"")</f>
        <v/>
      </c>
      <c r="V29" s="1705" t="str">
        <f>IF(NOT('1 macro-mapping'!V30=0),IF(NOT('1 macro-mapping'!V31=0),'1 macro-mapping'!V31/'1 macro-mapping'!V30-1,""),"")</f>
        <v/>
      </c>
      <c r="W29" s="1705" t="str">
        <f>IF(NOT('1 macro-mapping'!W30=0),IF(NOT('1 macro-mapping'!W31=0),'1 macro-mapping'!W31/'1 macro-mapping'!W30-1,""),"")</f>
        <v/>
      </c>
      <c r="X29" s="1705" t="str">
        <f>IF(NOT('1 macro-mapping'!X30=0),IF(NOT('1 macro-mapping'!X31=0),'1 macro-mapping'!X31/'1 macro-mapping'!X30-1,""),"")</f>
        <v/>
      </c>
      <c r="Y29" s="1705" t="str">
        <f>IF(NOT('1 macro-mapping'!Y30=0),IF(NOT('1 macro-mapping'!Y31=0),'1 macro-mapping'!Y31/'1 macro-mapping'!Y30-1,""),"")</f>
        <v/>
      </c>
      <c r="Z29" s="1705" t="str">
        <f>IF(NOT('1 macro-mapping'!Z30=0),IF(NOT('1 macro-mapping'!Z31=0),'1 macro-mapping'!Z31/'1 macro-mapping'!Z30-1,""),"")</f>
        <v/>
      </c>
      <c r="AA29" s="1705" t="str">
        <f>IF(NOT('1 macro-mapping'!AA30=0),IF(NOT('1 macro-mapping'!AA31=0),'1 macro-mapping'!AA31/'1 macro-mapping'!AA30-1,""),"")</f>
        <v/>
      </c>
      <c r="AB29" s="1705" t="str">
        <f>IF(NOT('1 macro-mapping'!AB30=0),IF(NOT('1 macro-mapping'!AB31=0),'1 macro-mapping'!AB31/'1 macro-mapping'!AB30-1,""),"")</f>
        <v/>
      </c>
      <c r="AC29" s="1705" t="str">
        <f>IF(NOT('1 macro-mapping'!AC30=0),IF(NOT('1 macro-mapping'!AC31=0),'1 macro-mapping'!AC31/'1 macro-mapping'!AC30-1,""),"")</f>
        <v/>
      </c>
      <c r="AD29" s="1705" t="str">
        <f>IF(NOT('1 macro-mapping'!AD30=0),IF(NOT('1 macro-mapping'!AD31=0),'1 macro-mapping'!AD31/'1 macro-mapping'!AD30-1,""),"")</f>
        <v/>
      </c>
      <c r="AE29" s="1705" t="str">
        <f>IF(NOT('1 macro-mapping'!AE30=0),IF(NOT('1 macro-mapping'!AE31=0),'1 macro-mapping'!AE31/'1 macro-mapping'!AE30-1,""),"")</f>
        <v/>
      </c>
      <c r="AF29" s="1705" t="str">
        <f>IF(NOT('1 macro-mapping'!AF30=0),IF(NOT('1 macro-mapping'!AF31=0),'1 macro-mapping'!AF31/'1 macro-mapping'!AF30-1,""),"")</f>
        <v/>
      </c>
      <c r="AG29" s="1705" t="str">
        <f>IF(NOT('1 macro-mapping'!AG30=0),IF(NOT('1 macro-mapping'!AG31=0),'1 macro-mapping'!AG31/'1 macro-mapping'!AG30-1,""),"")</f>
        <v/>
      </c>
      <c r="AH29" s="1705" t="str">
        <f>IF(NOT(ISBLANK('1 macro-mapping'!AH31)),IF(NOT(ISBLANK('1 macro-mapping'!AH30)),('1 macro-mapping'!AH31/'1 macro-mapping'!AH30-1),""),"")</f>
        <v/>
      </c>
      <c r="AI29" s="1705" t="str">
        <f>IF(NOT(ISBLANK('1 macro-mapping'!AI31)),IF(NOT(ISBLANK('1 macro-mapping'!AI30)),('1 macro-mapping'!AI31/'1 macro-mapping'!AI30-1),""),"")</f>
        <v/>
      </c>
      <c r="AJ29" s="1705" t="str">
        <f>IF(NOT(ISBLANK('1 macro-mapping'!AJ31)),IF(NOT(ISBLANK('1 macro-mapping'!AJ30)),('1 macro-mapping'!AJ31/'1 macro-mapping'!AJ30-1),""),"")</f>
        <v/>
      </c>
      <c r="AK29" s="1705" t="str">
        <f>IF(NOT(ISBLANK('1 macro-mapping'!AK31)),IF(NOT(ISBLANK('1 macro-mapping'!AK30)),('1 macro-mapping'!AK31/'1 macro-mapping'!AK30-1),""),"")</f>
        <v/>
      </c>
      <c r="AL29" s="1709"/>
      <c r="AM29" s="1706" t="str">
        <f>IF(NOT(ISBLANK('1 macro-mapping'!AM31)),IF(NOT(ISBLANK('1 macro-mapping'!AM30)),('1 macro-mapping'!AM31/'1 macro-mapping'!AM30-1),""),"")</f>
        <v/>
      </c>
      <c r="AN29" s="1713" t="str">
        <f>IF(NOT(ISBLANK('1 macro-mapping'!AN31)),IF(NOT(ISBLANK('1 macro-mapping'!AN30)),('1 macro-mapping'!AN31/'1 macro-mapping'!AN30-1),""),"")</f>
        <v/>
      </c>
      <c r="AO29" s="1708" t="str">
        <f>IF(NOT(ISBLANK('1 macro-mapping'!AO31)),IF(NOT(ISBLANK('1 macro-mapping'!AO30)),('1 macro-mapping'!AO31/'1 macro-mapping'!AO30-1),""),"")</f>
        <v/>
      </c>
      <c r="AP29" s="1708" t="str">
        <f>IF(NOT(ISBLANK('1 macro-mapping'!AP31)),IF(NOT(ISBLANK('1 macro-mapping'!AP30)),('1 macro-mapping'!AP31/'1 macro-mapping'!AP30-1),""),"")</f>
        <v/>
      </c>
      <c r="AQ29" s="1708" t="str">
        <f>IF(NOT(ISBLANK('1 macro-mapping'!AQ31)),IF(NOT(ISBLANK('1 macro-mapping'!AQ30)),('1 macro-mapping'!AQ31/'1 macro-mapping'!AQ30-1),""),"")</f>
        <v/>
      </c>
      <c r="AR29" s="1709"/>
      <c r="AS29" s="1711" t="str">
        <f>IF(NOT(ISBLANK('1 macro-mapping'!AS31)),IF(NOT(ISBLANK('1 macro-mapping'!AS30)),('1 macro-mapping'!AS31/'1 macro-mapping'!AS30-1),""),"")</f>
        <v/>
      </c>
      <c r="AT29" s="1712" t="str">
        <f>IF(NOT(ISBLANK('1 macro-mapping'!AT31)),IF(NOT(ISBLANK('1 macro-mapping'!AT30)),('1 macro-mapping'!AT31/'1 macro-mapping'!AT30-1),""),"")</f>
        <v/>
      </c>
      <c r="AU29" s="1711" t="str">
        <f>IF(NOT(ISBLANK('1 macro-mapping'!AU31)),IF(NOT(ISBLANK('1 macro-mapping'!AU30)),('1 macro-mapping'!AU31/'1 macro-mapping'!AU30-1),""),"")</f>
        <v/>
      </c>
      <c r="AV29" s="1712" t="str">
        <f>IF(NOT(ISBLANK('1 macro-mapping'!AV31)),IF(NOT(ISBLANK('1 macro-mapping'!AV30)),('1 macro-mapping'!AV31/'1 macro-mapping'!AV30-1),""),"")</f>
        <v/>
      </c>
      <c r="AW29" s="1711" t="str">
        <f>IF(NOT(ISBLANK('1 macro-mapping'!AW31)),IF(NOT(ISBLANK('1 macro-mapping'!AW30)),('1 macro-mapping'!AW31/'1 macro-mapping'!AW30-1),""),"")</f>
        <v/>
      </c>
      <c r="AX29" s="1712" t="str">
        <f>IF(NOT(ISBLANK('1 macro-mapping'!AX31)),IF(NOT(ISBLANK('1 macro-mapping'!AX30)),('1 macro-mapping'!AX31/'1 macro-mapping'!AX30-1),""),"")</f>
        <v/>
      </c>
      <c r="AY29" s="1711" t="str">
        <f>IF(NOT(ISBLANK('1 macro-mapping'!AY31)),IF(NOT(ISBLANK('1 macro-mapping'!AY30)),('1 macro-mapping'!AY31/'1 macro-mapping'!AY30-1),""),"")</f>
        <v/>
      </c>
      <c r="AZ29" s="1712" t="str">
        <f>IF(NOT(ISBLANK('1 macro-mapping'!AZ31)),IF(NOT(ISBLANK('1 macro-mapping'!AZ30)),('1 macro-mapping'!AZ31/'1 macro-mapping'!AZ30-1),""),"")</f>
        <v/>
      </c>
    </row>
    <row r="30" spans="1:52" s="20" customFormat="1" x14ac:dyDescent="0.2">
      <c r="A30" s="24"/>
      <c r="B30" s="1685">
        <v>2018</v>
      </c>
      <c r="C30" s="1687" t="str">
        <f>IF(NOT('1 macro-mapping'!C31=0),IF(NOT('1 macro-mapping'!C32=0),'1 macro-mapping'!C32/'1 macro-mapping'!C31-1,""),"")</f>
        <v/>
      </c>
      <c r="D30" s="1715" t="str">
        <f>IF(NOT('1 macro-mapping'!D31=0),IF(NOT('1 macro-mapping'!D32=0),'1 macro-mapping'!D32/'1 macro-mapping'!D31-1,""),"")</f>
        <v/>
      </c>
      <c r="E30" s="1714" t="str">
        <f>IF(NOT('1 macro-mapping'!E31=0),IF(NOT('1 macro-mapping'!E32=0),'1 macro-mapping'!E32/'1 macro-mapping'!E31-1,""),"")</f>
        <v/>
      </c>
      <c r="F30" s="1715" t="str">
        <f>IF(NOT('1 macro-mapping'!F31=0),IF(NOT('1 macro-mapping'!F32=0),'1 macro-mapping'!F32/'1 macro-mapping'!F31-1,""),"")</f>
        <v/>
      </c>
      <c r="G30" s="1715" t="str">
        <f>IF(NOT('1 macro-mapping'!G31=0),IF(NOT('1 macro-mapping'!G32=0),'1 macro-mapping'!G32/'1 macro-mapping'!G31-1,""),"")</f>
        <v/>
      </c>
      <c r="H30" s="1715" t="str">
        <f>IF(NOT('1 macro-mapping'!H31=0),IF(NOT('1 macro-mapping'!H32=0),'1 macro-mapping'!H32/'1 macro-mapping'!H31-1,""),"")</f>
        <v/>
      </c>
      <c r="I30" s="1715" t="str">
        <f>IF(NOT('1 macro-mapping'!I31=0),IF(NOT('1 macro-mapping'!I32=0),'1 macro-mapping'!I32/'1 macro-mapping'!I31-1,""),"")</f>
        <v/>
      </c>
      <c r="J30" s="1715" t="str">
        <f>IF(NOT('1 macro-mapping'!J31=0),IF(NOT('1 macro-mapping'!J32=0),'1 macro-mapping'!J32/'1 macro-mapping'!J31-1,""),"")</f>
        <v/>
      </c>
      <c r="K30" s="1715" t="str">
        <f>IF(NOT('1 macro-mapping'!K31=0),IF(NOT('1 macro-mapping'!K32=0),'1 macro-mapping'!K32/'1 macro-mapping'!K31-1,""),"")</f>
        <v/>
      </c>
      <c r="L30" s="1715" t="str">
        <f>IF(NOT('1 macro-mapping'!L31=0),IF(NOT('1 macro-mapping'!L32=0),'1 macro-mapping'!L32/'1 macro-mapping'!L31-1,""),"")</f>
        <v/>
      </c>
      <c r="M30" s="1714" t="str">
        <f>IF(NOT('1 macro-mapping'!M31=0),IF(NOT('1 macro-mapping'!M32=0),'1 macro-mapping'!M32/'1 macro-mapping'!M31-1,""),"")</f>
        <v/>
      </c>
      <c r="N30" s="1715" t="str">
        <f>IF(NOT('1 macro-mapping'!N31=0),IF(NOT('1 macro-mapping'!N32=0),'1 macro-mapping'!N32/'1 macro-mapping'!N31-1,""),"")</f>
        <v/>
      </c>
      <c r="O30" s="1715" t="str">
        <f>IF(NOT('1 macro-mapping'!O31=0),IF(NOT('1 macro-mapping'!O32=0),'1 macro-mapping'!O32/'1 macro-mapping'!O31-1,""),"")</f>
        <v/>
      </c>
      <c r="P30" s="1715" t="str">
        <f>IF(NOT('1 macro-mapping'!P31=0),IF(NOT('1 macro-mapping'!P32=0),'1 macro-mapping'!P32/'1 macro-mapping'!P31-1,""),"")</f>
        <v/>
      </c>
      <c r="Q30" s="1715" t="str">
        <f>IF(NOT('1 macro-mapping'!Q31=0),IF(NOT('1 macro-mapping'!Q32=0),'1 macro-mapping'!Q32/'1 macro-mapping'!Q31-1,""),"")</f>
        <v/>
      </c>
      <c r="R30" s="1715" t="str">
        <f>IF(NOT('1 macro-mapping'!R31=0),IF(NOT('1 macro-mapping'!R32=0),'1 macro-mapping'!R32/'1 macro-mapping'!R31-1,""),"")</f>
        <v/>
      </c>
      <c r="S30" s="1715" t="str">
        <f>IF(NOT('1 macro-mapping'!S31=0),IF(NOT('1 macro-mapping'!S32=0),'1 macro-mapping'!S32/'1 macro-mapping'!S31-1,""),"")</f>
        <v/>
      </c>
      <c r="T30" s="1715" t="str">
        <f>IF(NOT('1 macro-mapping'!T31=0),IF(NOT('1 macro-mapping'!T32=0),'1 macro-mapping'!T32/'1 macro-mapping'!T31-1,""),"")</f>
        <v/>
      </c>
      <c r="U30" s="1715" t="str">
        <f>IF(NOT('1 macro-mapping'!U31=0),IF(NOT('1 macro-mapping'!U32=0),'1 macro-mapping'!U32/'1 macro-mapping'!U31-1,""),"")</f>
        <v/>
      </c>
      <c r="V30" s="1715" t="str">
        <f>IF(NOT('1 macro-mapping'!V31=0),IF(NOT('1 macro-mapping'!V32=0),'1 macro-mapping'!V32/'1 macro-mapping'!V31-1,""),"")</f>
        <v/>
      </c>
      <c r="W30" s="1715" t="str">
        <f>IF(NOT('1 macro-mapping'!W31=0),IF(NOT('1 macro-mapping'!W32=0),'1 macro-mapping'!W32/'1 macro-mapping'!W31-1,""),"")</f>
        <v/>
      </c>
      <c r="X30" s="1715" t="str">
        <f>IF(NOT('1 macro-mapping'!X31=0),IF(NOT('1 macro-mapping'!X32=0),'1 macro-mapping'!X32/'1 macro-mapping'!X31-1,""),"")</f>
        <v/>
      </c>
      <c r="Y30" s="1715" t="str">
        <f>IF(NOT('1 macro-mapping'!Y31=0),IF(NOT('1 macro-mapping'!Y32=0),'1 macro-mapping'!Y32/'1 macro-mapping'!Y31-1,""),"")</f>
        <v/>
      </c>
      <c r="Z30" s="1715" t="str">
        <f>IF(NOT('1 macro-mapping'!Z31=0),IF(NOT('1 macro-mapping'!Z32=0),'1 macro-mapping'!Z32/'1 macro-mapping'!Z31-1,""),"")</f>
        <v/>
      </c>
      <c r="AA30" s="1715" t="str">
        <f>IF(NOT('1 macro-mapping'!AA31=0),IF(NOT('1 macro-mapping'!AA32=0),'1 macro-mapping'!AA32/'1 macro-mapping'!AA31-1,""),"")</f>
        <v/>
      </c>
      <c r="AB30" s="1715" t="str">
        <f>IF(NOT('1 macro-mapping'!AB31=0),IF(NOT('1 macro-mapping'!AB32=0),'1 macro-mapping'!AB32/'1 macro-mapping'!AB31-1,""),"")</f>
        <v/>
      </c>
      <c r="AC30" s="1715" t="str">
        <f>IF(NOT('1 macro-mapping'!AC31=0),IF(NOT('1 macro-mapping'!AC32=0),'1 macro-mapping'!AC32/'1 macro-mapping'!AC31-1,""),"")</f>
        <v/>
      </c>
      <c r="AD30" s="1715" t="str">
        <f>IF(NOT('1 macro-mapping'!AD31=0),IF(NOT('1 macro-mapping'!AD32=0),'1 macro-mapping'!AD32/'1 macro-mapping'!AD31-1,""),"")</f>
        <v/>
      </c>
      <c r="AE30" s="1715" t="str">
        <f>IF(NOT('1 macro-mapping'!AE31=0),IF(NOT('1 macro-mapping'!AE32=0),'1 macro-mapping'!AE32/'1 macro-mapping'!AE31-1,""),"")</f>
        <v/>
      </c>
      <c r="AF30" s="1715" t="str">
        <f>IF(NOT('1 macro-mapping'!AF31=0),IF(NOT('1 macro-mapping'!AF32=0),'1 macro-mapping'!AF32/'1 macro-mapping'!AF31-1,""),"")</f>
        <v/>
      </c>
      <c r="AG30" s="1715" t="str">
        <f>IF(NOT('1 macro-mapping'!AG31=0),IF(NOT('1 macro-mapping'!AG32=0),'1 macro-mapping'!AG32/'1 macro-mapping'!AG31-1,""),"")</f>
        <v/>
      </c>
      <c r="AH30" s="1715" t="str">
        <f>IF(NOT(ISBLANK('1 macro-mapping'!AH32)),IF(NOT(ISBLANK('1 macro-mapping'!AH31)),('1 macro-mapping'!AH32/'1 macro-mapping'!AH31-1),""),"")</f>
        <v/>
      </c>
      <c r="AI30" s="1715" t="str">
        <f>IF(NOT(ISBLANK('1 macro-mapping'!AI32)),IF(NOT(ISBLANK('1 macro-mapping'!AI31)),('1 macro-mapping'!AI32/'1 macro-mapping'!AI31-1),""),"")</f>
        <v/>
      </c>
      <c r="AJ30" s="1715" t="str">
        <f>IF(NOT(ISBLANK('1 macro-mapping'!AJ32)),IF(NOT(ISBLANK('1 macro-mapping'!AJ31)),('1 macro-mapping'!AJ32/'1 macro-mapping'!AJ31-1),""),"")</f>
        <v/>
      </c>
      <c r="AK30" s="1715" t="str">
        <f>IF(NOT(ISBLANK('1 macro-mapping'!AK32)),IF(NOT(ISBLANK('1 macro-mapping'!AK31)),('1 macro-mapping'!AK32/'1 macro-mapping'!AK31-1),""),"")</f>
        <v/>
      </c>
      <c r="AL30" s="1709"/>
      <c r="AM30" s="1716" t="str">
        <f>IF(NOT(ISBLANK('1 macro-mapping'!AM32)),IF(NOT(ISBLANK('1 macro-mapping'!AM31)),('1 macro-mapping'!AM32/'1 macro-mapping'!AM31-1),""),"")</f>
        <v/>
      </c>
      <c r="AN30" s="1716" t="str">
        <f>IF(NOT(ISBLANK('1 macro-mapping'!AN32)),IF(NOT(ISBLANK('1 macro-mapping'!AN31)),('1 macro-mapping'!AN32/'1 macro-mapping'!AN31-1),""),"")</f>
        <v/>
      </c>
      <c r="AO30" s="1716" t="str">
        <f>IF(NOT(ISBLANK('1 macro-mapping'!AO32)),IF(NOT(ISBLANK('1 macro-mapping'!AO31)),('1 macro-mapping'!AO32/'1 macro-mapping'!AO31-1),""),"")</f>
        <v/>
      </c>
      <c r="AP30" s="1716" t="str">
        <f>IF(NOT(ISBLANK('1 macro-mapping'!AP32)),IF(NOT(ISBLANK('1 macro-mapping'!AP31)),('1 macro-mapping'!AP32/'1 macro-mapping'!AP31-1),""),"")</f>
        <v/>
      </c>
      <c r="AQ30" s="1716" t="str">
        <f>IF(NOT(ISBLANK('1 macro-mapping'!AQ32)),IF(NOT(ISBLANK('1 macro-mapping'!AQ31)),('1 macro-mapping'!AQ32/'1 macro-mapping'!AQ31-1),""),"")</f>
        <v/>
      </c>
      <c r="AR30" s="1709"/>
      <c r="AS30" s="1717" t="str">
        <f>IF(NOT(ISBLANK('1 macro-mapping'!AS32)),IF(NOT(ISBLANK('1 macro-mapping'!AS31)),('1 macro-mapping'!AS32/'1 macro-mapping'!AS31-1),""),"")</f>
        <v/>
      </c>
      <c r="AT30" s="1716" t="str">
        <f>IF(NOT(ISBLANK('1 macro-mapping'!AT32)),IF(NOT(ISBLANK('1 macro-mapping'!AT31)),('1 macro-mapping'!AT32/'1 macro-mapping'!AT31-1),""),"")</f>
        <v/>
      </c>
      <c r="AU30" s="1717" t="str">
        <f>IF(NOT(ISBLANK('1 macro-mapping'!AU32)),IF(NOT(ISBLANK('1 macro-mapping'!AU31)),('1 macro-mapping'!AU32/'1 macro-mapping'!AU31-1),""),"")</f>
        <v/>
      </c>
      <c r="AV30" s="1716" t="str">
        <f>IF(NOT(ISBLANK('1 macro-mapping'!AV32)),IF(NOT(ISBLANK('1 macro-mapping'!AV31)),('1 macro-mapping'!AV32/'1 macro-mapping'!AV31-1),""),"")</f>
        <v/>
      </c>
      <c r="AW30" s="1717" t="str">
        <f>IF(NOT(ISBLANK('1 macro-mapping'!AW32)),IF(NOT(ISBLANK('1 macro-mapping'!AW31)),('1 macro-mapping'!AW32/'1 macro-mapping'!AW31-1),""),"")</f>
        <v/>
      </c>
      <c r="AX30" s="1716" t="str">
        <f>IF(NOT(ISBLANK('1 macro-mapping'!AX32)),IF(NOT(ISBLANK('1 macro-mapping'!AX31)),('1 macro-mapping'!AX32/'1 macro-mapping'!AX31-1),""),"")</f>
        <v/>
      </c>
      <c r="AY30" s="1717" t="str">
        <f>IF(NOT(ISBLANK('1 macro-mapping'!AY32)),IF(NOT(ISBLANK('1 macro-mapping'!AY31)),('1 macro-mapping'!AY32/'1 macro-mapping'!AY31-1),""),"")</f>
        <v/>
      </c>
      <c r="AZ30" s="1716" t="str">
        <f>IF(NOT(ISBLANK('1 macro-mapping'!AZ32)),IF(NOT(ISBLANK('1 macro-mapping'!AZ31)),('1 macro-mapping'!AZ32/'1 macro-mapping'!AZ31-1),""),"")</f>
        <v/>
      </c>
    </row>
    <row r="31" spans="1:52" x14ac:dyDescent="0.2">
      <c r="AP31"/>
      <c r="AQ31"/>
    </row>
    <row r="32" spans="1:52" ht="14.25" hidden="1" customHeight="1" x14ac:dyDescent="0.2">
      <c r="AP32" s="1052" t="str">
        <f>IF(MAX('2 sup_templates checks'!BX31:BX32)&gt;0.2,"Series contain annual jump(s) of over 20%","")</f>
        <v/>
      </c>
      <c r="AQ32" s="1053" t="str">
        <f>IF(MAX('2 sup_templates checks'!BY31:BY32)&gt;0.2,"Series contain annual jump(s) of over 20%","")</f>
        <v/>
      </c>
    </row>
    <row r="33" spans="2:52" ht="14.25" hidden="1" customHeight="1" x14ac:dyDescent="0.2">
      <c r="AP33" s="122"/>
      <c r="AQ33" s="123"/>
    </row>
    <row r="34" spans="2:52" ht="15" hidden="1" customHeight="1" thickBot="1" x14ac:dyDescent="0.25">
      <c r="AP34" s="125"/>
      <c r="AQ34" s="126"/>
    </row>
    <row r="35" spans="2:52" ht="15" hidden="1" customHeight="1" thickBot="1" x14ac:dyDescent="0.25"/>
    <row r="36" spans="2:52" x14ac:dyDescent="0.2">
      <c r="B36" s="3" t="s">
        <v>484</v>
      </c>
      <c r="C36" s="1718">
        <f>IF(ISERROR(ABS(MIN(C15:C30))),"",ABS(MIN(C15:C30)))</f>
        <v>0</v>
      </c>
      <c r="D36" s="1718">
        <f t="shared" ref="D36:AZ36" si="0">IF(ISERROR(ABS(MIN(D15:D30))),"",ABS(MIN(D15:D30)))</f>
        <v>0</v>
      </c>
      <c r="E36" s="1718">
        <f t="shared" si="0"/>
        <v>0</v>
      </c>
      <c r="F36" s="1718">
        <f t="shared" si="0"/>
        <v>0</v>
      </c>
      <c r="G36" s="1718">
        <f t="shared" si="0"/>
        <v>0</v>
      </c>
      <c r="H36" s="1718">
        <f t="shared" si="0"/>
        <v>0</v>
      </c>
      <c r="I36" s="1718">
        <f t="shared" si="0"/>
        <v>0</v>
      </c>
      <c r="J36" s="1718">
        <f t="shared" si="0"/>
        <v>0</v>
      </c>
      <c r="K36" s="1718">
        <f t="shared" si="0"/>
        <v>0</v>
      </c>
      <c r="L36" s="1718">
        <f t="shared" si="0"/>
        <v>0</v>
      </c>
      <c r="M36" s="1718">
        <f t="shared" si="0"/>
        <v>0</v>
      </c>
      <c r="N36" s="1718">
        <f t="shared" si="0"/>
        <v>0</v>
      </c>
      <c r="O36" s="1718">
        <f t="shared" si="0"/>
        <v>0</v>
      </c>
      <c r="P36" s="1718">
        <f t="shared" si="0"/>
        <v>0</v>
      </c>
      <c r="Q36" s="1718">
        <f t="shared" si="0"/>
        <v>0</v>
      </c>
      <c r="R36" s="1718">
        <f t="shared" si="0"/>
        <v>0</v>
      </c>
      <c r="S36" s="1718">
        <f t="shared" si="0"/>
        <v>0</v>
      </c>
      <c r="T36" s="1718">
        <f t="shared" si="0"/>
        <v>0</v>
      </c>
      <c r="U36" s="1718">
        <f t="shared" si="0"/>
        <v>0</v>
      </c>
      <c r="V36" s="1718">
        <f t="shared" si="0"/>
        <v>0</v>
      </c>
      <c r="W36" s="1718">
        <f t="shared" si="0"/>
        <v>0</v>
      </c>
      <c r="X36" s="1718">
        <f t="shared" si="0"/>
        <v>0</v>
      </c>
      <c r="Y36" s="1718">
        <f t="shared" si="0"/>
        <v>0</v>
      </c>
      <c r="Z36" s="1718">
        <f t="shared" si="0"/>
        <v>0</v>
      </c>
      <c r="AA36" s="1718">
        <f t="shared" si="0"/>
        <v>0</v>
      </c>
      <c r="AB36" s="1718">
        <f t="shared" si="0"/>
        <v>0</v>
      </c>
      <c r="AC36" s="1718">
        <f t="shared" si="0"/>
        <v>0</v>
      </c>
      <c r="AD36" s="1718">
        <f t="shared" si="0"/>
        <v>0</v>
      </c>
      <c r="AE36" s="1718">
        <f t="shared" si="0"/>
        <v>0</v>
      </c>
      <c r="AF36" s="1718">
        <f t="shared" si="0"/>
        <v>0</v>
      </c>
      <c r="AG36" s="1718">
        <f t="shared" si="0"/>
        <v>0</v>
      </c>
      <c r="AH36" s="1718">
        <f t="shared" si="0"/>
        <v>0</v>
      </c>
      <c r="AI36" s="1718">
        <f t="shared" si="0"/>
        <v>0</v>
      </c>
      <c r="AJ36" s="1718">
        <f t="shared" si="0"/>
        <v>0</v>
      </c>
      <c r="AK36" s="1718">
        <f t="shared" si="0"/>
        <v>0</v>
      </c>
      <c r="AL36" s="1718">
        <f t="shared" si="0"/>
        <v>0</v>
      </c>
      <c r="AM36" s="1718">
        <f t="shared" si="0"/>
        <v>0</v>
      </c>
      <c r="AN36" s="1718">
        <f t="shared" si="0"/>
        <v>0</v>
      </c>
      <c r="AO36" s="1718">
        <f t="shared" si="0"/>
        <v>0</v>
      </c>
      <c r="AP36" s="1718">
        <f t="shared" si="0"/>
        <v>0</v>
      </c>
      <c r="AQ36" s="1718">
        <f t="shared" si="0"/>
        <v>0</v>
      </c>
      <c r="AR36" s="1718">
        <f t="shared" si="0"/>
        <v>0</v>
      </c>
      <c r="AS36" s="1718">
        <f t="shared" si="0"/>
        <v>0</v>
      </c>
      <c r="AT36" s="1718">
        <f t="shared" si="0"/>
        <v>0</v>
      </c>
      <c r="AU36" s="1718">
        <f t="shared" si="0"/>
        <v>0</v>
      </c>
      <c r="AV36" s="1718">
        <f t="shared" si="0"/>
        <v>0</v>
      </c>
      <c r="AW36" s="1718">
        <f t="shared" si="0"/>
        <v>0</v>
      </c>
      <c r="AX36" s="1718">
        <f t="shared" si="0"/>
        <v>0</v>
      </c>
      <c r="AY36" s="1718">
        <f t="shared" si="0"/>
        <v>0</v>
      </c>
      <c r="AZ36" s="1718">
        <f t="shared" si="0"/>
        <v>0</v>
      </c>
    </row>
    <row r="37" spans="2:52" x14ac:dyDescent="0.2">
      <c r="B37" s="3" t="s">
        <v>485</v>
      </c>
      <c r="C37" s="1718">
        <f>IF(ISERROR(ABS(MAX(C16:C30))),"",ABS(MAX(C16:C30)))</f>
        <v>0</v>
      </c>
      <c r="D37" s="1718">
        <f t="shared" ref="D37:AZ37" si="1">IF(ISERROR(ABS(MAX(D16:D30))),"",ABS(MAX(D16:D30)))</f>
        <v>0</v>
      </c>
      <c r="E37" s="1718">
        <f t="shared" si="1"/>
        <v>0</v>
      </c>
      <c r="F37" s="1718">
        <f t="shared" si="1"/>
        <v>0</v>
      </c>
      <c r="G37" s="1718">
        <f t="shared" si="1"/>
        <v>0</v>
      </c>
      <c r="H37" s="1718">
        <f t="shared" si="1"/>
        <v>0</v>
      </c>
      <c r="I37" s="1718">
        <f t="shared" si="1"/>
        <v>0</v>
      </c>
      <c r="J37" s="1718">
        <f t="shared" si="1"/>
        <v>0</v>
      </c>
      <c r="K37" s="1718">
        <f t="shared" si="1"/>
        <v>0</v>
      </c>
      <c r="L37" s="1718">
        <f t="shared" si="1"/>
        <v>0</v>
      </c>
      <c r="M37" s="1718">
        <f t="shared" si="1"/>
        <v>0</v>
      </c>
      <c r="N37" s="1718">
        <f t="shared" si="1"/>
        <v>0</v>
      </c>
      <c r="O37" s="1718">
        <f t="shared" si="1"/>
        <v>0</v>
      </c>
      <c r="P37" s="1718">
        <f t="shared" si="1"/>
        <v>0</v>
      </c>
      <c r="Q37" s="1718">
        <f t="shared" si="1"/>
        <v>0</v>
      </c>
      <c r="R37" s="1718">
        <f t="shared" si="1"/>
        <v>0</v>
      </c>
      <c r="S37" s="1718">
        <f t="shared" si="1"/>
        <v>0</v>
      </c>
      <c r="T37" s="1718">
        <f t="shared" si="1"/>
        <v>0</v>
      </c>
      <c r="U37" s="1718">
        <f t="shared" si="1"/>
        <v>0</v>
      </c>
      <c r="V37" s="1718">
        <f t="shared" si="1"/>
        <v>0</v>
      </c>
      <c r="W37" s="1718">
        <f t="shared" si="1"/>
        <v>0</v>
      </c>
      <c r="X37" s="1718">
        <f t="shared" si="1"/>
        <v>0</v>
      </c>
      <c r="Y37" s="1718">
        <f t="shared" si="1"/>
        <v>0</v>
      </c>
      <c r="Z37" s="1718">
        <f t="shared" si="1"/>
        <v>0</v>
      </c>
      <c r="AA37" s="1718">
        <f t="shared" si="1"/>
        <v>0</v>
      </c>
      <c r="AB37" s="1718">
        <f t="shared" si="1"/>
        <v>0</v>
      </c>
      <c r="AC37" s="1718">
        <f t="shared" si="1"/>
        <v>0</v>
      </c>
      <c r="AD37" s="1718">
        <f t="shared" si="1"/>
        <v>0</v>
      </c>
      <c r="AE37" s="1718">
        <f t="shared" si="1"/>
        <v>0</v>
      </c>
      <c r="AF37" s="1718">
        <f t="shared" si="1"/>
        <v>0</v>
      </c>
      <c r="AG37" s="1718">
        <f t="shared" si="1"/>
        <v>0</v>
      </c>
      <c r="AH37" s="1718">
        <f t="shared" si="1"/>
        <v>0</v>
      </c>
      <c r="AI37" s="1718">
        <f t="shared" si="1"/>
        <v>0</v>
      </c>
      <c r="AJ37" s="1718">
        <f t="shared" si="1"/>
        <v>0</v>
      </c>
      <c r="AK37" s="1718">
        <f t="shared" si="1"/>
        <v>0</v>
      </c>
      <c r="AL37" s="1718">
        <f t="shared" si="1"/>
        <v>0</v>
      </c>
      <c r="AM37" s="1718">
        <f t="shared" si="1"/>
        <v>0</v>
      </c>
      <c r="AN37" s="1718">
        <f t="shared" si="1"/>
        <v>0</v>
      </c>
      <c r="AO37" s="1718">
        <f t="shared" si="1"/>
        <v>0</v>
      </c>
      <c r="AP37" s="1718">
        <f t="shared" si="1"/>
        <v>0</v>
      </c>
      <c r="AQ37" s="1718">
        <f t="shared" si="1"/>
        <v>0</v>
      </c>
      <c r="AR37" s="1718">
        <f t="shared" si="1"/>
        <v>0</v>
      </c>
      <c r="AS37" s="1718">
        <f t="shared" si="1"/>
        <v>0</v>
      </c>
      <c r="AT37" s="1718">
        <f t="shared" si="1"/>
        <v>0</v>
      </c>
      <c r="AU37" s="1718">
        <f t="shared" si="1"/>
        <v>0</v>
      </c>
      <c r="AV37" s="1718">
        <f t="shared" si="1"/>
        <v>0</v>
      </c>
      <c r="AW37" s="1718">
        <f t="shared" si="1"/>
        <v>0</v>
      </c>
      <c r="AX37" s="1718">
        <f t="shared" si="1"/>
        <v>0</v>
      </c>
      <c r="AY37" s="1718">
        <f t="shared" si="1"/>
        <v>0</v>
      </c>
      <c r="AZ37" s="1718">
        <f t="shared" si="1"/>
        <v>0</v>
      </c>
    </row>
    <row r="38" spans="2:52" x14ac:dyDescent="0.2"/>
    <row r="39" spans="2:52" x14ac:dyDescent="0.2"/>
    <row r="40" spans="2:52" x14ac:dyDescent="0.2"/>
    <row r="41" spans="2:52" x14ac:dyDescent="0.2"/>
    <row r="42" spans="2:52" x14ac:dyDescent="0.2"/>
    <row r="43" spans="2:52" x14ac:dyDescent="0.2"/>
    <row r="44" spans="2:52" x14ac:dyDescent="0.2"/>
    <row r="45" spans="2:52" x14ac:dyDescent="0.2"/>
    <row r="46" spans="2:52" x14ac:dyDescent="0.2"/>
    <row r="47" spans="2:52" x14ac:dyDescent="0.2"/>
    <row r="48" spans="2:5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sheetData>
  <sheetProtection formatCells="0" formatColumns="0" formatRows="0" insertHyperlinks="0"/>
  <mergeCells count="37">
    <mergeCell ref="AP8:AP10"/>
    <mergeCell ref="AP11:AQ11"/>
    <mergeCell ref="AF9:AF11"/>
    <mergeCell ref="AG9:AG11"/>
    <mergeCell ref="AJ9:AJ11"/>
    <mergeCell ref="AZ8:AZ11"/>
    <mergeCell ref="N9:N11"/>
    <mergeCell ref="Q9:Q11"/>
    <mergeCell ref="R9:R11"/>
    <mergeCell ref="V9:V11"/>
    <mergeCell ref="Y9:Y11"/>
    <mergeCell ref="AU8:AU11"/>
    <mergeCell ref="AS8:AS11"/>
    <mergeCell ref="AT8:AT11"/>
    <mergeCell ref="AE9:AE11"/>
    <mergeCell ref="AV8:AV11"/>
    <mergeCell ref="AW8:AW11"/>
    <mergeCell ref="AX8:AX11"/>
    <mergeCell ref="AY8:AY11"/>
    <mergeCell ref="Z9:Z11"/>
    <mergeCell ref="AA9:AA11"/>
    <mergeCell ref="AM4:AO5"/>
    <mergeCell ref="B6:B11"/>
    <mergeCell ref="C7:C11"/>
    <mergeCell ref="AM7:AM11"/>
    <mergeCell ref="D8:D11"/>
    <mergeCell ref="E8:E11"/>
    <mergeCell ref="H8:H11"/>
    <mergeCell ref="I8:I11"/>
    <mergeCell ref="J8:J11"/>
    <mergeCell ref="M8:M11"/>
    <mergeCell ref="AK8:AK11"/>
    <mergeCell ref="AN8:AN11"/>
    <mergeCell ref="AO8:AO11"/>
    <mergeCell ref="AB9:AB11"/>
    <mergeCell ref="AC9:AC11"/>
    <mergeCell ref="AD9:AD11"/>
  </mergeCells>
  <dataValidations count="2">
    <dataValidation operator="greaterThanOrEqual" allowBlank="1" showErrorMessage="1" errorTitle="Error" error="Please enter non-negative number." sqref="A13:AO13 AR13:XFD13 AP12:AQ12"/>
    <dataValidation type="decimal" operator="greaterThanOrEqual" allowBlank="1" showInputMessage="1" showErrorMessage="1" error="Please enter non-negative number." sqref="AS14:AZ30 D14:L14 N14:AK14 AM14:AO30 AP13:AQ30">
      <formula1>0</formula1>
    </dataValidation>
  </dataValidations>
  <pageMargins left="0.70866141732283472" right="0.70866141732283472" top="0.74803149606299213" bottom="0.74803149606299213" header="0.31496062992125984" footer="0.31496062992125984"/>
  <pageSetup paperSize="8" scale="58" fitToWidth="2" orientation="landscape" cellComments="asDisplayed" r:id="rId1"/>
  <headerFooter>
    <oddHeader>&amp;LFSB shadow banking exercise 2016&amp;RConfidential when completed</oddHeader>
    <oddFooter>&amp;C&amp;P of &amp;N</oddFooter>
  </headerFooter>
  <colBreaks count="1" manualBreakCount="1">
    <brk id="26"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fitToPage="1"/>
  </sheetPr>
  <dimension ref="A1:DX2684"/>
  <sheetViews>
    <sheetView showGridLines="0" zoomScale="85" zoomScaleNormal="85" zoomScaleSheetLayoutView="20" workbookViewId="0">
      <selection activeCell="CC32" sqref="CC32:CD32"/>
    </sheetView>
  </sheetViews>
  <sheetFormatPr defaultColWidth="0" defaultRowHeight="14.25" zeroHeight="1" x14ac:dyDescent="0.2"/>
  <cols>
    <col min="1" max="1" width="3.625" style="3" customWidth="1"/>
    <col min="2" max="2" width="11.625" style="3" customWidth="1"/>
    <col min="3" max="38" width="12.5" style="3" customWidth="1"/>
    <col min="39" max="39" width="10.75" style="3" customWidth="1"/>
    <col min="40" max="40" width="11.625" style="3" customWidth="1"/>
    <col min="41" max="64" width="12.5" style="3" customWidth="1"/>
    <col min="65" max="65" width="10.75" style="3" customWidth="1"/>
    <col min="66" max="66" width="11.625" style="3" customWidth="1"/>
    <col min="67" max="90" width="12.5" style="3" customWidth="1"/>
    <col min="91" max="91" width="7.125" style="3" customWidth="1"/>
    <col min="92" max="92" width="12.125" style="3" customWidth="1"/>
    <col min="93" max="93" width="9.375" style="3" customWidth="1"/>
    <col min="94" max="94" width="10.75" style="3" customWidth="1"/>
    <col min="95" max="95" width="13.75" style="3" customWidth="1"/>
    <col min="96" max="96" width="10" style="3" customWidth="1"/>
    <col min="97" max="97" width="11.625" style="3" customWidth="1"/>
    <col min="98" max="98" width="13.375" style="3" customWidth="1"/>
    <col min="99" max="99" width="11.625" style="3" customWidth="1"/>
    <col min="100" max="100" width="14.25" style="3" customWidth="1"/>
    <col min="101" max="101" width="19.75" style="3" customWidth="1"/>
    <col min="102" max="106" width="11.625" style="3" customWidth="1"/>
    <col min="107" max="107" width="5.625" style="3" customWidth="1"/>
    <col min="108" max="128" width="0" style="3" hidden="1" customWidth="1"/>
    <col min="129" max="16384" width="9" style="3" hidden="1"/>
  </cols>
  <sheetData>
    <row r="1" spans="1:107" s="2" customFormat="1" ht="14.25" customHeight="1" x14ac:dyDescent="0.2">
      <c r="A1" s="46" t="s">
        <v>197</v>
      </c>
      <c r="B1" s="35"/>
      <c r="AN1" s="35"/>
      <c r="BN1" s="35"/>
    </row>
    <row r="2" spans="1:107" s="2" customFormat="1" ht="19.5" customHeight="1" x14ac:dyDescent="0.2">
      <c r="B2" s="68" t="s">
        <v>110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129"/>
      <c r="AE2" s="129"/>
      <c r="AF2" s="129"/>
      <c r="AG2" s="129"/>
      <c r="AH2" s="129"/>
      <c r="AI2" s="129"/>
      <c r="AJ2" s="129"/>
      <c r="AK2" s="129"/>
      <c r="AL2" s="129"/>
      <c r="AM2" s="112"/>
      <c r="AN2" s="68" t="s">
        <v>303</v>
      </c>
      <c r="AO2" s="68"/>
      <c r="AP2" s="68"/>
      <c r="AQ2" s="68"/>
      <c r="AR2" s="68"/>
      <c r="AS2" s="68"/>
      <c r="AT2" s="68"/>
      <c r="AU2" s="68"/>
      <c r="AV2" s="68"/>
      <c r="AW2" s="68"/>
      <c r="AX2" s="68"/>
      <c r="AY2" s="68"/>
      <c r="AZ2" s="68"/>
      <c r="BA2" s="68"/>
      <c r="BB2" s="68"/>
      <c r="BC2" s="68"/>
      <c r="BD2" s="68"/>
      <c r="BE2" s="68"/>
      <c r="BF2" s="68"/>
      <c r="BG2" s="68"/>
      <c r="BH2" s="68"/>
      <c r="BI2" s="68"/>
      <c r="BJ2" s="68"/>
      <c r="BK2" s="68"/>
      <c r="BL2" s="68"/>
      <c r="BM2" s="112"/>
      <c r="BN2" s="68" t="s">
        <v>118</v>
      </c>
      <c r="BO2" s="68"/>
      <c r="BP2" s="68"/>
      <c r="BQ2" s="68"/>
      <c r="BR2" s="68"/>
      <c r="BS2" s="68"/>
      <c r="BT2" s="68"/>
      <c r="BU2" s="68"/>
      <c r="BV2" s="68"/>
      <c r="BW2" s="68"/>
      <c r="BX2" s="68"/>
      <c r="BY2" s="68"/>
      <c r="BZ2" s="68"/>
      <c r="CA2" s="68"/>
      <c r="CB2" s="68"/>
      <c r="CC2" s="68"/>
      <c r="CD2" s="68"/>
      <c r="CE2" s="68"/>
      <c r="CF2" s="68"/>
      <c r="CG2" s="68"/>
      <c r="CH2" s="68"/>
      <c r="CI2" s="68"/>
      <c r="CJ2" s="68"/>
      <c r="CK2" s="68"/>
      <c r="CL2" s="68"/>
      <c r="CN2" s="68" t="s">
        <v>1590</v>
      </c>
      <c r="CO2" s="68"/>
      <c r="CP2" s="68"/>
      <c r="CQ2" s="68"/>
      <c r="CR2" s="68"/>
      <c r="CS2" s="68"/>
      <c r="CT2" s="68"/>
      <c r="CU2" s="68"/>
      <c r="CV2" s="68"/>
      <c r="CW2" s="68"/>
      <c r="CX2" s="68"/>
      <c r="CY2" s="68"/>
      <c r="CZ2" s="68"/>
      <c r="DA2" s="68"/>
      <c r="DB2" s="68"/>
    </row>
    <row r="3" spans="1:107"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0"/>
      <c r="AC3" s="40"/>
      <c r="AD3" s="18"/>
      <c r="AE3" s="18"/>
      <c r="AF3" s="18"/>
      <c r="AG3" s="18"/>
      <c r="AH3" s="18"/>
      <c r="AI3" s="18"/>
      <c r="AJ3" s="18"/>
      <c r="AK3" s="18"/>
      <c r="AL3" s="18"/>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0"/>
      <c r="CG3" s="4"/>
      <c r="CH3" s="18"/>
      <c r="CI3" s="4"/>
      <c r="CJ3" s="40"/>
      <c r="CK3" s="4"/>
      <c r="CL3" s="18"/>
      <c r="CM3" s="40"/>
      <c r="CN3" s="40"/>
      <c r="CO3" s="40"/>
      <c r="CP3" s="40"/>
      <c r="CQ3" s="40"/>
      <c r="CR3" s="40"/>
      <c r="CS3" s="40"/>
      <c r="CT3" s="40"/>
      <c r="CU3" s="40"/>
      <c r="CV3" s="40"/>
      <c r="CW3" s="40"/>
      <c r="CX3" s="40"/>
      <c r="CY3" s="40"/>
      <c r="CZ3" s="40"/>
      <c r="DA3" s="40"/>
      <c r="DB3" s="40"/>
      <c r="DC3" s="40"/>
    </row>
    <row r="4" spans="1:107" s="2" customFormat="1" ht="12" customHeight="1" x14ac:dyDescent="0.2">
      <c r="B4" s="67" t="s">
        <v>217</v>
      </c>
      <c r="D4" s="67"/>
      <c r="E4" s="67"/>
      <c r="F4" s="67"/>
      <c r="G4" s="67"/>
      <c r="H4" s="67"/>
      <c r="I4" s="67"/>
      <c r="J4" s="67"/>
      <c r="K4" s="67"/>
      <c r="L4" s="67"/>
      <c r="M4" s="67"/>
      <c r="N4" s="67"/>
      <c r="O4" s="67"/>
      <c r="P4" s="67"/>
      <c r="Q4" s="67"/>
      <c r="R4" s="67"/>
      <c r="S4" s="67"/>
      <c r="T4" s="67"/>
      <c r="U4" s="67"/>
      <c r="V4" s="67"/>
      <c r="W4" s="67"/>
      <c r="X4" s="67"/>
      <c r="Y4" s="67"/>
      <c r="Z4" s="67"/>
      <c r="AA4" s="67"/>
      <c r="AB4" s="67"/>
      <c r="AC4" s="67"/>
      <c r="AD4" s="130"/>
      <c r="AE4" s="20"/>
      <c r="AF4" s="20"/>
      <c r="AG4" s="20"/>
      <c r="AH4" s="20"/>
      <c r="AI4" s="20"/>
      <c r="AJ4" s="20"/>
      <c r="AK4" s="20"/>
      <c r="AL4" s="20"/>
      <c r="AM4" s="67"/>
      <c r="AN4" s="67" t="s">
        <v>214</v>
      </c>
      <c r="AP4" s="67"/>
      <c r="AQ4" s="67"/>
      <c r="AR4" s="67"/>
      <c r="AS4" s="67"/>
      <c r="AT4" s="67"/>
      <c r="AU4" s="67"/>
      <c r="AV4" s="67"/>
      <c r="AW4" s="67"/>
      <c r="AX4" s="67"/>
      <c r="AY4" s="67"/>
      <c r="AZ4" s="67"/>
      <c r="BA4" s="67"/>
      <c r="BB4" s="67"/>
      <c r="BC4" s="67"/>
      <c r="BD4" s="67"/>
      <c r="BE4" s="67"/>
      <c r="BF4" s="67"/>
      <c r="BG4" s="67"/>
      <c r="BH4" s="67"/>
      <c r="BI4" s="67"/>
      <c r="BJ4" s="67"/>
      <c r="BK4" s="67"/>
      <c r="BL4" s="67"/>
      <c r="BM4" s="67"/>
      <c r="BN4" s="67" t="s">
        <v>214</v>
      </c>
      <c r="BO4" s="67"/>
      <c r="BP4" s="67"/>
      <c r="BQ4" s="67"/>
      <c r="BR4" s="67"/>
      <c r="BS4" s="67"/>
      <c r="BT4" s="67"/>
      <c r="BU4" s="67"/>
      <c r="BV4" s="67"/>
      <c r="BW4" s="67"/>
      <c r="BX4" s="67"/>
      <c r="BY4" s="67"/>
      <c r="BZ4" s="67"/>
      <c r="CA4" s="67"/>
      <c r="CB4" s="67"/>
      <c r="CC4" s="67"/>
      <c r="CD4" s="67"/>
      <c r="CE4" s="67"/>
      <c r="CF4" s="67"/>
      <c r="CG4" s="67"/>
      <c r="CH4" s="20"/>
      <c r="CI4" s="67"/>
      <c r="CJ4" s="67"/>
      <c r="CK4" s="67"/>
      <c r="CL4" s="20"/>
      <c r="CM4" s="66"/>
      <c r="CN4" s="66"/>
      <c r="CO4" s="66"/>
      <c r="CP4" s="66"/>
      <c r="CQ4" s="66"/>
      <c r="CR4" s="66"/>
      <c r="CS4" s="66"/>
      <c r="CT4" s="66"/>
      <c r="CU4" s="66"/>
      <c r="CV4" s="66"/>
      <c r="CW4" s="66"/>
      <c r="CX4" s="66"/>
      <c r="CY4" s="66"/>
      <c r="CZ4" s="66"/>
      <c r="DA4" s="66"/>
      <c r="DB4" s="66"/>
      <c r="DC4" s="66"/>
    </row>
    <row r="5" spans="1:107" s="2" customFormat="1" ht="20.25" customHeight="1" thickBot="1" x14ac:dyDescent="0.25">
      <c r="B5" s="11"/>
      <c r="C5" s="11"/>
      <c r="D5" s="11"/>
      <c r="E5" s="11"/>
      <c r="F5" s="11"/>
      <c r="G5" s="11"/>
      <c r="H5" s="11"/>
      <c r="I5" s="11"/>
      <c r="J5" s="11"/>
      <c r="K5" s="11"/>
      <c r="L5" s="11"/>
      <c r="M5" s="11"/>
      <c r="N5" s="11"/>
      <c r="O5" s="11"/>
      <c r="P5" s="11"/>
      <c r="Q5" s="11"/>
      <c r="R5" s="11"/>
      <c r="S5" s="11"/>
      <c r="T5" s="11"/>
      <c r="U5" s="11"/>
      <c r="V5" s="11"/>
      <c r="W5" s="11"/>
      <c r="X5" s="11"/>
      <c r="Y5" s="11"/>
      <c r="Z5" s="11"/>
      <c r="AA5" s="7"/>
      <c r="AB5" s="41"/>
      <c r="AC5" s="41"/>
      <c r="AD5" s="131"/>
      <c r="AE5" s="136"/>
      <c r="AF5" s="55"/>
      <c r="AG5" s="55"/>
      <c r="AH5" s="55"/>
      <c r="AI5" s="55"/>
      <c r="AJ5" s="55"/>
      <c r="AK5" s="55"/>
      <c r="AL5" s="136"/>
      <c r="AM5" s="11"/>
      <c r="AN5" s="7"/>
      <c r="AO5" s="7"/>
      <c r="AP5" s="7"/>
      <c r="AQ5" s="7"/>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7"/>
      <c r="CF5" s="41"/>
      <c r="CG5" s="7"/>
      <c r="CH5" s="55"/>
      <c r="CI5" s="7"/>
      <c r="CJ5" s="41"/>
      <c r="CK5" s="7"/>
      <c r="CL5" s="55"/>
      <c r="CM5" s="41"/>
      <c r="CN5" s="41"/>
      <c r="CO5" s="41"/>
      <c r="CP5" s="41"/>
      <c r="CQ5" s="41"/>
      <c r="CR5" s="41"/>
      <c r="CS5" s="41"/>
      <c r="CT5" s="41"/>
      <c r="CU5" s="41"/>
      <c r="CV5" s="41"/>
      <c r="CW5" s="41"/>
      <c r="CX5" s="41"/>
      <c r="CY5" s="41"/>
      <c r="CZ5" s="41"/>
      <c r="DA5" s="41"/>
      <c r="DB5" s="41"/>
      <c r="DC5" s="41"/>
    </row>
    <row r="6" spans="1:107" s="2" customFormat="1" ht="14.25" customHeight="1" x14ac:dyDescent="0.2">
      <c r="B6" s="1962" t="s">
        <v>109</v>
      </c>
      <c r="C6" s="61" t="s">
        <v>1</v>
      </c>
      <c r="D6" s="12" t="s">
        <v>2</v>
      </c>
      <c r="E6" s="12" t="s">
        <v>3</v>
      </c>
      <c r="F6" s="12" t="s">
        <v>80</v>
      </c>
      <c r="G6" s="12" t="s">
        <v>4</v>
      </c>
      <c r="H6" s="12" t="s">
        <v>5</v>
      </c>
      <c r="I6" s="12" t="s">
        <v>6</v>
      </c>
      <c r="J6" s="61" t="s">
        <v>7</v>
      </c>
      <c r="K6" s="12" t="s">
        <v>8</v>
      </c>
      <c r="L6" s="61" t="s">
        <v>9</v>
      </c>
      <c r="M6" s="12" t="s">
        <v>10</v>
      </c>
      <c r="N6" s="61" t="s">
        <v>11</v>
      </c>
      <c r="O6" s="12" t="s">
        <v>12</v>
      </c>
      <c r="P6" s="61" t="s">
        <v>13</v>
      </c>
      <c r="Q6" s="12" t="s">
        <v>14</v>
      </c>
      <c r="R6" s="61" t="s">
        <v>15</v>
      </c>
      <c r="S6" s="12" t="s">
        <v>16</v>
      </c>
      <c r="T6" s="61" t="s">
        <v>17</v>
      </c>
      <c r="U6" s="12" t="s">
        <v>18</v>
      </c>
      <c r="V6" s="61" t="s">
        <v>19</v>
      </c>
      <c r="W6" s="12" t="s">
        <v>20</v>
      </c>
      <c r="X6" s="61" t="s">
        <v>21</v>
      </c>
      <c r="Y6" s="12" t="s">
        <v>22</v>
      </c>
      <c r="Z6" s="61" t="s">
        <v>23</v>
      </c>
      <c r="AA6" s="12" t="s">
        <v>24</v>
      </c>
      <c r="AB6" s="61" t="s">
        <v>25</v>
      </c>
      <c r="AC6" s="12" t="s">
        <v>26</v>
      </c>
      <c r="AD6" s="61" t="s">
        <v>27</v>
      </c>
      <c r="AE6" s="12" t="s">
        <v>28</v>
      </c>
      <c r="AF6" s="61" t="s">
        <v>29</v>
      </c>
      <c r="AG6" s="12" t="s">
        <v>30</v>
      </c>
      <c r="AH6" s="61" t="s">
        <v>31</v>
      </c>
      <c r="AI6" s="12" t="s">
        <v>32</v>
      </c>
      <c r="AJ6" s="61" t="s">
        <v>33</v>
      </c>
      <c r="AK6" s="61" t="s">
        <v>34</v>
      </c>
      <c r="AL6" s="61" t="s">
        <v>35</v>
      </c>
      <c r="AM6" s="54"/>
      <c r="AN6" s="1962" t="s">
        <v>109</v>
      </c>
      <c r="AO6" s="61" t="s">
        <v>1</v>
      </c>
      <c r="AP6" s="12" t="s">
        <v>2</v>
      </c>
      <c r="AQ6" s="12" t="s">
        <v>3</v>
      </c>
      <c r="AR6" s="12" t="s">
        <v>80</v>
      </c>
      <c r="AS6" s="12" t="s">
        <v>4</v>
      </c>
      <c r="AT6" s="12" t="s">
        <v>5</v>
      </c>
      <c r="AU6" s="12" t="s">
        <v>6</v>
      </c>
      <c r="AV6" s="61" t="s">
        <v>7</v>
      </c>
      <c r="AW6" s="12" t="s">
        <v>8</v>
      </c>
      <c r="AX6" s="61" t="s">
        <v>9</v>
      </c>
      <c r="AY6" s="12" t="s">
        <v>10</v>
      </c>
      <c r="AZ6" s="61" t="s">
        <v>11</v>
      </c>
      <c r="BA6" s="12" t="s">
        <v>12</v>
      </c>
      <c r="BB6" s="61" t="s">
        <v>13</v>
      </c>
      <c r="BC6" s="61" t="s">
        <v>14</v>
      </c>
      <c r="BD6" s="12" t="s">
        <v>15</v>
      </c>
      <c r="BE6" s="61" t="s">
        <v>16</v>
      </c>
      <c r="BF6" s="61" t="s">
        <v>17</v>
      </c>
      <c r="BG6" s="12" t="s">
        <v>18</v>
      </c>
      <c r="BH6" s="61" t="s">
        <v>19</v>
      </c>
      <c r="BI6" s="61" t="s">
        <v>20</v>
      </c>
      <c r="BJ6" s="12" t="s">
        <v>21</v>
      </c>
      <c r="BK6" s="61" t="s">
        <v>22</v>
      </c>
      <c r="BL6" s="61" t="s">
        <v>23</v>
      </c>
      <c r="BM6" s="54"/>
      <c r="BN6" s="1962" t="s">
        <v>109</v>
      </c>
      <c r="BO6" s="61" t="s">
        <v>1</v>
      </c>
      <c r="BP6" s="61" t="s">
        <v>2</v>
      </c>
      <c r="BQ6" s="61" t="s">
        <v>3</v>
      </c>
      <c r="BR6" s="61" t="s">
        <v>80</v>
      </c>
      <c r="BS6" s="61" t="s">
        <v>4</v>
      </c>
      <c r="BT6" s="61" t="s">
        <v>5</v>
      </c>
      <c r="BU6" s="61" t="s">
        <v>6</v>
      </c>
      <c r="BV6" s="61" t="s">
        <v>7</v>
      </c>
      <c r="BW6" s="61" t="s">
        <v>8</v>
      </c>
      <c r="BX6" s="61" t="s">
        <v>9</v>
      </c>
      <c r="BY6" s="61" t="s">
        <v>10</v>
      </c>
      <c r="BZ6" s="61" t="s">
        <v>11</v>
      </c>
      <c r="CA6" s="61" t="s">
        <v>12</v>
      </c>
      <c r="CB6" s="61" t="s">
        <v>13</v>
      </c>
      <c r="CC6" s="61"/>
      <c r="CD6" s="61"/>
      <c r="CE6" s="61" t="s">
        <v>14</v>
      </c>
      <c r="CF6" s="61" t="s">
        <v>15</v>
      </c>
      <c r="CG6" s="61" t="s">
        <v>16</v>
      </c>
      <c r="CH6" s="61" t="s">
        <v>17</v>
      </c>
      <c r="CI6" s="61" t="s">
        <v>18</v>
      </c>
      <c r="CJ6" s="61" t="s">
        <v>19</v>
      </c>
      <c r="CK6" s="61" t="s">
        <v>20</v>
      </c>
      <c r="CL6" s="61" t="s">
        <v>21</v>
      </c>
      <c r="CM6" s="14"/>
      <c r="CN6" s="1962" t="s">
        <v>109</v>
      </c>
      <c r="CO6" s="61" t="s">
        <v>1</v>
      </c>
      <c r="CP6" s="12" t="s">
        <v>2</v>
      </c>
      <c r="CQ6" s="12" t="s">
        <v>3</v>
      </c>
      <c r="CR6" s="12" t="s">
        <v>80</v>
      </c>
      <c r="CS6" s="12" t="s">
        <v>4</v>
      </c>
      <c r="CT6" s="12" t="s">
        <v>5</v>
      </c>
      <c r="CU6" s="12" t="s">
        <v>6</v>
      </c>
      <c r="CV6" s="61" t="s">
        <v>7</v>
      </c>
      <c r="CW6" s="61"/>
      <c r="CX6" s="61" t="s">
        <v>8</v>
      </c>
      <c r="CY6" s="12" t="s">
        <v>9</v>
      </c>
      <c r="CZ6" s="12" t="s">
        <v>10</v>
      </c>
      <c r="DA6" s="61" t="s">
        <v>11</v>
      </c>
      <c r="DB6" s="12" t="s">
        <v>12</v>
      </c>
      <c r="DC6" s="14"/>
    </row>
    <row r="7" spans="1:107" s="2" customFormat="1" ht="40.5" customHeight="1" x14ac:dyDescent="0.2">
      <c r="B7" s="1963"/>
      <c r="C7" s="1979" t="s">
        <v>88</v>
      </c>
      <c r="D7" s="1984"/>
      <c r="E7" s="1980"/>
      <c r="F7" s="1985" t="s">
        <v>89</v>
      </c>
      <c r="G7" s="1984"/>
      <c r="H7" s="1980"/>
      <c r="I7" s="1985" t="s">
        <v>77</v>
      </c>
      <c r="J7" s="1984"/>
      <c r="K7" s="1980"/>
      <c r="L7" s="1985" t="s">
        <v>91</v>
      </c>
      <c r="M7" s="1984"/>
      <c r="N7" s="1980"/>
      <c r="O7" s="1964" t="s">
        <v>932</v>
      </c>
      <c r="P7" s="1971"/>
      <c r="Q7" s="1965"/>
      <c r="R7" s="1964" t="s">
        <v>62</v>
      </c>
      <c r="S7" s="1971"/>
      <c r="T7" s="1965"/>
      <c r="U7" s="1964" t="s">
        <v>929</v>
      </c>
      <c r="V7" s="1971"/>
      <c r="W7" s="1965"/>
      <c r="X7" s="1964" t="s">
        <v>1091</v>
      </c>
      <c r="Y7" s="1971"/>
      <c r="Z7" s="1965"/>
      <c r="AA7" s="1964" t="s">
        <v>933</v>
      </c>
      <c r="AB7" s="1971"/>
      <c r="AC7" s="1965"/>
      <c r="AD7" s="1964" t="s">
        <v>37</v>
      </c>
      <c r="AE7" s="1971"/>
      <c r="AF7" s="1965"/>
      <c r="AG7" s="1964" t="s">
        <v>1092</v>
      </c>
      <c r="AH7" s="1971"/>
      <c r="AI7" s="1965"/>
      <c r="AJ7" s="1969" t="s">
        <v>934</v>
      </c>
      <c r="AK7" s="1970"/>
      <c r="AL7" s="1970"/>
      <c r="AM7" s="1337"/>
      <c r="AN7" s="1963"/>
      <c r="AO7" s="1975" t="s">
        <v>88</v>
      </c>
      <c r="AP7" s="1976"/>
      <c r="AQ7" s="1977" t="s">
        <v>89</v>
      </c>
      <c r="AR7" s="1976"/>
      <c r="AS7" s="1977" t="s">
        <v>77</v>
      </c>
      <c r="AT7" s="1976"/>
      <c r="AU7" s="1977" t="s">
        <v>305</v>
      </c>
      <c r="AV7" s="1976"/>
      <c r="AW7" s="1964" t="s">
        <v>606</v>
      </c>
      <c r="AX7" s="1965"/>
      <c r="AY7" s="1964" t="s">
        <v>607</v>
      </c>
      <c r="AZ7" s="1965"/>
      <c r="BA7" s="1964" t="s">
        <v>608</v>
      </c>
      <c r="BB7" s="1965"/>
      <c r="BC7" s="1964" t="s">
        <v>1096</v>
      </c>
      <c r="BD7" s="1965"/>
      <c r="BE7" s="1964" t="s">
        <v>912</v>
      </c>
      <c r="BF7" s="1965"/>
      <c r="BG7" s="1964" t="s">
        <v>913</v>
      </c>
      <c r="BH7" s="1965"/>
      <c r="BI7" s="1964" t="s">
        <v>605</v>
      </c>
      <c r="BJ7" s="1965"/>
      <c r="BK7" s="1964" t="s">
        <v>914</v>
      </c>
      <c r="BL7" s="1965"/>
      <c r="BM7" s="45"/>
      <c r="BN7" s="1963"/>
      <c r="BO7" s="1978" t="s">
        <v>88</v>
      </c>
      <c r="BP7" s="1961"/>
      <c r="BQ7" s="1961" t="s">
        <v>89</v>
      </c>
      <c r="BR7" s="1961"/>
      <c r="BS7" s="1961" t="s">
        <v>77</v>
      </c>
      <c r="BT7" s="1961"/>
      <c r="BU7" s="1961" t="s">
        <v>91</v>
      </c>
      <c r="BV7" s="1961"/>
      <c r="BW7" s="1964" t="s">
        <v>111</v>
      </c>
      <c r="BX7" s="1965"/>
      <c r="BY7" s="1964" t="s">
        <v>62</v>
      </c>
      <c r="BZ7" s="1965"/>
      <c r="CA7" s="1964" t="s">
        <v>114</v>
      </c>
      <c r="CB7" s="1965"/>
      <c r="CC7" s="1964" t="s">
        <v>1101</v>
      </c>
      <c r="CD7" s="1965"/>
      <c r="CE7" s="1964" t="s">
        <v>39</v>
      </c>
      <c r="CF7" s="1965"/>
      <c r="CG7" s="1964" t="s">
        <v>37</v>
      </c>
      <c r="CH7" s="1965"/>
      <c r="CI7" s="1964" t="s">
        <v>79</v>
      </c>
      <c r="CJ7" s="1965"/>
      <c r="CK7" s="1964" t="s">
        <v>38</v>
      </c>
      <c r="CL7" s="1965"/>
      <c r="CM7" s="14"/>
      <c r="CN7" s="1963"/>
      <c r="CO7" s="1979" t="s">
        <v>88</v>
      </c>
      <c r="CP7" s="1980"/>
      <c r="CQ7" s="1778" t="s">
        <v>89</v>
      </c>
      <c r="CR7" s="1778" t="s">
        <v>77</v>
      </c>
      <c r="CS7" s="1779" t="s">
        <v>91</v>
      </c>
      <c r="CT7" s="1780" t="s">
        <v>941</v>
      </c>
      <c r="CU7" s="1780" t="s">
        <v>612</v>
      </c>
      <c r="CV7" s="1780" t="s">
        <v>942</v>
      </c>
      <c r="CW7" s="1780" t="s">
        <v>1091</v>
      </c>
      <c r="CX7" s="1780" t="s">
        <v>943</v>
      </c>
      <c r="CY7" s="1780" t="s">
        <v>944</v>
      </c>
      <c r="CZ7" s="1780" t="s">
        <v>945</v>
      </c>
      <c r="DA7" s="1780" t="s">
        <v>930</v>
      </c>
      <c r="DB7" s="1780" t="s">
        <v>613</v>
      </c>
      <c r="DC7" s="14"/>
    </row>
    <row r="8" spans="1:107" s="2" customFormat="1" ht="15" customHeight="1" x14ac:dyDescent="0.2">
      <c r="B8" s="1963"/>
      <c r="C8" s="1953" t="s">
        <v>112</v>
      </c>
      <c r="D8" s="45"/>
      <c r="E8" s="1313"/>
      <c r="F8" s="1953" t="s">
        <v>112</v>
      </c>
      <c r="G8" s="45"/>
      <c r="H8" s="1313"/>
      <c r="I8" s="1953" t="s">
        <v>112</v>
      </c>
      <c r="J8" s="45"/>
      <c r="K8" s="1313"/>
      <c r="L8" s="1968" t="s">
        <v>112</v>
      </c>
      <c r="M8" s="45"/>
      <c r="N8" s="1313"/>
      <c r="O8" s="1968" t="s">
        <v>112</v>
      </c>
      <c r="P8" s="45"/>
      <c r="Q8" s="1313"/>
      <c r="R8" s="1953" t="s">
        <v>112</v>
      </c>
      <c r="S8" s="45"/>
      <c r="T8" s="1313"/>
      <c r="U8" s="1953" t="s">
        <v>112</v>
      </c>
      <c r="V8" s="45"/>
      <c r="W8" s="1313"/>
      <c r="X8" s="1953" t="s">
        <v>112</v>
      </c>
      <c r="Y8" s="45"/>
      <c r="Z8" s="1313"/>
      <c r="AA8" s="1972" t="s">
        <v>112</v>
      </c>
      <c r="AB8" s="1310"/>
      <c r="AC8" s="1333"/>
      <c r="AD8" s="1968" t="s">
        <v>112</v>
      </c>
      <c r="AE8" s="45"/>
      <c r="AF8" s="1313"/>
      <c r="AG8" s="1968" t="s">
        <v>112</v>
      </c>
      <c r="AH8" s="45"/>
      <c r="AI8" s="1313"/>
      <c r="AJ8" s="1974" t="s">
        <v>112</v>
      </c>
      <c r="AK8" s="1334"/>
      <c r="AL8" s="1333"/>
      <c r="AM8" s="432"/>
      <c r="AN8" s="1963"/>
      <c r="AO8" s="1951" t="s">
        <v>306</v>
      </c>
      <c r="AP8" s="1947" t="s">
        <v>307</v>
      </c>
      <c r="AQ8" s="1949" t="s">
        <v>306</v>
      </c>
      <c r="AR8" s="1947" t="s">
        <v>307</v>
      </c>
      <c r="AS8" s="1949" t="s">
        <v>306</v>
      </c>
      <c r="AT8" s="1947" t="s">
        <v>307</v>
      </c>
      <c r="AU8" s="1949" t="s">
        <v>306</v>
      </c>
      <c r="AV8" s="1947" t="s">
        <v>307</v>
      </c>
      <c r="AW8" s="1957" t="s">
        <v>306</v>
      </c>
      <c r="AX8" s="1959" t="s">
        <v>307</v>
      </c>
      <c r="AY8" s="1957" t="s">
        <v>306</v>
      </c>
      <c r="AZ8" s="1959" t="s">
        <v>307</v>
      </c>
      <c r="BA8" s="1957" t="s">
        <v>306</v>
      </c>
      <c r="BB8" s="1959" t="s">
        <v>307</v>
      </c>
      <c r="BC8" s="1957" t="s">
        <v>306</v>
      </c>
      <c r="BD8" s="1959" t="s">
        <v>307</v>
      </c>
      <c r="BE8" s="1957" t="s">
        <v>306</v>
      </c>
      <c r="BF8" s="1959" t="s">
        <v>307</v>
      </c>
      <c r="BG8" s="1957" t="s">
        <v>306</v>
      </c>
      <c r="BH8" s="1959" t="s">
        <v>307</v>
      </c>
      <c r="BI8" s="1957" t="s">
        <v>306</v>
      </c>
      <c r="BJ8" s="1959" t="s">
        <v>307</v>
      </c>
      <c r="BK8" s="1957" t="s">
        <v>306</v>
      </c>
      <c r="BL8" s="1959" t="s">
        <v>307</v>
      </c>
      <c r="BM8" s="432"/>
      <c r="BN8" s="1963"/>
      <c r="BO8" s="1953" t="s">
        <v>115</v>
      </c>
      <c r="BP8" s="113"/>
      <c r="BQ8" s="1953" t="s">
        <v>115</v>
      </c>
      <c r="BR8" s="113"/>
      <c r="BS8" s="1953" t="s">
        <v>115</v>
      </c>
      <c r="BT8" s="113"/>
      <c r="BU8" s="1953" t="s">
        <v>115</v>
      </c>
      <c r="BV8" s="113"/>
      <c r="BW8" s="1953" t="s">
        <v>115</v>
      </c>
      <c r="BX8" s="113"/>
      <c r="BY8" s="1953" t="s">
        <v>115</v>
      </c>
      <c r="BZ8" s="113"/>
      <c r="CA8" s="1953" t="s">
        <v>115</v>
      </c>
      <c r="CB8" s="113"/>
      <c r="CC8" s="1953" t="s">
        <v>115</v>
      </c>
      <c r="CD8" s="113"/>
      <c r="CE8" s="1906" t="s">
        <v>115</v>
      </c>
      <c r="CF8" s="113"/>
      <c r="CG8" s="1906" t="s">
        <v>115</v>
      </c>
      <c r="CH8" s="113"/>
      <c r="CI8" s="1953" t="s">
        <v>115</v>
      </c>
      <c r="CJ8" s="113"/>
      <c r="CK8" s="1953" t="s">
        <v>115</v>
      </c>
      <c r="CL8" s="113"/>
      <c r="CM8" s="14"/>
      <c r="CN8" s="1963"/>
      <c r="CO8" s="1972" t="s">
        <v>911</v>
      </c>
      <c r="CP8" s="1268"/>
      <c r="CQ8" s="1943" t="s">
        <v>911</v>
      </c>
      <c r="CR8" s="1981" t="s">
        <v>911</v>
      </c>
      <c r="CS8" s="1943" t="s">
        <v>911</v>
      </c>
      <c r="CT8" s="1943" t="s">
        <v>911</v>
      </c>
      <c r="CU8" s="1943" t="s">
        <v>911</v>
      </c>
      <c r="CV8" s="1943" t="s">
        <v>911</v>
      </c>
      <c r="CW8" s="1943" t="s">
        <v>911</v>
      </c>
      <c r="CX8" s="1943" t="s">
        <v>911</v>
      </c>
      <c r="CY8" s="1943" t="s">
        <v>911</v>
      </c>
      <c r="CZ8" s="1943" t="s">
        <v>911</v>
      </c>
      <c r="DA8" s="1943" t="s">
        <v>911</v>
      </c>
      <c r="DB8" s="1943" t="s">
        <v>911</v>
      </c>
      <c r="DC8" s="14"/>
    </row>
    <row r="9" spans="1:107" s="2" customFormat="1" ht="53.1" customHeight="1" x14ac:dyDescent="0.2">
      <c r="B9" s="1963"/>
      <c r="C9" s="1954"/>
      <c r="D9" s="1312" t="s">
        <v>113</v>
      </c>
      <c r="E9" s="1311" t="s">
        <v>950</v>
      </c>
      <c r="F9" s="1954"/>
      <c r="G9" s="1312" t="s">
        <v>113</v>
      </c>
      <c r="H9" s="1311" t="s">
        <v>950</v>
      </c>
      <c r="I9" s="1954"/>
      <c r="J9" s="1312" t="s">
        <v>113</v>
      </c>
      <c r="K9" s="1311" t="s">
        <v>950</v>
      </c>
      <c r="L9" s="1956"/>
      <c r="M9" s="1312" t="s">
        <v>113</v>
      </c>
      <c r="N9" s="1311" t="s">
        <v>950</v>
      </c>
      <c r="O9" s="1956"/>
      <c r="P9" s="1312" t="s">
        <v>113</v>
      </c>
      <c r="Q9" s="1311" t="s">
        <v>950</v>
      </c>
      <c r="R9" s="1954"/>
      <c r="S9" s="1312" t="s">
        <v>113</v>
      </c>
      <c r="T9" s="1311" t="s">
        <v>950</v>
      </c>
      <c r="U9" s="1954"/>
      <c r="V9" s="1312" t="s">
        <v>113</v>
      </c>
      <c r="W9" s="1311" t="s">
        <v>950</v>
      </c>
      <c r="X9" s="1954"/>
      <c r="Y9" s="1312" t="s">
        <v>113</v>
      </c>
      <c r="Z9" s="1311" t="s">
        <v>950</v>
      </c>
      <c r="AA9" s="1973"/>
      <c r="AB9" s="1314" t="s">
        <v>113</v>
      </c>
      <c r="AC9" s="1315" t="s">
        <v>950</v>
      </c>
      <c r="AD9" s="1956"/>
      <c r="AE9" s="1312" t="s">
        <v>113</v>
      </c>
      <c r="AF9" s="1311" t="s">
        <v>950</v>
      </c>
      <c r="AG9" s="1956"/>
      <c r="AH9" s="1312" t="s">
        <v>113</v>
      </c>
      <c r="AI9" s="1311" t="s">
        <v>950</v>
      </c>
      <c r="AJ9" s="1973"/>
      <c r="AK9" s="1314" t="s">
        <v>113</v>
      </c>
      <c r="AL9" s="1315" t="s">
        <v>950</v>
      </c>
      <c r="AM9" s="432"/>
      <c r="AN9" s="1963"/>
      <c r="AO9" s="1952"/>
      <c r="AP9" s="1948"/>
      <c r="AQ9" s="1950"/>
      <c r="AR9" s="1948"/>
      <c r="AS9" s="1950"/>
      <c r="AT9" s="1948"/>
      <c r="AU9" s="1950"/>
      <c r="AV9" s="1948"/>
      <c r="AW9" s="1958"/>
      <c r="AX9" s="1960"/>
      <c r="AY9" s="1958"/>
      <c r="AZ9" s="1960"/>
      <c r="BA9" s="1958"/>
      <c r="BB9" s="1960"/>
      <c r="BC9" s="1958"/>
      <c r="BD9" s="1960"/>
      <c r="BE9" s="1958"/>
      <c r="BF9" s="1960"/>
      <c r="BG9" s="1958"/>
      <c r="BH9" s="1960"/>
      <c r="BI9" s="1958"/>
      <c r="BJ9" s="1960"/>
      <c r="BK9" s="1958"/>
      <c r="BL9" s="1960"/>
      <c r="BM9" s="432"/>
      <c r="BN9" s="1963"/>
      <c r="BO9" s="1954"/>
      <c r="BP9" s="114" t="s">
        <v>116</v>
      </c>
      <c r="BQ9" s="1954"/>
      <c r="BR9" s="114" t="s">
        <v>116</v>
      </c>
      <c r="BS9" s="1954"/>
      <c r="BT9" s="114" t="s">
        <v>116</v>
      </c>
      <c r="BU9" s="1954"/>
      <c r="BV9" s="114" t="s">
        <v>116</v>
      </c>
      <c r="BW9" s="1954"/>
      <c r="BX9" s="114" t="s">
        <v>116</v>
      </c>
      <c r="BY9" s="1954"/>
      <c r="BZ9" s="114" t="s">
        <v>116</v>
      </c>
      <c r="CA9" s="1954"/>
      <c r="CB9" s="114" t="s">
        <v>116</v>
      </c>
      <c r="CC9" s="1954"/>
      <c r="CD9" s="114" t="s">
        <v>116</v>
      </c>
      <c r="CE9" s="1956"/>
      <c r="CF9" s="114" t="s">
        <v>116</v>
      </c>
      <c r="CG9" s="1956"/>
      <c r="CH9" s="114" t="s">
        <v>116</v>
      </c>
      <c r="CI9" s="1954"/>
      <c r="CJ9" s="114" t="s">
        <v>116</v>
      </c>
      <c r="CK9" s="1954"/>
      <c r="CL9" s="114" t="s">
        <v>116</v>
      </c>
      <c r="CM9" s="14"/>
      <c r="CN9" s="1983"/>
      <c r="CO9" s="1973"/>
      <c r="CP9" s="1258" t="s">
        <v>909</v>
      </c>
      <c r="CQ9" s="1944"/>
      <c r="CR9" s="1982"/>
      <c r="CS9" s="1944"/>
      <c r="CT9" s="1944"/>
      <c r="CU9" s="1944"/>
      <c r="CV9" s="1944"/>
      <c r="CW9" s="1944"/>
      <c r="CX9" s="1944"/>
      <c r="CY9" s="1944"/>
      <c r="CZ9" s="1944"/>
      <c r="DA9" s="1944"/>
      <c r="DB9" s="1944"/>
      <c r="DC9" s="14"/>
    </row>
    <row r="10" spans="1:107" s="48" customFormat="1" ht="27.75" customHeight="1" thickBot="1" x14ac:dyDescent="0.25">
      <c r="A10" s="47"/>
      <c r="B10" s="128" t="s">
        <v>90</v>
      </c>
      <c r="C10" s="1987" t="s">
        <v>3</v>
      </c>
      <c r="D10" s="1945"/>
      <c r="E10" s="1946"/>
      <c r="F10" s="1955" t="s">
        <v>6</v>
      </c>
      <c r="G10" s="1945"/>
      <c r="H10" s="1946"/>
      <c r="I10" s="1955" t="s">
        <v>7</v>
      </c>
      <c r="J10" s="1945"/>
      <c r="K10" s="1946"/>
      <c r="L10" s="1955" t="s">
        <v>10</v>
      </c>
      <c r="M10" s="1945"/>
      <c r="N10" s="1946"/>
      <c r="O10" s="1955" t="s">
        <v>11</v>
      </c>
      <c r="P10" s="1945"/>
      <c r="Q10" s="1946"/>
      <c r="R10" s="1955" t="s">
        <v>14</v>
      </c>
      <c r="S10" s="1945"/>
      <c r="T10" s="1946"/>
      <c r="U10" s="1955" t="s">
        <v>15</v>
      </c>
      <c r="V10" s="1945"/>
      <c r="W10" s="1946"/>
      <c r="X10" s="1955" t="s">
        <v>19</v>
      </c>
      <c r="Y10" s="1945"/>
      <c r="Z10" s="1946"/>
      <c r="AA10" s="1966" t="s">
        <v>22</v>
      </c>
      <c r="AB10" s="1986"/>
      <c r="AC10" s="1967"/>
      <c r="AD10" s="1955" t="s">
        <v>23</v>
      </c>
      <c r="AE10" s="1945"/>
      <c r="AF10" s="1946"/>
      <c r="AG10" s="1955" t="s">
        <v>24</v>
      </c>
      <c r="AH10" s="1945"/>
      <c r="AI10" s="1946"/>
      <c r="AJ10" s="1966" t="s">
        <v>25</v>
      </c>
      <c r="AK10" s="1986"/>
      <c r="AL10" s="1967"/>
      <c r="AM10" s="56"/>
      <c r="AN10" s="128" t="s">
        <v>90</v>
      </c>
      <c r="AO10" s="1945" t="s">
        <v>3</v>
      </c>
      <c r="AP10" s="1946"/>
      <c r="AQ10" s="1945" t="s">
        <v>6</v>
      </c>
      <c r="AR10" s="1946"/>
      <c r="AS10" s="1945" t="s">
        <v>7</v>
      </c>
      <c r="AT10" s="1946"/>
      <c r="AU10" s="1955" t="s">
        <v>10</v>
      </c>
      <c r="AV10" s="1946"/>
      <c r="AW10" s="1966" t="s">
        <v>11</v>
      </c>
      <c r="AX10" s="1967"/>
      <c r="AY10" s="1966" t="s">
        <v>14</v>
      </c>
      <c r="AZ10" s="1967"/>
      <c r="BA10" s="1966" t="s">
        <v>15</v>
      </c>
      <c r="BB10" s="1967"/>
      <c r="BC10" s="1966" t="s">
        <v>19</v>
      </c>
      <c r="BD10" s="1967"/>
      <c r="BE10" s="1966" t="s">
        <v>22</v>
      </c>
      <c r="BF10" s="1967"/>
      <c r="BG10" s="1966" t="s">
        <v>23</v>
      </c>
      <c r="BH10" s="1967"/>
      <c r="BI10" s="1966" t="s">
        <v>24</v>
      </c>
      <c r="BJ10" s="1967"/>
      <c r="BK10" s="1966" t="s">
        <v>25</v>
      </c>
      <c r="BL10" s="1967"/>
      <c r="BM10" s="56"/>
      <c r="BN10" s="128" t="s">
        <v>90</v>
      </c>
      <c r="BO10" s="1955" t="s">
        <v>3</v>
      </c>
      <c r="BP10" s="1946"/>
      <c r="BQ10" s="1955" t="s">
        <v>6</v>
      </c>
      <c r="BR10" s="1946"/>
      <c r="BS10" s="1955" t="s">
        <v>7</v>
      </c>
      <c r="BT10" s="1946"/>
      <c r="BU10" s="1955" t="s">
        <v>10</v>
      </c>
      <c r="BV10" s="1946"/>
      <c r="BW10" s="1955" t="s">
        <v>11</v>
      </c>
      <c r="BX10" s="1946"/>
      <c r="BY10" s="1955" t="s">
        <v>14</v>
      </c>
      <c r="BZ10" s="1946"/>
      <c r="CA10" s="1955" t="s">
        <v>15</v>
      </c>
      <c r="CB10" s="1946"/>
      <c r="CC10" s="1955" t="s">
        <v>19</v>
      </c>
      <c r="CD10" s="1946"/>
      <c r="CE10" s="1955" t="s">
        <v>22</v>
      </c>
      <c r="CF10" s="1946"/>
      <c r="CG10" s="1955" t="s">
        <v>23</v>
      </c>
      <c r="CH10" s="1946"/>
      <c r="CI10" s="1955" t="s">
        <v>24</v>
      </c>
      <c r="CJ10" s="1946"/>
      <c r="CK10" s="1955" t="s">
        <v>25</v>
      </c>
      <c r="CL10" s="1946"/>
      <c r="CM10" s="1248"/>
      <c r="CN10" s="128"/>
      <c r="CO10" s="1986" t="s">
        <v>3</v>
      </c>
      <c r="CP10" s="1967"/>
      <c r="CQ10" s="1271" t="s">
        <v>6</v>
      </c>
      <c r="CR10" s="1271" t="s">
        <v>7</v>
      </c>
      <c r="CS10" s="1272" t="s">
        <v>10</v>
      </c>
      <c r="CT10" s="1272" t="s">
        <v>11</v>
      </c>
      <c r="CU10" s="1272" t="s">
        <v>14</v>
      </c>
      <c r="CV10" s="1272" t="s">
        <v>15</v>
      </c>
      <c r="CW10" s="1387" t="s">
        <v>19</v>
      </c>
      <c r="CX10" s="1272" t="s">
        <v>22</v>
      </c>
      <c r="CY10" s="1272" t="s">
        <v>23</v>
      </c>
      <c r="CZ10" s="1272" t="s">
        <v>24</v>
      </c>
      <c r="DA10" s="1272" t="s">
        <v>25</v>
      </c>
      <c r="DB10" s="1272" t="s">
        <v>27</v>
      </c>
      <c r="DC10" s="86"/>
    </row>
    <row r="11" spans="1:107" s="2" customFormat="1" x14ac:dyDescent="0.2">
      <c r="A11" s="6"/>
      <c r="B11" s="81">
        <v>2002</v>
      </c>
      <c r="C11" s="115"/>
      <c r="D11" s="1316"/>
      <c r="E11" s="1325"/>
      <c r="F11" s="115"/>
      <c r="G11" s="1316"/>
      <c r="H11" s="1244"/>
      <c r="I11" s="115"/>
      <c r="J11" s="1316"/>
      <c r="K11" s="1244"/>
      <c r="L11" s="115"/>
      <c r="M11" s="1316"/>
      <c r="N11" s="1244"/>
      <c r="O11" s="115"/>
      <c r="P11" s="1316"/>
      <c r="Q11" s="1325"/>
      <c r="R11" s="115"/>
      <c r="S11" s="1316"/>
      <c r="T11" s="1325"/>
      <c r="U11" s="115"/>
      <c r="V11" s="1316"/>
      <c r="W11" s="1244"/>
      <c r="X11" s="115"/>
      <c r="Y11" s="1316"/>
      <c r="Z11" s="1244"/>
      <c r="AA11" s="1260"/>
      <c r="AB11" s="1322"/>
      <c r="AC11" s="1326"/>
      <c r="AD11" s="115"/>
      <c r="AE11" s="1316"/>
      <c r="AF11" s="1325"/>
      <c r="AG11" s="115"/>
      <c r="AH11" s="1316"/>
      <c r="AI11" s="1325"/>
      <c r="AJ11" s="1260"/>
      <c r="AK11" s="1335"/>
      <c r="AL11" s="1274"/>
      <c r="AM11" s="435"/>
      <c r="AN11" s="81">
        <v>2002</v>
      </c>
      <c r="AO11" s="115"/>
      <c r="AP11" s="116"/>
      <c r="AQ11" s="115"/>
      <c r="AR11" s="116"/>
      <c r="AS11" s="115"/>
      <c r="AT11" s="116"/>
      <c r="AU11" s="115"/>
      <c r="AV11" s="116"/>
      <c r="AW11" s="1260"/>
      <c r="AX11" s="1261"/>
      <c r="AY11" s="1260"/>
      <c r="AZ11" s="1261"/>
      <c r="BA11" s="1260"/>
      <c r="BB11" s="1261"/>
      <c r="BC11" s="1260"/>
      <c r="BD11" s="1261"/>
      <c r="BE11" s="1260"/>
      <c r="BF11" s="1261"/>
      <c r="BG11" s="1260"/>
      <c r="BH11" s="1261"/>
      <c r="BI11" s="1260"/>
      <c r="BJ11" s="1261"/>
      <c r="BK11" s="1260"/>
      <c r="BL11" s="1261"/>
      <c r="BM11" s="435"/>
      <c r="BN11" s="81">
        <v>2002</v>
      </c>
      <c r="BO11" s="115"/>
      <c r="BP11" s="116"/>
      <c r="BQ11" s="115"/>
      <c r="BR11" s="116"/>
      <c r="BS11" s="115"/>
      <c r="BT11" s="116"/>
      <c r="BU11" s="115"/>
      <c r="BV11" s="116"/>
      <c r="BW11" s="115"/>
      <c r="BX11" s="116"/>
      <c r="BY11" s="115"/>
      <c r="BZ11" s="116"/>
      <c r="CA11" s="115"/>
      <c r="CB11" s="116"/>
      <c r="CC11" s="115"/>
      <c r="CD11" s="116"/>
      <c r="CE11" s="115"/>
      <c r="CF11" s="116"/>
      <c r="CG11" s="115"/>
      <c r="CH11" s="117"/>
      <c r="CI11" s="132"/>
      <c r="CJ11" s="116"/>
      <c r="CK11" s="115"/>
      <c r="CL11" s="116"/>
      <c r="CM11" s="1249"/>
      <c r="CN11" s="81">
        <v>2002</v>
      </c>
      <c r="CO11" s="1260"/>
      <c r="CP11" s="1261"/>
      <c r="CQ11" s="1273"/>
      <c r="CR11" s="1273"/>
      <c r="CS11" s="1274"/>
      <c r="CT11" s="1274"/>
      <c r="CU11" s="1274"/>
      <c r="CV11" s="1274"/>
      <c r="CW11" s="1274"/>
      <c r="CX11" s="1274"/>
      <c r="CY11" s="1274"/>
      <c r="CZ11" s="1274"/>
      <c r="DA11" s="1274"/>
      <c r="DB11" s="1274"/>
      <c r="DC11" s="14"/>
    </row>
    <row r="12" spans="1:107" s="2" customFormat="1" x14ac:dyDescent="0.2">
      <c r="A12" s="6"/>
      <c r="B12" s="82">
        <v>2003</v>
      </c>
      <c r="C12" s="115"/>
      <c r="D12" s="1317"/>
      <c r="E12" s="116"/>
      <c r="F12" s="115"/>
      <c r="G12" s="1317"/>
      <c r="H12" s="1244"/>
      <c r="I12" s="115"/>
      <c r="J12" s="1317"/>
      <c r="K12" s="1244"/>
      <c r="L12" s="115"/>
      <c r="M12" s="1317"/>
      <c r="N12" s="1244"/>
      <c r="O12" s="115"/>
      <c r="P12" s="1317"/>
      <c r="Q12" s="116"/>
      <c r="R12" s="115"/>
      <c r="S12" s="1317"/>
      <c r="T12" s="116"/>
      <c r="U12" s="115"/>
      <c r="V12" s="1317"/>
      <c r="W12" s="1244"/>
      <c r="X12" s="115"/>
      <c r="Y12" s="1317"/>
      <c r="Z12" s="1244"/>
      <c r="AA12" s="1260"/>
      <c r="AB12" s="1323"/>
      <c r="AC12" s="1261"/>
      <c r="AD12" s="115"/>
      <c r="AE12" s="1317"/>
      <c r="AF12" s="116"/>
      <c r="AG12" s="115"/>
      <c r="AH12" s="1317"/>
      <c r="AI12" s="1244"/>
      <c r="AJ12" s="1260"/>
      <c r="AK12" s="1323"/>
      <c r="AL12" s="1261"/>
      <c r="AM12" s="435"/>
      <c r="AN12" s="82">
        <v>2003</v>
      </c>
      <c r="AO12" s="115"/>
      <c r="AP12" s="118"/>
      <c r="AQ12" s="115"/>
      <c r="AR12" s="118"/>
      <c r="AS12" s="115"/>
      <c r="AT12" s="118"/>
      <c r="AU12" s="115"/>
      <c r="AV12" s="118"/>
      <c r="AW12" s="1260"/>
      <c r="AX12" s="1262"/>
      <c r="AY12" s="1260"/>
      <c r="AZ12" s="1262"/>
      <c r="BA12" s="1260"/>
      <c r="BB12" s="1262"/>
      <c r="BC12" s="1260"/>
      <c r="BD12" s="1262"/>
      <c r="BE12" s="1260"/>
      <c r="BF12" s="1262"/>
      <c r="BG12" s="1260"/>
      <c r="BH12" s="1262"/>
      <c r="BI12" s="1260"/>
      <c r="BJ12" s="1262"/>
      <c r="BK12" s="1260"/>
      <c r="BL12" s="1262"/>
      <c r="BM12" s="435"/>
      <c r="BN12" s="82">
        <v>2003</v>
      </c>
      <c r="BO12" s="115"/>
      <c r="BP12" s="118"/>
      <c r="BQ12" s="115"/>
      <c r="BR12" s="118"/>
      <c r="BS12" s="115"/>
      <c r="BT12" s="118"/>
      <c r="BU12" s="115"/>
      <c r="BV12" s="118"/>
      <c r="BW12" s="115"/>
      <c r="BX12" s="118"/>
      <c r="BY12" s="115"/>
      <c r="BZ12" s="118"/>
      <c r="CA12" s="115"/>
      <c r="CB12" s="118"/>
      <c r="CC12" s="115"/>
      <c r="CD12" s="118"/>
      <c r="CE12" s="115"/>
      <c r="CF12" s="118"/>
      <c r="CG12" s="115"/>
      <c r="CH12" s="119"/>
      <c r="CI12" s="132"/>
      <c r="CJ12" s="118"/>
      <c r="CK12" s="115"/>
      <c r="CL12" s="118"/>
      <c r="CM12" s="1249"/>
      <c r="CN12" s="82">
        <v>2003</v>
      </c>
      <c r="CO12" s="1260"/>
      <c r="CP12" s="1262"/>
      <c r="CQ12" s="1273"/>
      <c r="CR12" s="1273"/>
      <c r="CS12" s="1274"/>
      <c r="CT12" s="1274"/>
      <c r="CU12" s="1274"/>
      <c r="CV12" s="1274"/>
      <c r="CW12" s="1274"/>
      <c r="CX12" s="1274"/>
      <c r="CY12" s="1274"/>
      <c r="CZ12" s="1274"/>
      <c r="DA12" s="1274"/>
      <c r="DB12" s="1274"/>
      <c r="DC12" s="14"/>
    </row>
    <row r="13" spans="1:107" s="2" customFormat="1" x14ac:dyDescent="0.2">
      <c r="A13" s="6"/>
      <c r="B13" s="82">
        <v>2004</v>
      </c>
      <c r="C13" s="115"/>
      <c r="D13" s="1317"/>
      <c r="E13" s="116"/>
      <c r="F13" s="115"/>
      <c r="G13" s="1317"/>
      <c r="H13" s="1244"/>
      <c r="I13" s="115"/>
      <c r="J13" s="1317"/>
      <c r="K13" s="1244"/>
      <c r="L13" s="115"/>
      <c r="M13" s="1317"/>
      <c r="N13" s="1244"/>
      <c r="O13" s="115"/>
      <c r="P13" s="1317"/>
      <c r="Q13" s="116"/>
      <c r="R13" s="115"/>
      <c r="S13" s="1317"/>
      <c r="T13" s="116"/>
      <c r="U13" s="115"/>
      <c r="V13" s="1317"/>
      <c r="W13" s="1244"/>
      <c r="X13" s="115"/>
      <c r="Y13" s="1317"/>
      <c r="Z13" s="1244"/>
      <c r="AA13" s="1260"/>
      <c r="AB13" s="1323"/>
      <c r="AC13" s="1261"/>
      <c r="AD13" s="115"/>
      <c r="AE13" s="1317"/>
      <c r="AF13" s="116"/>
      <c r="AG13" s="115"/>
      <c r="AH13" s="1317"/>
      <c r="AI13" s="1244"/>
      <c r="AJ13" s="1260"/>
      <c r="AK13" s="1323"/>
      <c r="AL13" s="1261"/>
      <c r="AM13" s="435"/>
      <c r="AN13" s="82">
        <v>2004</v>
      </c>
      <c r="AO13" s="115"/>
      <c r="AP13" s="118"/>
      <c r="AQ13" s="115"/>
      <c r="AR13" s="118"/>
      <c r="AS13" s="115"/>
      <c r="AT13" s="118"/>
      <c r="AU13" s="115"/>
      <c r="AV13" s="118"/>
      <c r="AW13" s="1260"/>
      <c r="AX13" s="1262"/>
      <c r="AY13" s="1260"/>
      <c r="AZ13" s="1262"/>
      <c r="BA13" s="1260"/>
      <c r="BB13" s="1262"/>
      <c r="BC13" s="1260"/>
      <c r="BD13" s="1262"/>
      <c r="BE13" s="1260"/>
      <c r="BF13" s="1262"/>
      <c r="BG13" s="1260"/>
      <c r="BH13" s="1262"/>
      <c r="BI13" s="1260"/>
      <c r="BJ13" s="1262"/>
      <c r="BK13" s="1260"/>
      <c r="BL13" s="1262"/>
      <c r="BM13" s="435"/>
      <c r="BN13" s="82">
        <v>2004</v>
      </c>
      <c r="BO13" s="115"/>
      <c r="BP13" s="118"/>
      <c r="BQ13" s="115"/>
      <c r="BR13" s="118"/>
      <c r="BS13" s="115"/>
      <c r="BT13" s="118"/>
      <c r="BU13" s="115"/>
      <c r="BV13" s="118"/>
      <c r="BW13" s="115"/>
      <c r="BX13" s="118"/>
      <c r="BY13" s="115"/>
      <c r="BZ13" s="118"/>
      <c r="CA13" s="115"/>
      <c r="CB13" s="118"/>
      <c r="CC13" s="115"/>
      <c r="CD13" s="118"/>
      <c r="CE13" s="115"/>
      <c r="CF13" s="118"/>
      <c r="CG13" s="115"/>
      <c r="CH13" s="119"/>
      <c r="CI13" s="132"/>
      <c r="CJ13" s="118"/>
      <c r="CK13" s="115"/>
      <c r="CL13" s="118"/>
      <c r="CM13" s="1249"/>
      <c r="CN13" s="82">
        <v>2004</v>
      </c>
      <c r="CO13" s="1260"/>
      <c r="CP13" s="1262"/>
      <c r="CQ13" s="1273"/>
      <c r="CR13" s="1273"/>
      <c r="CS13" s="1275"/>
      <c r="CT13" s="1275"/>
      <c r="CU13" s="1275"/>
      <c r="CV13" s="1275"/>
      <c r="CW13" s="1275"/>
      <c r="CX13" s="1275"/>
      <c r="CY13" s="1275"/>
      <c r="CZ13" s="1275"/>
      <c r="DA13" s="1275"/>
      <c r="DB13" s="1275"/>
      <c r="DC13" s="14"/>
    </row>
    <row r="14" spans="1:107" s="2" customFormat="1" x14ac:dyDescent="0.2">
      <c r="A14" s="6"/>
      <c r="B14" s="82">
        <v>2005</v>
      </c>
      <c r="C14" s="115"/>
      <c r="D14" s="1317"/>
      <c r="E14" s="116"/>
      <c r="F14" s="115"/>
      <c r="G14" s="1317"/>
      <c r="H14" s="1244"/>
      <c r="I14" s="115"/>
      <c r="J14" s="1317"/>
      <c r="K14" s="1244"/>
      <c r="L14" s="115"/>
      <c r="M14" s="1317"/>
      <c r="N14" s="1244"/>
      <c r="O14" s="115"/>
      <c r="P14" s="1317"/>
      <c r="Q14" s="116"/>
      <c r="R14" s="115"/>
      <c r="S14" s="1317"/>
      <c r="T14" s="116"/>
      <c r="U14" s="115"/>
      <c r="V14" s="1317"/>
      <c r="W14" s="1244"/>
      <c r="X14" s="115"/>
      <c r="Y14" s="1317"/>
      <c r="Z14" s="1244"/>
      <c r="AA14" s="1260"/>
      <c r="AB14" s="1323"/>
      <c r="AC14" s="1261"/>
      <c r="AD14" s="115"/>
      <c r="AE14" s="1317"/>
      <c r="AF14" s="116"/>
      <c r="AG14" s="115"/>
      <c r="AH14" s="1317"/>
      <c r="AI14" s="1244"/>
      <c r="AJ14" s="1260"/>
      <c r="AK14" s="1323"/>
      <c r="AL14" s="1261"/>
      <c r="AM14" s="435"/>
      <c r="AN14" s="82">
        <v>2005</v>
      </c>
      <c r="AO14" s="115"/>
      <c r="AP14" s="118"/>
      <c r="AQ14" s="115"/>
      <c r="AR14" s="118"/>
      <c r="AS14" s="115"/>
      <c r="AT14" s="118"/>
      <c r="AU14" s="115"/>
      <c r="AV14" s="118"/>
      <c r="AW14" s="1260"/>
      <c r="AX14" s="1262"/>
      <c r="AY14" s="1260"/>
      <c r="AZ14" s="1262"/>
      <c r="BA14" s="1260"/>
      <c r="BB14" s="1262"/>
      <c r="BC14" s="1260"/>
      <c r="BD14" s="1262"/>
      <c r="BE14" s="1260"/>
      <c r="BF14" s="1262"/>
      <c r="BG14" s="1260"/>
      <c r="BH14" s="1262"/>
      <c r="BI14" s="1260"/>
      <c r="BJ14" s="1262"/>
      <c r="BK14" s="1260"/>
      <c r="BL14" s="1262"/>
      <c r="BM14" s="435"/>
      <c r="BN14" s="82">
        <v>2005</v>
      </c>
      <c r="BO14" s="115"/>
      <c r="BP14" s="118"/>
      <c r="BQ14" s="115"/>
      <c r="BR14" s="118"/>
      <c r="BS14" s="115"/>
      <c r="BT14" s="118"/>
      <c r="BU14" s="115"/>
      <c r="BV14" s="118"/>
      <c r="BW14" s="115"/>
      <c r="BX14" s="118"/>
      <c r="BY14" s="115"/>
      <c r="BZ14" s="118"/>
      <c r="CA14" s="115"/>
      <c r="CB14" s="118"/>
      <c r="CC14" s="115"/>
      <c r="CD14" s="118"/>
      <c r="CE14" s="115"/>
      <c r="CF14" s="118"/>
      <c r="CG14" s="115"/>
      <c r="CH14" s="119"/>
      <c r="CI14" s="132"/>
      <c r="CJ14" s="118"/>
      <c r="CK14" s="115"/>
      <c r="CL14" s="118"/>
      <c r="CM14" s="1249"/>
      <c r="CN14" s="82">
        <v>2005</v>
      </c>
      <c r="CO14" s="1260"/>
      <c r="CP14" s="1262"/>
      <c r="CQ14" s="1273"/>
      <c r="CR14" s="1273"/>
      <c r="CS14" s="1273"/>
      <c r="CT14" s="1273"/>
      <c r="CU14" s="1273"/>
      <c r="CV14" s="1273"/>
      <c r="CW14" s="1273"/>
      <c r="CX14" s="1273"/>
      <c r="CY14" s="1273"/>
      <c r="CZ14" s="1273"/>
      <c r="DA14" s="1273"/>
      <c r="DB14" s="1273"/>
      <c r="DC14" s="14"/>
    </row>
    <row r="15" spans="1:107" s="2" customFormat="1" x14ac:dyDescent="0.2">
      <c r="A15" s="6"/>
      <c r="B15" s="82">
        <v>2006</v>
      </c>
      <c r="C15" s="115"/>
      <c r="D15" s="1317"/>
      <c r="E15" s="116"/>
      <c r="F15" s="115"/>
      <c r="G15" s="1317"/>
      <c r="H15" s="1244"/>
      <c r="I15" s="115"/>
      <c r="J15" s="1317"/>
      <c r="K15" s="1244"/>
      <c r="L15" s="115"/>
      <c r="M15" s="1317"/>
      <c r="N15" s="1244"/>
      <c r="O15" s="115"/>
      <c r="P15" s="1317"/>
      <c r="Q15" s="116"/>
      <c r="R15" s="115"/>
      <c r="S15" s="1317"/>
      <c r="T15" s="116"/>
      <c r="U15" s="115"/>
      <c r="V15" s="1317"/>
      <c r="W15" s="1244"/>
      <c r="X15" s="115"/>
      <c r="Y15" s="1317"/>
      <c r="Z15" s="1244"/>
      <c r="AA15" s="1260"/>
      <c r="AB15" s="1323"/>
      <c r="AC15" s="1261"/>
      <c r="AD15" s="115"/>
      <c r="AE15" s="1317"/>
      <c r="AF15" s="116"/>
      <c r="AG15" s="115"/>
      <c r="AH15" s="1317"/>
      <c r="AI15" s="1244"/>
      <c r="AJ15" s="1260"/>
      <c r="AK15" s="1323"/>
      <c r="AL15" s="1261"/>
      <c r="AM15" s="435"/>
      <c r="AN15" s="82">
        <v>2006</v>
      </c>
      <c r="AO15" s="115"/>
      <c r="AP15" s="118"/>
      <c r="AQ15" s="115"/>
      <c r="AR15" s="118"/>
      <c r="AS15" s="115"/>
      <c r="AT15" s="118"/>
      <c r="AU15" s="115"/>
      <c r="AV15" s="118"/>
      <c r="AW15" s="1260"/>
      <c r="AX15" s="1262"/>
      <c r="AY15" s="1260"/>
      <c r="AZ15" s="1262"/>
      <c r="BA15" s="1260"/>
      <c r="BB15" s="1262"/>
      <c r="BC15" s="1260"/>
      <c r="BD15" s="1262"/>
      <c r="BE15" s="1260"/>
      <c r="BF15" s="1262"/>
      <c r="BG15" s="1260"/>
      <c r="BH15" s="1262"/>
      <c r="BI15" s="1260"/>
      <c r="BJ15" s="1262"/>
      <c r="BK15" s="1260"/>
      <c r="BL15" s="1262"/>
      <c r="BM15" s="435"/>
      <c r="BN15" s="82">
        <v>2006</v>
      </c>
      <c r="BO15" s="115"/>
      <c r="BP15" s="118"/>
      <c r="BQ15" s="115"/>
      <c r="BR15" s="118"/>
      <c r="BS15" s="115"/>
      <c r="BT15" s="118"/>
      <c r="BU15" s="115"/>
      <c r="BV15" s="118"/>
      <c r="BW15" s="115"/>
      <c r="BX15" s="118"/>
      <c r="BY15" s="115"/>
      <c r="BZ15" s="118"/>
      <c r="CA15" s="115"/>
      <c r="CB15" s="118"/>
      <c r="CC15" s="115"/>
      <c r="CD15" s="118"/>
      <c r="CE15" s="115"/>
      <c r="CF15" s="118"/>
      <c r="CG15" s="115"/>
      <c r="CH15" s="119"/>
      <c r="CI15" s="132"/>
      <c r="CJ15" s="118"/>
      <c r="CK15" s="115"/>
      <c r="CL15" s="118"/>
      <c r="CM15" s="1249"/>
      <c r="CN15" s="82">
        <v>2006</v>
      </c>
      <c r="CO15" s="1260"/>
      <c r="CP15" s="1262"/>
      <c r="CQ15" s="1273"/>
      <c r="CR15" s="1273"/>
      <c r="CS15" s="1273"/>
      <c r="CT15" s="1273"/>
      <c r="CU15" s="1273"/>
      <c r="CV15" s="1273"/>
      <c r="CW15" s="1273"/>
      <c r="CX15" s="1273"/>
      <c r="CY15" s="1273"/>
      <c r="CZ15" s="1273"/>
      <c r="DA15" s="1273"/>
      <c r="DB15" s="1273"/>
      <c r="DC15" s="14"/>
    </row>
    <row r="16" spans="1:107" s="2" customFormat="1" x14ac:dyDescent="0.2">
      <c r="A16" s="6" t="s">
        <v>298</v>
      </c>
      <c r="B16" s="82">
        <v>2007</v>
      </c>
      <c r="C16" s="115"/>
      <c r="D16" s="1317"/>
      <c r="E16" s="116"/>
      <c r="F16" s="115"/>
      <c r="G16" s="1317"/>
      <c r="H16" s="1244"/>
      <c r="I16" s="115"/>
      <c r="J16" s="1317"/>
      <c r="K16" s="1244"/>
      <c r="L16" s="115"/>
      <c r="M16" s="1317"/>
      <c r="N16" s="1244"/>
      <c r="O16" s="115"/>
      <c r="P16" s="1317"/>
      <c r="Q16" s="116"/>
      <c r="R16" s="115"/>
      <c r="S16" s="1317"/>
      <c r="T16" s="116"/>
      <c r="U16" s="115"/>
      <c r="V16" s="1317"/>
      <c r="W16" s="1244"/>
      <c r="X16" s="115"/>
      <c r="Y16" s="1317"/>
      <c r="Z16" s="1244"/>
      <c r="AA16" s="1260"/>
      <c r="AB16" s="1323"/>
      <c r="AC16" s="1261"/>
      <c r="AD16" s="115"/>
      <c r="AE16" s="1317"/>
      <c r="AF16" s="116"/>
      <c r="AG16" s="115"/>
      <c r="AH16" s="1317"/>
      <c r="AI16" s="1244"/>
      <c r="AJ16" s="1260"/>
      <c r="AK16" s="1323"/>
      <c r="AL16" s="1261"/>
      <c r="AM16" s="435"/>
      <c r="AN16" s="82">
        <v>2007</v>
      </c>
      <c r="AO16" s="115"/>
      <c r="AP16" s="118"/>
      <c r="AQ16" s="115"/>
      <c r="AR16" s="118"/>
      <c r="AS16" s="115"/>
      <c r="AT16" s="118"/>
      <c r="AU16" s="115"/>
      <c r="AV16" s="118"/>
      <c r="AW16" s="1260"/>
      <c r="AX16" s="1262"/>
      <c r="AY16" s="1260"/>
      <c r="AZ16" s="1262"/>
      <c r="BA16" s="1260"/>
      <c r="BB16" s="1262"/>
      <c r="BC16" s="1260"/>
      <c r="BD16" s="1262"/>
      <c r="BE16" s="1260"/>
      <c r="BF16" s="1262"/>
      <c r="BG16" s="1260"/>
      <c r="BH16" s="1262"/>
      <c r="BI16" s="1260"/>
      <c r="BJ16" s="1262"/>
      <c r="BK16" s="1260"/>
      <c r="BL16" s="1262"/>
      <c r="BM16" s="435"/>
      <c r="BN16" s="82">
        <v>2007</v>
      </c>
      <c r="BO16" s="115"/>
      <c r="BP16" s="118"/>
      <c r="BQ16" s="115"/>
      <c r="BR16" s="118"/>
      <c r="BS16" s="115"/>
      <c r="BT16" s="118"/>
      <c r="BU16" s="115"/>
      <c r="BV16" s="118"/>
      <c r="BW16" s="115"/>
      <c r="BX16" s="118"/>
      <c r="BY16" s="115"/>
      <c r="BZ16" s="118"/>
      <c r="CA16" s="115"/>
      <c r="CB16" s="118"/>
      <c r="CC16" s="115"/>
      <c r="CD16" s="118"/>
      <c r="CE16" s="115"/>
      <c r="CF16" s="118"/>
      <c r="CG16" s="115"/>
      <c r="CH16" s="119"/>
      <c r="CI16" s="132"/>
      <c r="CJ16" s="118"/>
      <c r="CK16" s="115"/>
      <c r="CL16" s="118"/>
      <c r="CM16" s="1249"/>
      <c r="CN16" s="82">
        <v>2007</v>
      </c>
      <c r="CO16" s="1260"/>
      <c r="CP16" s="1262"/>
      <c r="CQ16" s="1273"/>
      <c r="CR16" s="1273"/>
      <c r="CS16" s="1273"/>
      <c r="CT16" s="1273"/>
      <c r="CU16" s="1273"/>
      <c r="CV16" s="1273"/>
      <c r="CW16" s="1273"/>
      <c r="CX16" s="1273"/>
      <c r="CY16" s="1273"/>
      <c r="CZ16" s="1273"/>
      <c r="DA16" s="1273"/>
      <c r="DB16" s="1273"/>
      <c r="DC16" s="14"/>
    </row>
    <row r="17" spans="1:107" s="2" customFormat="1" x14ac:dyDescent="0.2">
      <c r="A17" s="6"/>
      <c r="B17" s="82">
        <v>2008</v>
      </c>
      <c r="C17" s="115"/>
      <c r="D17" s="1317"/>
      <c r="E17" s="116"/>
      <c r="F17" s="115"/>
      <c r="G17" s="1317"/>
      <c r="H17" s="1244"/>
      <c r="I17" s="115"/>
      <c r="J17" s="1317"/>
      <c r="K17" s="1244"/>
      <c r="L17" s="115"/>
      <c r="M17" s="1317"/>
      <c r="N17" s="1244"/>
      <c r="O17" s="115"/>
      <c r="P17" s="1317"/>
      <c r="Q17" s="116"/>
      <c r="R17" s="115"/>
      <c r="S17" s="1317"/>
      <c r="T17" s="116"/>
      <c r="U17" s="115"/>
      <c r="V17" s="1317"/>
      <c r="W17" s="1244"/>
      <c r="X17" s="115"/>
      <c r="Y17" s="1317"/>
      <c r="Z17" s="1244"/>
      <c r="AA17" s="1260"/>
      <c r="AB17" s="1323"/>
      <c r="AC17" s="1261"/>
      <c r="AD17" s="115"/>
      <c r="AE17" s="1317"/>
      <c r="AF17" s="116"/>
      <c r="AG17" s="115"/>
      <c r="AH17" s="1317"/>
      <c r="AI17" s="1244"/>
      <c r="AJ17" s="1260"/>
      <c r="AK17" s="1323"/>
      <c r="AL17" s="1261"/>
      <c r="AM17" s="435"/>
      <c r="AN17" s="82">
        <v>2008</v>
      </c>
      <c r="AO17" s="115"/>
      <c r="AP17" s="118"/>
      <c r="AQ17" s="115"/>
      <c r="AR17" s="118"/>
      <c r="AS17" s="115"/>
      <c r="AT17" s="118"/>
      <c r="AU17" s="115"/>
      <c r="AV17" s="118"/>
      <c r="AW17" s="1260"/>
      <c r="AX17" s="1262"/>
      <c r="AY17" s="1260"/>
      <c r="AZ17" s="1262"/>
      <c r="BA17" s="1260"/>
      <c r="BB17" s="1262"/>
      <c r="BC17" s="1260"/>
      <c r="BD17" s="1262"/>
      <c r="BE17" s="1260"/>
      <c r="BF17" s="1262"/>
      <c r="BG17" s="1260"/>
      <c r="BH17" s="1262"/>
      <c r="BI17" s="1260"/>
      <c r="BJ17" s="1262"/>
      <c r="BK17" s="1260"/>
      <c r="BL17" s="1262"/>
      <c r="BM17" s="435"/>
      <c r="BN17" s="82">
        <v>2008</v>
      </c>
      <c r="BO17" s="115"/>
      <c r="BP17" s="118"/>
      <c r="BQ17" s="115"/>
      <c r="BR17" s="118"/>
      <c r="BS17" s="115"/>
      <c r="BT17" s="118"/>
      <c r="BU17" s="115"/>
      <c r="BV17" s="118"/>
      <c r="BW17" s="115"/>
      <c r="BX17" s="118"/>
      <c r="BY17" s="115"/>
      <c r="BZ17" s="118"/>
      <c r="CA17" s="115"/>
      <c r="CB17" s="118"/>
      <c r="CC17" s="115"/>
      <c r="CD17" s="118"/>
      <c r="CE17" s="115"/>
      <c r="CF17" s="118"/>
      <c r="CG17" s="115"/>
      <c r="CH17" s="119"/>
      <c r="CI17" s="132"/>
      <c r="CJ17" s="118"/>
      <c r="CK17" s="115"/>
      <c r="CL17" s="118"/>
      <c r="CM17" s="1249"/>
      <c r="CN17" s="82">
        <v>2008</v>
      </c>
      <c r="CO17" s="1260"/>
      <c r="CP17" s="1262"/>
      <c r="CQ17" s="1273"/>
      <c r="CR17" s="1273"/>
      <c r="CS17" s="1273"/>
      <c r="CT17" s="1273"/>
      <c r="CU17" s="1273"/>
      <c r="CV17" s="1273"/>
      <c r="CW17" s="1273"/>
      <c r="CX17" s="1273"/>
      <c r="CY17" s="1273"/>
      <c r="CZ17" s="1273"/>
      <c r="DA17" s="1273"/>
      <c r="DB17" s="1273"/>
      <c r="DC17" s="14"/>
    </row>
    <row r="18" spans="1:107" s="2" customFormat="1" x14ac:dyDescent="0.2">
      <c r="A18" s="6"/>
      <c r="B18" s="82">
        <v>2009</v>
      </c>
      <c r="C18" s="115"/>
      <c r="D18" s="1317"/>
      <c r="E18" s="116"/>
      <c r="F18" s="115"/>
      <c r="G18" s="1317"/>
      <c r="H18" s="1244"/>
      <c r="I18" s="115"/>
      <c r="J18" s="1317"/>
      <c r="K18" s="1244"/>
      <c r="L18" s="115"/>
      <c r="M18" s="1317"/>
      <c r="N18" s="1244"/>
      <c r="O18" s="115"/>
      <c r="P18" s="1317"/>
      <c r="Q18" s="116"/>
      <c r="R18" s="115"/>
      <c r="S18" s="1317"/>
      <c r="T18" s="116"/>
      <c r="U18" s="115"/>
      <c r="V18" s="1317"/>
      <c r="W18" s="1244"/>
      <c r="X18" s="115"/>
      <c r="Y18" s="1317"/>
      <c r="Z18" s="1244"/>
      <c r="AA18" s="1260"/>
      <c r="AB18" s="1323"/>
      <c r="AC18" s="1261"/>
      <c r="AD18" s="115"/>
      <c r="AE18" s="1317"/>
      <c r="AF18" s="116"/>
      <c r="AG18" s="115"/>
      <c r="AH18" s="1317"/>
      <c r="AI18" s="1244"/>
      <c r="AJ18" s="1260"/>
      <c r="AK18" s="1323"/>
      <c r="AL18" s="1261"/>
      <c r="AM18" s="435"/>
      <c r="AN18" s="82">
        <v>2009</v>
      </c>
      <c r="AO18" s="115"/>
      <c r="AP18" s="118"/>
      <c r="AQ18" s="115"/>
      <c r="AR18" s="118"/>
      <c r="AS18" s="115"/>
      <c r="AT18" s="118"/>
      <c r="AU18" s="115"/>
      <c r="AV18" s="118"/>
      <c r="AW18" s="1260"/>
      <c r="AX18" s="1262"/>
      <c r="AY18" s="1260"/>
      <c r="AZ18" s="1262"/>
      <c r="BA18" s="1260"/>
      <c r="BB18" s="1262"/>
      <c r="BC18" s="1260"/>
      <c r="BD18" s="1262"/>
      <c r="BE18" s="1260"/>
      <c r="BF18" s="1262"/>
      <c r="BG18" s="1260"/>
      <c r="BH18" s="1262"/>
      <c r="BI18" s="1260"/>
      <c r="BJ18" s="1262"/>
      <c r="BK18" s="1260"/>
      <c r="BL18" s="1262"/>
      <c r="BM18" s="435"/>
      <c r="BN18" s="82">
        <v>2009</v>
      </c>
      <c r="BO18" s="115"/>
      <c r="BP18" s="118"/>
      <c r="BQ18" s="115"/>
      <c r="BR18" s="118"/>
      <c r="BS18" s="115"/>
      <c r="BT18" s="118"/>
      <c r="BU18" s="115"/>
      <c r="BV18" s="118"/>
      <c r="BW18" s="115"/>
      <c r="BX18" s="118"/>
      <c r="BY18" s="115"/>
      <c r="BZ18" s="118"/>
      <c r="CA18" s="115"/>
      <c r="CB18" s="118"/>
      <c r="CC18" s="115"/>
      <c r="CD18" s="118"/>
      <c r="CE18" s="115"/>
      <c r="CF18" s="118"/>
      <c r="CG18" s="115"/>
      <c r="CH18" s="119"/>
      <c r="CI18" s="132"/>
      <c r="CJ18" s="118"/>
      <c r="CK18" s="115"/>
      <c r="CL18" s="118"/>
      <c r="CM18" s="1249"/>
      <c r="CN18" s="82">
        <v>2009</v>
      </c>
      <c r="CO18" s="1260"/>
      <c r="CP18" s="1262"/>
      <c r="CQ18" s="1273"/>
      <c r="CR18" s="1273"/>
      <c r="CS18" s="1273"/>
      <c r="CT18" s="1273"/>
      <c r="CU18" s="1273"/>
      <c r="CV18" s="1273"/>
      <c r="CW18" s="1273"/>
      <c r="CX18" s="1273"/>
      <c r="CY18" s="1273"/>
      <c r="CZ18" s="1273"/>
      <c r="DA18" s="1273"/>
      <c r="DB18" s="1273"/>
      <c r="DC18" s="14"/>
    </row>
    <row r="19" spans="1:107" s="2" customFormat="1" x14ac:dyDescent="0.2">
      <c r="A19" s="6"/>
      <c r="B19" s="82">
        <v>2010</v>
      </c>
      <c r="C19" s="115"/>
      <c r="D19" s="1317"/>
      <c r="E19" s="116"/>
      <c r="F19" s="115"/>
      <c r="G19" s="1317"/>
      <c r="H19" s="1244"/>
      <c r="I19" s="115"/>
      <c r="J19" s="1317"/>
      <c r="K19" s="1244"/>
      <c r="L19" s="115"/>
      <c r="M19" s="1317"/>
      <c r="N19" s="1244"/>
      <c r="O19" s="115"/>
      <c r="P19" s="1317"/>
      <c r="Q19" s="116"/>
      <c r="R19" s="115"/>
      <c r="S19" s="1317"/>
      <c r="T19" s="116"/>
      <c r="U19" s="115"/>
      <c r="V19" s="1317"/>
      <c r="W19" s="1244"/>
      <c r="X19" s="115"/>
      <c r="Y19" s="1317"/>
      <c r="Z19" s="1244"/>
      <c r="AA19" s="1260"/>
      <c r="AB19" s="1323"/>
      <c r="AC19" s="1261"/>
      <c r="AD19" s="115"/>
      <c r="AE19" s="1317"/>
      <c r="AF19" s="116"/>
      <c r="AG19" s="115"/>
      <c r="AH19" s="1317"/>
      <c r="AI19" s="1244"/>
      <c r="AJ19" s="1260"/>
      <c r="AK19" s="1323"/>
      <c r="AL19" s="1261"/>
      <c r="AM19" s="435"/>
      <c r="AN19" s="82">
        <v>2010</v>
      </c>
      <c r="AO19" s="115"/>
      <c r="AP19" s="118"/>
      <c r="AQ19" s="115"/>
      <c r="AR19" s="118"/>
      <c r="AS19" s="115"/>
      <c r="AT19" s="118"/>
      <c r="AU19" s="115"/>
      <c r="AV19" s="118"/>
      <c r="AW19" s="1260"/>
      <c r="AX19" s="1262"/>
      <c r="AY19" s="1260"/>
      <c r="AZ19" s="1262"/>
      <c r="BA19" s="1260"/>
      <c r="BB19" s="1262"/>
      <c r="BC19" s="1260"/>
      <c r="BD19" s="1262"/>
      <c r="BE19" s="1260"/>
      <c r="BF19" s="1262"/>
      <c r="BG19" s="1260"/>
      <c r="BH19" s="1262"/>
      <c r="BI19" s="1260"/>
      <c r="BJ19" s="1262"/>
      <c r="BK19" s="1260"/>
      <c r="BL19" s="1262"/>
      <c r="BM19" s="435"/>
      <c r="BN19" s="82">
        <v>2010</v>
      </c>
      <c r="BO19" s="115"/>
      <c r="BP19" s="118"/>
      <c r="BQ19" s="115"/>
      <c r="BR19" s="118"/>
      <c r="BS19" s="115"/>
      <c r="BT19" s="118"/>
      <c r="BU19" s="115"/>
      <c r="BV19" s="118"/>
      <c r="BW19" s="115"/>
      <c r="BX19" s="118"/>
      <c r="BY19" s="115"/>
      <c r="BZ19" s="118"/>
      <c r="CA19" s="115"/>
      <c r="CB19" s="118"/>
      <c r="CC19" s="115"/>
      <c r="CD19" s="118"/>
      <c r="CE19" s="115"/>
      <c r="CF19" s="118"/>
      <c r="CG19" s="115"/>
      <c r="CH19" s="119"/>
      <c r="CI19" s="132"/>
      <c r="CJ19" s="118"/>
      <c r="CK19" s="115"/>
      <c r="CL19" s="118"/>
      <c r="CM19" s="1249"/>
      <c r="CN19" s="82">
        <v>2010</v>
      </c>
      <c r="CO19" s="1260"/>
      <c r="CP19" s="1262"/>
      <c r="CQ19" s="1273"/>
      <c r="CR19" s="1273"/>
      <c r="CS19" s="1273"/>
      <c r="CT19" s="1273"/>
      <c r="CU19" s="1273"/>
      <c r="CV19" s="1273"/>
      <c r="CW19" s="1273"/>
      <c r="CX19" s="1273"/>
      <c r="CY19" s="1273"/>
      <c r="CZ19" s="1273"/>
      <c r="DA19" s="1273"/>
      <c r="DB19" s="1273"/>
      <c r="DC19" s="14"/>
    </row>
    <row r="20" spans="1:107" s="2" customFormat="1" x14ac:dyDescent="0.2">
      <c r="A20" s="6"/>
      <c r="B20" s="82">
        <v>2011</v>
      </c>
      <c r="C20" s="115"/>
      <c r="D20" s="1317"/>
      <c r="E20" s="116"/>
      <c r="F20" s="115"/>
      <c r="G20" s="1317"/>
      <c r="H20" s="1244"/>
      <c r="I20" s="115"/>
      <c r="J20" s="1317"/>
      <c r="K20" s="1244"/>
      <c r="L20" s="115"/>
      <c r="M20" s="1317"/>
      <c r="N20" s="1244"/>
      <c r="O20" s="115"/>
      <c r="P20" s="1317"/>
      <c r="Q20" s="116"/>
      <c r="R20" s="115"/>
      <c r="S20" s="1317"/>
      <c r="T20" s="116"/>
      <c r="U20" s="115"/>
      <c r="V20" s="1317"/>
      <c r="W20" s="1244"/>
      <c r="X20" s="115"/>
      <c r="Y20" s="1317"/>
      <c r="Z20" s="1244"/>
      <c r="AA20" s="1260"/>
      <c r="AB20" s="1323"/>
      <c r="AC20" s="1261"/>
      <c r="AD20" s="115"/>
      <c r="AE20" s="1317"/>
      <c r="AF20" s="116"/>
      <c r="AG20" s="115"/>
      <c r="AH20" s="1317"/>
      <c r="AI20" s="1244"/>
      <c r="AJ20" s="1260"/>
      <c r="AK20" s="1323"/>
      <c r="AL20" s="1261"/>
      <c r="AM20" s="435"/>
      <c r="AN20" s="82">
        <v>2011</v>
      </c>
      <c r="AO20" s="115"/>
      <c r="AP20" s="118"/>
      <c r="AQ20" s="115"/>
      <c r="AR20" s="118"/>
      <c r="AS20" s="115"/>
      <c r="AT20" s="118"/>
      <c r="AU20" s="115"/>
      <c r="AV20" s="118"/>
      <c r="AW20" s="1260"/>
      <c r="AX20" s="1262"/>
      <c r="AY20" s="1260"/>
      <c r="AZ20" s="1262"/>
      <c r="BA20" s="1260"/>
      <c r="BB20" s="1262"/>
      <c r="BC20" s="1260"/>
      <c r="BD20" s="1262"/>
      <c r="BE20" s="1260"/>
      <c r="BF20" s="1262"/>
      <c r="BG20" s="1260"/>
      <c r="BH20" s="1262"/>
      <c r="BI20" s="1260"/>
      <c r="BJ20" s="1262"/>
      <c r="BK20" s="1260"/>
      <c r="BL20" s="1262"/>
      <c r="BM20" s="435"/>
      <c r="BN20" s="82">
        <v>2011</v>
      </c>
      <c r="BO20" s="115"/>
      <c r="BP20" s="118"/>
      <c r="BQ20" s="115"/>
      <c r="BR20" s="118"/>
      <c r="BS20" s="115"/>
      <c r="BT20" s="118"/>
      <c r="BU20" s="115"/>
      <c r="BV20" s="118"/>
      <c r="BW20" s="115"/>
      <c r="BX20" s="118"/>
      <c r="BY20" s="115"/>
      <c r="BZ20" s="118"/>
      <c r="CA20" s="115"/>
      <c r="CB20" s="118"/>
      <c r="CC20" s="115"/>
      <c r="CD20" s="118"/>
      <c r="CE20" s="115"/>
      <c r="CF20" s="118"/>
      <c r="CG20" s="115"/>
      <c r="CH20" s="119"/>
      <c r="CI20" s="132"/>
      <c r="CJ20" s="118"/>
      <c r="CK20" s="115"/>
      <c r="CL20" s="118"/>
      <c r="CM20" s="1249"/>
      <c r="CN20" s="82">
        <v>2011</v>
      </c>
      <c r="CO20" s="1260"/>
      <c r="CP20" s="1262"/>
      <c r="CQ20" s="1273"/>
      <c r="CR20" s="1273"/>
      <c r="CS20" s="1273"/>
      <c r="CT20" s="1273"/>
      <c r="CU20" s="1273"/>
      <c r="CV20" s="1273"/>
      <c r="CW20" s="1273"/>
      <c r="CX20" s="1273"/>
      <c r="CY20" s="1273"/>
      <c r="CZ20" s="1273"/>
      <c r="DA20" s="1273"/>
      <c r="DB20" s="1273"/>
      <c r="DC20" s="14"/>
    </row>
    <row r="21" spans="1:107" s="2" customFormat="1" x14ac:dyDescent="0.2">
      <c r="A21" s="6"/>
      <c r="B21" s="82">
        <v>2012</v>
      </c>
      <c r="C21" s="115"/>
      <c r="D21" s="1317"/>
      <c r="E21" s="116"/>
      <c r="F21" s="115"/>
      <c r="G21" s="1317"/>
      <c r="H21" s="1244"/>
      <c r="I21" s="115"/>
      <c r="J21" s="1317"/>
      <c r="K21" s="1244"/>
      <c r="L21" s="115"/>
      <c r="M21" s="1317"/>
      <c r="N21" s="1244"/>
      <c r="O21" s="115"/>
      <c r="P21" s="1317"/>
      <c r="Q21" s="116"/>
      <c r="R21" s="115"/>
      <c r="S21" s="1317"/>
      <c r="T21" s="116"/>
      <c r="U21" s="115"/>
      <c r="V21" s="1317"/>
      <c r="W21" s="1244"/>
      <c r="X21" s="115"/>
      <c r="Y21" s="1317"/>
      <c r="Z21" s="1244"/>
      <c r="AA21" s="1260"/>
      <c r="AB21" s="1323"/>
      <c r="AC21" s="1261"/>
      <c r="AD21" s="115"/>
      <c r="AE21" s="1317"/>
      <c r="AF21" s="116"/>
      <c r="AG21" s="115"/>
      <c r="AH21" s="1317"/>
      <c r="AI21" s="1244"/>
      <c r="AJ21" s="1260"/>
      <c r="AK21" s="1323"/>
      <c r="AL21" s="1261"/>
      <c r="AM21" s="435"/>
      <c r="AN21" s="82">
        <v>2012</v>
      </c>
      <c r="AO21" s="115"/>
      <c r="AP21" s="118"/>
      <c r="AQ21" s="115"/>
      <c r="AR21" s="118"/>
      <c r="AS21" s="115"/>
      <c r="AT21" s="118"/>
      <c r="AU21" s="115"/>
      <c r="AV21" s="118"/>
      <c r="AW21" s="1260"/>
      <c r="AX21" s="1262"/>
      <c r="AY21" s="1260"/>
      <c r="AZ21" s="1262"/>
      <c r="BA21" s="1260"/>
      <c r="BB21" s="1262"/>
      <c r="BC21" s="1260"/>
      <c r="BD21" s="1262"/>
      <c r="BE21" s="1260"/>
      <c r="BF21" s="1262"/>
      <c r="BG21" s="1260"/>
      <c r="BH21" s="1262"/>
      <c r="BI21" s="1260"/>
      <c r="BJ21" s="1262"/>
      <c r="BK21" s="1260"/>
      <c r="BL21" s="1262"/>
      <c r="BM21" s="435"/>
      <c r="BN21" s="82">
        <v>2012</v>
      </c>
      <c r="BO21" s="115"/>
      <c r="BP21" s="118"/>
      <c r="BQ21" s="115"/>
      <c r="BR21" s="118"/>
      <c r="BS21" s="115"/>
      <c r="BT21" s="118"/>
      <c r="BU21" s="115"/>
      <c r="BV21" s="118"/>
      <c r="BW21" s="115"/>
      <c r="BX21" s="118"/>
      <c r="BY21" s="115"/>
      <c r="BZ21" s="118"/>
      <c r="CA21" s="115"/>
      <c r="CB21" s="118"/>
      <c r="CC21" s="115"/>
      <c r="CD21" s="118"/>
      <c r="CE21" s="115"/>
      <c r="CF21" s="118"/>
      <c r="CG21" s="115"/>
      <c r="CH21" s="119"/>
      <c r="CI21" s="132"/>
      <c r="CJ21" s="118"/>
      <c r="CK21" s="115"/>
      <c r="CL21" s="118"/>
      <c r="CM21" s="1249"/>
      <c r="CN21" s="82">
        <v>2012</v>
      </c>
      <c r="CO21" s="1260"/>
      <c r="CP21" s="1262"/>
      <c r="CQ21" s="1273"/>
      <c r="CR21" s="1273"/>
      <c r="CS21" s="1273"/>
      <c r="CT21" s="1273"/>
      <c r="CU21" s="1273"/>
      <c r="CV21" s="1273"/>
      <c r="CW21" s="1273"/>
      <c r="CX21" s="1273"/>
      <c r="CY21" s="1273"/>
      <c r="CZ21" s="1273"/>
      <c r="DA21" s="1273"/>
      <c r="DB21" s="1273"/>
      <c r="DC21" s="14"/>
    </row>
    <row r="22" spans="1:107" s="2" customFormat="1" x14ac:dyDescent="0.2">
      <c r="A22" s="6"/>
      <c r="B22" s="82">
        <v>2013</v>
      </c>
      <c r="C22" s="115"/>
      <c r="D22" s="1317"/>
      <c r="E22" s="116"/>
      <c r="F22" s="115"/>
      <c r="G22" s="1317"/>
      <c r="H22" s="1244"/>
      <c r="I22" s="115"/>
      <c r="J22" s="1317"/>
      <c r="K22" s="1244"/>
      <c r="L22" s="115"/>
      <c r="M22" s="1317"/>
      <c r="N22" s="1244"/>
      <c r="O22" s="115"/>
      <c r="P22" s="1317"/>
      <c r="Q22" s="116"/>
      <c r="R22" s="115"/>
      <c r="S22" s="1317"/>
      <c r="T22" s="116"/>
      <c r="U22" s="115"/>
      <c r="V22" s="1317"/>
      <c r="W22" s="1244"/>
      <c r="X22" s="115"/>
      <c r="Y22" s="1317"/>
      <c r="Z22" s="1244"/>
      <c r="AA22" s="1260"/>
      <c r="AB22" s="1323"/>
      <c r="AC22" s="1261"/>
      <c r="AD22" s="115"/>
      <c r="AE22" s="1317"/>
      <c r="AF22" s="116"/>
      <c r="AG22" s="115"/>
      <c r="AH22" s="1317"/>
      <c r="AI22" s="1244"/>
      <c r="AJ22" s="1260"/>
      <c r="AK22" s="1323"/>
      <c r="AL22" s="1261"/>
      <c r="AM22" s="435"/>
      <c r="AN22" s="82">
        <v>2013</v>
      </c>
      <c r="AO22" s="115"/>
      <c r="AP22" s="118"/>
      <c r="AQ22" s="115"/>
      <c r="AR22" s="118"/>
      <c r="AS22" s="115"/>
      <c r="AT22" s="118"/>
      <c r="AU22" s="115"/>
      <c r="AV22" s="118"/>
      <c r="AW22" s="1260"/>
      <c r="AX22" s="1262"/>
      <c r="AY22" s="1260"/>
      <c r="AZ22" s="1262"/>
      <c r="BA22" s="1260"/>
      <c r="BB22" s="1262"/>
      <c r="BC22" s="1260"/>
      <c r="BD22" s="1262"/>
      <c r="BE22" s="1260"/>
      <c r="BF22" s="1262"/>
      <c r="BG22" s="1260"/>
      <c r="BH22" s="1262"/>
      <c r="BI22" s="1260"/>
      <c r="BJ22" s="1262"/>
      <c r="BK22" s="1260"/>
      <c r="BL22" s="1262"/>
      <c r="BM22" s="435"/>
      <c r="BN22" s="82">
        <v>2013</v>
      </c>
      <c r="BO22" s="115"/>
      <c r="BP22" s="118"/>
      <c r="BQ22" s="115"/>
      <c r="BR22" s="118"/>
      <c r="BS22" s="115"/>
      <c r="BT22" s="118"/>
      <c r="BU22" s="115"/>
      <c r="BV22" s="118"/>
      <c r="BW22" s="115"/>
      <c r="BX22" s="118"/>
      <c r="BY22" s="115"/>
      <c r="BZ22" s="118"/>
      <c r="CA22" s="115"/>
      <c r="CB22" s="118"/>
      <c r="CC22" s="115"/>
      <c r="CD22" s="118"/>
      <c r="CE22" s="115"/>
      <c r="CF22" s="118"/>
      <c r="CG22" s="115"/>
      <c r="CH22" s="119"/>
      <c r="CI22" s="132"/>
      <c r="CJ22" s="118"/>
      <c r="CK22" s="115"/>
      <c r="CL22" s="118"/>
      <c r="CM22" s="1249"/>
      <c r="CN22" s="82">
        <v>2013</v>
      </c>
      <c r="CO22" s="1260"/>
      <c r="CP22" s="1262"/>
      <c r="CQ22" s="1273"/>
      <c r="CR22" s="1273"/>
      <c r="CS22" s="1273"/>
      <c r="CT22" s="1273"/>
      <c r="CU22" s="1273"/>
      <c r="CV22" s="1273"/>
      <c r="CW22" s="1273"/>
      <c r="CX22" s="1273"/>
      <c r="CY22" s="1273"/>
      <c r="CZ22" s="1273"/>
      <c r="DA22" s="1273"/>
      <c r="DB22" s="1273"/>
      <c r="DC22" s="14"/>
    </row>
    <row r="23" spans="1:107" s="20" customFormat="1" x14ac:dyDescent="0.2">
      <c r="A23" s="24"/>
      <c r="B23" s="83">
        <v>2014</v>
      </c>
      <c r="C23" s="115"/>
      <c r="D23" s="1318"/>
      <c r="E23" s="560"/>
      <c r="F23" s="115"/>
      <c r="G23" s="1318"/>
      <c r="H23" s="1327"/>
      <c r="I23" s="115"/>
      <c r="J23" s="1318"/>
      <c r="K23" s="1327"/>
      <c r="L23" s="115"/>
      <c r="M23" s="1318"/>
      <c r="N23" s="1327"/>
      <c r="O23" s="115"/>
      <c r="P23" s="1318"/>
      <c r="Q23" s="560"/>
      <c r="R23" s="115"/>
      <c r="S23" s="1318"/>
      <c r="T23" s="560"/>
      <c r="U23" s="115"/>
      <c r="V23" s="1318"/>
      <c r="W23" s="1327"/>
      <c r="X23" s="115"/>
      <c r="Y23" s="1318"/>
      <c r="Z23" s="1327"/>
      <c r="AA23" s="1260"/>
      <c r="AB23" s="1324"/>
      <c r="AC23" s="1291"/>
      <c r="AD23" s="115"/>
      <c r="AE23" s="1318"/>
      <c r="AF23" s="560"/>
      <c r="AG23" s="115"/>
      <c r="AH23" s="1318"/>
      <c r="AI23" s="1327"/>
      <c r="AJ23" s="1260"/>
      <c r="AK23" s="1324"/>
      <c r="AL23" s="1291"/>
      <c r="AM23" s="435"/>
      <c r="AN23" s="83">
        <v>2014</v>
      </c>
      <c r="AO23" s="115"/>
      <c r="AP23" s="120"/>
      <c r="AQ23" s="115"/>
      <c r="AR23" s="120"/>
      <c r="AS23" s="115"/>
      <c r="AT23" s="120"/>
      <c r="AU23" s="115"/>
      <c r="AV23" s="120"/>
      <c r="AW23" s="1260"/>
      <c r="AX23" s="1263"/>
      <c r="AY23" s="1260"/>
      <c r="AZ23" s="1263"/>
      <c r="BA23" s="1260"/>
      <c r="BB23" s="1263"/>
      <c r="BC23" s="1260"/>
      <c r="BD23" s="1263"/>
      <c r="BE23" s="1260"/>
      <c r="BF23" s="1263"/>
      <c r="BG23" s="1260"/>
      <c r="BH23" s="1263"/>
      <c r="BI23" s="1260"/>
      <c r="BJ23" s="1263"/>
      <c r="BK23" s="1260"/>
      <c r="BL23" s="1263"/>
      <c r="BM23" s="435"/>
      <c r="BN23" s="83">
        <v>2014</v>
      </c>
      <c r="BO23" s="115"/>
      <c r="BP23" s="120"/>
      <c r="BQ23" s="115"/>
      <c r="BR23" s="120"/>
      <c r="BS23" s="115"/>
      <c r="BT23" s="120"/>
      <c r="BU23" s="115"/>
      <c r="BV23" s="120"/>
      <c r="BW23" s="115"/>
      <c r="BX23" s="120"/>
      <c r="BY23" s="115"/>
      <c r="BZ23" s="120"/>
      <c r="CA23" s="115"/>
      <c r="CB23" s="120"/>
      <c r="CC23" s="115"/>
      <c r="CD23" s="120"/>
      <c r="CE23" s="115"/>
      <c r="CF23" s="120"/>
      <c r="CG23" s="115"/>
      <c r="CH23" s="121"/>
      <c r="CI23" s="132"/>
      <c r="CJ23" s="120"/>
      <c r="CK23" s="115"/>
      <c r="CL23" s="120"/>
      <c r="CM23" s="1250"/>
      <c r="CN23" s="83">
        <v>2014</v>
      </c>
      <c r="CO23" s="1260"/>
      <c r="CP23" s="1263"/>
      <c r="CQ23" s="1273"/>
      <c r="CR23" s="1273"/>
      <c r="CS23" s="1273"/>
      <c r="CT23" s="1273"/>
      <c r="CU23" s="1273"/>
      <c r="CV23" s="1273"/>
      <c r="CW23" s="1273"/>
      <c r="CX23" s="1273"/>
      <c r="CY23" s="1273"/>
      <c r="CZ23" s="1273"/>
      <c r="DA23" s="1273"/>
      <c r="DB23" s="1273"/>
    </row>
    <row r="24" spans="1:107" s="20" customFormat="1" ht="15" customHeight="1" x14ac:dyDescent="0.2">
      <c r="A24" s="24"/>
      <c r="B24" s="82">
        <v>2015</v>
      </c>
      <c r="C24" s="561"/>
      <c r="D24" s="1317"/>
      <c r="E24" s="118"/>
      <c r="F24" s="561"/>
      <c r="G24" s="1317"/>
      <c r="H24" s="1328"/>
      <c r="I24" s="561"/>
      <c r="J24" s="1317"/>
      <c r="K24" s="1328"/>
      <c r="L24" s="561"/>
      <c r="M24" s="1317"/>
      <c r="N24" s="1328"/>
      <c r="O24" s="561"/>
      <c r="P24" s="1317"/>
      <c r="Q24" s="118"/>
      <c r="R24" s="561"/>
      <c r="S24" s="1317"/>
      <c r="T24" s="118"/>
      <c r="U24" s="561"/>
      <c r="V24" s="1317"/>
      <c r="W24" s="1328"/>
      <c r="X24" s="561"/>
      <c r="Y24" s="1317"/>
      <c r="Z24" s="1328"/>
      <c r="AA24" s="1264"/>
      <c r="AB24" s="1323"/>
      <c r="AC24" s="1262"/>
      <c r="AD24" s="561"/>
      <c r="AE24" s="1317"/>
      <c r="AF24" s="118"/>
      <c r="AG24" s="561"/>
      <c r="AH24" s="1317"/>
      <c r="AI24" s="1328"/>
      <c r="AJ24" s="1264"/>
      <c r="AK24" s="1323"/>
      <c r="AL24" s="1262"/>
      <c r="AM24" s="435"/>
      <c r="AN24" s="82">
        <v>2015</v>
      </c>
      <c r="AO24" s="561"/>
      <c r="AP24" s="118"/>
      <c r="AQ24" s="561"/>
      <c r="AR24" s="118"/>
      <c r="AS24" s="561"/>
      <c r="AT24" s="118"/>
      <c r="AU24" s="561"/>
      <c r="AV24" s="118"/>
      <c r="AW24" s="1264"/>
      <c r="AX24" s="1262"/>
      <c r="AY24" s="1264"/>
      <c r="AZ24" s="1262"/>
      <c r="BA24" s="1264"/>
      <c r="BB24" s="1262"/>
      <c r="BC24" s="1264"/>
      <c r="BD24" s="1262"/>
      <c r="BE24" s="1264"/>
      <c r="BF24" s="1262"/>
      <c r="BG24" s="1264"/>
      <c r="BH24" s="1262"/>
      <c r="BI24" s="1264"/>
      <c r="BJ24" s="1262"/>
      <c r="BK24" s="1264"/>
      <c r="BL24" s="1262"/>
      <c r="BM24" s="435"/>
      <c r="BN24" s="82">
        <v>2015</v>
      </c>
      <c r="BO24" s="561"/>
      <c r="BP24" s="118"/>
      <c r="BQ24" s="561"/>
      <c r="BR24" s="118"/>
      <c r="BS24" s="561"/>
      <c r="BT24" s="118"/>
      <c r="BU24" s="561"/>
      <c r="BV24" s="118"/>
      <c r="BW24" s="561"/>
      <c r="BX24" s="118"/>
      <c r="BY24" s="561"/>
      <c r="BZ24" s="118"/>
      <c r="CA24" s="561"/>
      <c r="CB24" s="118"/>
      <c r="CC24" s="561"/>
      <c r="CD24" s="118"/>
      <c r="CE24" s="561"/>
      <c r="CF24" s="118"/>
      <c r="CG24" s="561"/>
      <c r="CH24" s="119"/>
      <c r="CI24" s="178"/>
      <c r="CJ24" s="118"/>
      <c r="CK24" s="144"/>
      <c r="CL24" s="118"/>
      <c r="CM24" s="1250"/>
      <c r="CN24" s="82">
        <v>2015</v>
      </c>
      <c r="CO24" s="1264"/>
      <c r="CP24" s="1262"/>
      <c r="CQ24" s="1275"/>
      <c r="CR24" s="1275"/>
      <c r="CS24" s="1275"/>
      <c r="CT24" s="1275"/>
      <c r="CU24" s="1275"/>
      <c r="CV24" s="1275"/>
      <c r="CW24" s="1275"/>
      <c r="CX24" s="1275"/>
      <c r="CY24" s="1275"/>
      <c r="CZ24" s="1275"/>
      <c r="DA24" s="1275"/>
      <c r="DB24" s="1275"/>
    </row>
    <row r="25" spans="1:107" s="20" customFormat="1" x14ac:dyDescent="0.2">
      <c r="A25" s="24"/>
      <c r="B25" s="83">
        <v>2016</v>
      </c>
      <c r="C25" s="573"/>
      <c r="D25" s="1318"/>
      <c r="E25" s="120"/>
      <c r="F25" s="573"/>
      <c r="G25" s="1318"/>
      <c r="H25" s="1329"/>
      <c r="I25" s="573"/>
      <c r="J25" s="1318"/>
      <c r="K25" s="1329"/>
      <c r="L25" s="573"/>
      <c r="M25" s="1318"/>
      <c r="N25" s="1329"/>
      <c r="O25" s="573"/>
      <c r="P25" s="1318"/>
      <c r="Q25" s="120"/>
      <c r="R25" s="573"/>
      <c r="S25" s="1318"/>
      <c r="T25" s="120"/>
      <c r="U25" s="573"/>
      <c r="V25" s="1318"/>
      <c r="W25" s="1329"/>
      <c r="X25" s="573"/>
      <c r="Y25" s="1318"/>
      <c r="Z25" s="1329"/>
      <c r="AA25" s="1265"/>
      <c r="AB25" s="1324"/>
      <c r="AC25" s="1263"/>
      <c r="AD25" s="573"/>
      <c r="AE25" s="1318"/>
      <c r="AF25" s="120"/>
      <c r="AG25" s="573"/>
      <c r="AH25" s="1318"/>
      <c r="AI25" s="1329"/>
      <c r="AJ25" s="1265"/>
      <c r="AK25" s="1324"/>
      <c r="AL25" s="1263"/>
      <c r="AM25" s="435"/>
      <c r="AN25" s="83">
        <v>2016</v>
      </c>
      <c r="AO25" s="573"/>
      <c r="AP25" s="120"/>
      <c r="AQ25" s="573"/>
      <c r="AR25" s="120"/>
      <c r="AS25" s="573"/>
      <c r="AT25" s="120"/>
      <c r="AU25" s="573"/>
      <c r="AV25" s="120"/>
      <c r="AW25" s="1265"/>
      <c r="AX25" s="1263"/>
      <c r="AY25" s="1265"/>
      <c r="AZ25" s="1263"/>
      <c r="BA25" s="1265"/>
      <c r="BB25" s="1263"/>
      <c r="BC25" s="1265"/>
      <c r="BD25" s="1263"/>
      <c r="BE25" s="1265"/>
      <c r="BF25" s="1263"/>
      <c r="BG25" s="1265"/>
      <c r="BH25" s="1263"/>
      <c r="BI25" s="1265"/>
      <c r="BJ25" s="1263"/>
      <c r="BK25" s="1265"/>
      <c r="BL25" s="1263"/>
      <c r="BM25" s="435"/>
      <c r="BN25" s="83">
        <v>2016</v>
      </c>
      <c r="BO25" s="573"/>
      <c r="BP25" s="120"/>
      <c r="BQ25" s="573"/>
      <c r="BR25" s="120"/>
      <c r="BS25" s="573"/>
      <c r="BT25" s="120"/>
      <c r="BU25" s="573"/>
      <c r="BV25" s="120"/>
      <c r="BW25" s="573"/>
      <c r="BX25" s="120"/>
      <c r="BY25" s="573"/>
      <c r="BZ25" s="120"/>
      <c r="CA25" s="573"/>
      <c r="CB25" s="120"/>
      <c r="CC25" s="573"/>
      <c r="CD25" s="120"/>
      <c r="CE25" s="573"/>
      <c r="CF25" s="120"/>
      <c r="CG25" s="573"/>
      <c r="CH25" s="121"/>
      <c r="CI25" s="181"/>
      <c r="CJ25" s="120"/>
      <c r="CK25" s="146"/>
      <c r="CL25" s="120"/>
      <c r="CM25" s="1250"/>
      <c r="CN25" s="83">
        <v>2016</v>
      </c>
      <c r="CO25" s="1265"/>
      <c r="CP25" s="1263"/>
      <c r="CQ25" s="1276"/>
      <c r="CR25" s="1276"/>
      <c r="CS25" s="1276"/>
      <c r="CT25" s="1276"/>
      <c r="CU25" s="1276"/>
      <c r="CV25" s="1276"/>
      <c r="CW25" s="1276"/>
      <c r="CX25" s="1276"/>
      <c r="CY25" s="1276"/>
      <c r="CZ25" s="1276"/>
      <c r="DA25" s="1276"/>
      <c r="DB25" s="1276"/>
    </row>
    <row r="26" spans="1:107" s="20" customFormat="1" x14ac:dyDescent="0.2">
      <c r="A26" s="24"/>
      <c r="B26" s="82">
        <v>2017</v>
      </c>
      <c r="C26" s="573"/>
      <c r="D26" s="1318"/>
      <c r="E26" s="120"/>
      <c r="F26" s="573"/>
      <c r="G26" s="1318"/>
      <c r="H26" s="1329"/>
      <c r="I26" s="573"/>
      <c r="J26" s="1318"/>
      <c r="K26" s="1329"/>
      <c r="L26" s="573"/>
      <c r="M26" s="1318"/>
      <c r="N26" s="1329"/>
      <c r="O26" s="573"/>
      <c r="P26" s="1318"/>
      <c r="Q26" s="120"/>
      <c r="R26" s="573"/>
      <c r="S26" s="1318"/>
      <c r="T26" s="120"/>
      <c r="U26" s="573"/>
      <c r="V26" s="1318"/>
      <c r="W26" s="1329"/>
      <c r="X26" s="573"/>
      <c r="Y26" s="1318"/>
      <c r="Z26" s="1329"/>
      <c r="AA26" s="1265"/>
      <c r="AB26" s="1324"/>
      <c r="AC26" s="1263"/>
      <c r="AD26" s="573"/>
      <c r="AE26" s="1318"/>
      <c r="AF26" s="120"/>
      <c r="AG26" s="573"/>
      <c r="AH26" s="1318"/>
      <c r="AI26" s="1329"/>
      <c r="AJ26" s="1265"/>
      <c r="AK26" s="1324"/>
      <c r="AL26" s="1263"/>
      <c r="AM26" s="435"/>
      <c r="AN26" s="82">
        <v>2017</v>
      </c>
      <c r="AO26" s="573"/>
      <c r="AP26" s="120"/>
      <c r="AQ26" s="573"/>
      <c r="AR26" s="120"/>
      <c r="AS26" s="573"/>
      <c r="AT26" s="120"/>
      <c r="AU26" s="573"/>
      <c r="AV26" s="120"/>
      <c r="AW26" s="1265"/>
      <c r="AX26" s="1263"/>
      <c r="AY26" s="1265"/>
      <c r="AZ26" s="1263"/>
      <c r="BA26" s="1265"/>
      <c r="BB26" s="1263"/>
      <c r="BC26" s="1265"/>
      <c r="BD26" s="1263"/>
      <c r="BE26" s="1265"/>
      <c r="BF26" s="1263"/>
      <c r="BG26" s="1265"/>
      <c r="BH26" s="1263"/>
      <c r="BI26" s="1265"/>
      <c r="BJ26" s="1263"/>
      <c r="BK26" s="1265"/>
      <c r="BL26" s="1263"/>
      <c r="BM26" s="435"/>
      <c r="BN26" s="83">
        <v>2017</v>
      </c>
      <c r="BO26" s="573"/>
      <c r="BP26" s="120"/>
      <c r="BQ26" s="573"/>
      <c r="BR26" s="120"/>
      <c r="BS26" s="573"/>
      <c r="BT26" s="120"/>
      <c r="BU26" s="573"/>
      <c r="BV26" s="120"/>
      <c r="BW26" s="573"/>
      <c r="BX26" s="120"/>
      <c r="BY26" s="573"/>
      <c r="BZ26" s="120"/>
      <c r="CA26" s="573"/>
      <c r="CB26" s="120"/>
      <c r="CC26" s="573"/>
      <c r="CD26" s="120"/>
      <c r="CE26" s="573"/>
      <c r="CF26" s="120"/>
      <c r="CG26" s="573"/>
      <c r="CH26" s="121"/>
      <c r="CI26" s="181"/>
      <c r="CJ26" s="120"/>
      <c r="CK26" s="146"/>
      <c r="CL26" s="120"/>
      <c r="CM26" s="1250"/>
      <c r="CN26" s="83">
        <v>2017</v>
      </c>
      <c r="CO26" s="1265"/>
      <c r="CP26" s="1263"/>
      <c r="CQ26" s="1276"/>
      <c r="CR26" s="1276"/>
      <c r="CS26" s="1276"/>
      <c r="CT26" s="1276"/>
      <c r="CU26" s="1276"/>
      <c r="CV26" s="1276"/>
      <c r="CW26" s="1276"/>
      <c r="CX26" s="1276"/>
      <c r="CY26" s="1276"/>
      <c r="CZ26" s="1276"/>
      <c r="DA26" s="1276"/>
      <c r="DB26" s="1276"/>
    </row>
    <row r="27" spans="1:107" s="20" customFormat="1" ht="15" thickBot="1" x14ac:dyDescent="0.25">
      <c r="A27" s="24"/>
      <c r="B27" s="1756">
        <v>2018</v>
      </c>
      <c r="C27" s="573"/>
      <c r="D27" s="1318"/>
      <c r="E27" s="120"/>
      <c r="F27" s="573"/>
      <c r="G27" s="1318"/>
      <c r="H27" s="1329"/>
      <c r="I27" s="573"/>
      <c r="J27" s="1318"/>
      <c r="K27" s="1329"/>
      <c r="L27" s="573"/>
      <c r="M27" s="1318"/>
      <c r="N27" s="1329"/>
      <c r="O27" s="573"/>
      <c r="P27" s="1318"/>
      <c r="Q27" s="120"/>
      <c r="R27" s="573"/>
      <c r="S27" s="1318"/>
      <c r="T27" s="120"/>
      <c r="U27" s="573"/>
      <c r="V27" s="1318"/>
      <c r="W27" s="1329"/>
      <c r="X27" s="573"/>
      <c r="Y27" s="1318"/>
      <c r="Z27" s="1329"/>
      <c r="AA27" s="1265"/>
      <c r="AB27" s="1324"/>
      <c r="AC27" s="1263"/>
      <c r="AD27" s="573"/>
      <c r="AE27" s="1318"/>
      <c r="AF27" s="120"/>
      <c r="AG27" s="573"/>
      <c r="AH27" s="1318"/>
      <c r="AI27" s="1329"/>
      <c r="AJ27" s="1265"/>
      <c r="AK27" s="1324"/>
      <c r="AL27" s="1267"/>
      <c r="AM27" s="435"/>
      <c r="AN27" s="83">
        <v>2018</v>
      </c>
      <c r="AO27" s="575"/>
      <c r="AP27" s="153"/>
      <c r="AQ27" s="575"/>
      <c r="AR27" s="153"/>
      <c r="AS27" s="575"/>
      <c r="AT27" s="153"/>
      <c r="AU27" s="575"/>
      <c r="AV27" s="153"/>
      <c r="AW27" s="1265"/>
      <c r="AX27" s="1263"/>
      <c r="AY27" s="1265"/>
      <c r="AZ27" s="1263"/>
      <c r="BA27" s="1265"/>
      <c r="BB27" s="1263"/>
      <c r="BC27" s="1265"/>
      <c r="BD27" s="1263"/>
      <c r="BE27" s="1265"/>
      <c r="BF27" s="1263"/>
      <c r="BG27" s="1265"/>
      <c r="BH27" s="1263"/>
      <c r="BI27" s="1265"/>
      <c r="BJ27" s="1263"/>
      <c r="BK27" s="1265"/>
      <c r="BL27" s="1263"/>
      <c r="BM27" s="435"/>
      <c r="BN27" s="82">
        <v>2018</v>
      </c>
      <c r="BO27" s="575"/>
      <c r="BP27" s="153"/>
      <c r="BQ27" s="575"/>
      <c r="BR27" s="153"/>
      <c r="BS27" s="575"/>
      <c r="BT27" s="153"/>
      <c r="BU27" s="575"/>
      <c r="BV27" s="153"/>
      <c r="BW27" s="575"/>
      <c r="BX27" s="153"/>
      <c r="BY27" s="575"/>
      <c r="BZ27" s="153"/>
      <c r="CA27" s="575"/>
      <c r="CB27" s="153"/>
      <c r="CC27" s="575"/>
      <c r="CD27" s="153"/>
      <c r="CE27" s="575"/>
      <c r="CF27" s="153"/>
      <c r="CG27" s="575"/>
      <c r="CH27" s="576"/>
      <c r="CI27" s="1763"/>
      <c r="CJ27" s="153"/>
      <c r="CK27" s="152"/>
      <c r="CL27" s="153"/>
      <c r="CM27" s="1250"/>
      <c r="CN27" s="82">
        <v>2018</v>
      </c>
      <c r="CO27" s="1265"/>
      <c r="CP27" s="1263"/>
      <c r="CQ27" s="1276"/>
      <c r="CR27" s="1276"/>
      <c r="CS27" s="1276"/>
      <c r="CT27" s="1276"/>
      <c r="CU27" s="1276"/>
      <c r="CV27" s="1276"/>
      <c r="CW27" s="1276"/>
      <c r="CX27" s="1276"/>
      <c r="CY27" s="1276"/>
      <c r="CZ27" s="1276"/>
      <c r="DA27" s="1276"/>
      <c r="DB27" s="1276"/>
    </row>
    <row r="28" spans="1:107" s="578" customFormat="1" ht="66" customHeight="1" thickBot="1" x14ac:dyDescent="0.25">
      <c r="A28" s="577"/>
      <c r="B28" s="684" t="s">
        <v>499</v>
      </c>
      <c r="C28" s="1056" t="str">
        <f>IF(COUNT(C11:C27)&lt;&gt;0,IF(COUNT(C20:C27)&lt;7,"Please fill in value for 2018 and extend series back to at least 2011",""),"")</f>
        <v/>
      </c>
      <c r="D28" s="1319" t="str">
        <f t="shared" ref="D28:AL28" si="0">IF(COUNT(D11:D27)&lt;&gt;0,IF(COUNT(D20:D27)&lt;7,"Please fill in value for 2018 and extend series back to at least 2011",""),"")</f>
        <v/>
      </c>
      <c r="E28" s="1051" t="str">
        <f t="shared" si="0"/>
        <v/>
      </c>
      <c r="F28" s="1042" t="str">
        <f t="shared" si="0"/>
        <v/>
      </c>
      <c r="G28" s="1319" t="str">
        <f t="shared" si="0"/>
        <v/>
      </c>
      <c r="H28" s="1330" t="str">
        <f t="shared" si="0"/>
        <v/>
      </c>
      <c r="I28" s="1042" t="str">
        <f t="shared" si="0"/>
        <v/>
      </c>
      <c r="J28" s="1319" t="str">
        <f t="shared" si="0"/>
        <v/>
      </c>
      <c r="K28" s="1330" t="str">
        <f t="shared" si="0"/>
        <v/>
      </c>
      <c r="L28" s="1042" t="str">
        <f t="shared" si="0"/>
        <v/>
      </c>
      <c r="M28" s="1319" t="str">
        <f t="shared" si="0"/>
        <v/>
      </c>
      <c r="N28" s="1330" t="str">
        <f t="shared" si="0"/>
        <v/>
      </c>
      <c r="O28" s="1042" t="str">
        <f t="shared" si="0"/>
        <v/>
      </c>
      <c r="P28" s="1319" t="str">
        <f t="shared" si="0"/>
        <v/>
      </c>
      <c r="Q28" s="1051" t="str">
        <f t="shared" si="0"/>
        <v/>
      </c>
      <c r="R28" s="1042" t="str">
        <f>IF(COUNT(R11:R27)&lt;&gt;0,IF(COUNT(R20:R27)&lt;7,"Please fill in value for 2018 and extend series back to at least 2011",""),"")</f>
        <v/>
      </c>
      <c r="S28" s="1319" t="str">
        <f t="shared" si="0"/>
        <v/>
      </c>
      <c r="T28" s="1051" t="str">
        <f t="shared" si="0"/>
        <v/>
      </c>
      <c r="U28" s="1042" t="str">
        <f t="shared" si="0"/>
        <v/>
      </c>
      <c r="V28" s="1319" t="str">
        <f t="shared" si="0"/>
        <v/>
      </c>
      <c r="W28" s="1330" t="str">
        <f t="shared" si="0"/>
        <v/>
      </c>
      <c r="X28" s="1042" t="str">
        <f t="shared" si="0"/>
        <v/>
      </c>
      <c r="Y28" s="1319" t="str">
        <f t="shared" si="0"/>
        <v/>
      </c>
      <c r="Z28" s="1330" t="str">
        <f t="shared" si="0"/>
        <v/>
      </c>
      <c r="AA28" s="1042" t="str">
        <f t="shared" si="0"/>
        <v/>
      </c>
      <c r="AB28" s="1319" t="str">
        <f t="shared" si="0"/>
        <v/>
      </c>
      <c r="AC28" s="1330" t="str">
        <f t="shared" si="0"/>
        <v/>
      </c>
      <c r="AD28" s="1042" t="str">
        <f t="shared" si="0"/>
        <v/>
      </c>
      <c r="AE28" s="1319" t="str">
        <f t="shared" si="0"/>
        <v/>
      </c>
      <c r="AF28" s="1051" t="str">
        <f t="shared" si="0"/>
        <v/>
      </c>
      <c r="AG28" s="1042" t="str">
        <f t="shared" si="0"/>
        <v/>
      </c>
      <c r="AH28" s="1319" t="str">
        <f t="shared" si="0"/>
        <v/>
      </c>
      <c r="AI28" s="1051" t="str">
        <f t="shared" si="0"/>
        <v/>
      </c>
      <c r="AJ28" s="1042" t="str">
        <f t="shared" si="0"/>
        <v/>
      </c>
      <c r="AK28" s="1319" t="str">
        <f t="shared" si="0"/>
        <v/>
      </c>
      <c r="AL28" s="1336" t="str">
        <f t="shared" si="0"/>
        <v/>
      </c>
      <c r="AM28" s="579"/>
      <c r="AN28" s="684" t="s">
        <v>499</v>
      </c>
      <c r="AO28" s="1548" t="str">
        <f>IF(COUNT(AO11:AO27)&lt;&gt;0,IF(COUNT(AO20:AO27)&lt;7,"Please fill in value for 2018 and extend series back to at least 2011",""),"")</f>
        <v/>
      </c>
      <c r="AP28" s="1043" t="str">
        <f t="shared" ref="AP28:BL28" si="1">IF(COUNT(AP11:AP27)&lt;&gt;0,IF(COUNT(AP20:AP27)&lt;7,"Please fill in value for 2018 and extend series back to at least 2011",""),"")</f>
        <v/>
      </c>
      <c r="AQ28" s="1043" t="str">
        <f t="shared" si="1"/>
        <v/>
      </c>
      <c r="AR28" s="1043" t="str">
        <f t="shared" si="1"/>
        <v/>
      </c>
      <c r="AS28" s="1043" t="str">
        <f t="shared" si="1"/>
        <v/>
      </c>
      <c r="AT28" s="1043" t="str">
        <f t="shared" si="1"/>
        <v/>
      </c>
      <c r="AU28" s="1043" t="str">
        <f t="shared" si="1"/>
        <v/>
      </c>
      <c r="AV28" s="1043" t="str">
        <f t="shared" si="1"/>
        <v/>
      </c>
      <c r="AW28" s="1043" t="str">
        <f t="shared" si="1"/>
        <v/>
      </c>
      <c r="AX28" s="1043" t="str">
        <f t="shared" si="1"/>
        <v/>
      </c>
      <c r="AY28" s="1043" t="str">
        <f t="shared" si="1"/>
        <v/>
      </c>
      <c r="AZ28" s="1043" t="str">
        <f t="shared" si="1"/>
        <v/>
      </c>
      <c r="BA28" s="1043" t="str">
        <f t="shared" si="1"/>
        <v/>
      </c>
      <c r="BB28" s="1043" t="str">
        <f t="shared" si="1"/>
        <v/>
      </c>
      <c r="BC28" s="1043" t="str">
        <f t="shared" si="1"/>
        <v/>
      </c>
      <c r="BD28" s="1043" t="str">
        <f t="shared" si="1"/>
        <v/>
      </c>
      <c r="BE28" s="1043" t="str">
        <f t="shared" si="1"/>
        <v/>
      </c>
      <c r="BF28" s="1043" t="str">
        <f t="shared" si="1"/>
        <v/>
      </c>
      <c r="BG28" s="1043" t="str">
        <f t="shared" si="1"/>
        <v/>
      </c>
      <c r="BH28" s="1043" t="str">
        <f t="shared" si="1"/>
        <v/>
      </c>
      <c r="BI28" s="1043" t="str">
        <f t="shared" si="1"/>
        <v/>
      </c>
      <c r="BJ28" s="1043" t="str">
        <f t="shared" si="1"/>
        <v/>
      </c>
      <c r="BK28" s="1043" t="str">
        <f t="shared" si="1"/>
        <v/>
      </c>
      <c r="BL28" s="1043" t="str">
        <f t="shared" si="1"/>
        <v/>
      </c>
      <c r="BM28" s="579"/>
      <c r="BN28" s="684" t="s">
        <v>499</v>
      </c>
      <c r="BO28" s="1056" t="str">
        <f t="shared" ref="BO28:CL28" si="2">IF(COUNT(BO11:BO27)&lt;&gt;0,IF(COUNT(BO20:BO27)&lt;7,"Please fill in value for 2018 and extend series back to at least 2011",""),"")</f>
        <v/>
      </c>
      <c r="BP28" s="1238" t="str">
        <f t="shared" si="2"/>
        <v/>
      </c>
      <c r="BQ28" s="1041" t="str">
        <f t="shared" si="2"/>
        <v/>
      </c>
      <c r="BR28" s="1051" t="str">
        <f t="shared" si="2"/>
        <v/>
      </c>
      <c r="BS28" s="1042" t="str">
        <f t="shared" si="2"/>
        <v/>
      </c>
      <c r="BT28" s="1051" t="str">
        <f t="shared" si="2"/>
        <v/>
      </c>
      <c r="BU28" s="1042" t="str">
        <f t="shared" si="2"/>
        <v/>
      </c>
      <c r="BV28" s="1051" t="str">
        <f t="shared" si="2"/>
        <v/>
      </c>
      <c r="BW28" s="1042" t="str">
        <f t="shared" si="2"/>
        <v/>
      </c>
      <c r="BX28" s="1051" t="str">
        <f t="shared" si="2"/>
        <v/>
      </c>
      <c r="BY28" s="1042" t="str">
        <f t="shared" si="2"/>
        <v/>
      </c>
      <c r="BZ28" s="1238" t="str">
        <f t="shared" si="2"/>
        <v/>
      </c>
      <c r="CA28" s="1041" t="str">
        <f t="shared" si="2"/>
        <v/>
      </c>
      <c r="CB28" s="1238" t="str">
        <f t="shared" si="2"/>
        <v/>
      </c>
      <c r="CC28" s="1041" t="str">
        <f t="shared" si="2"/>
        <v/>
      </c>
      <c r="CD28" s="1238" t="str">
        <f t="shared" si="2"/>
        <v/>
      </c>
      <c r="CE28" s="1041" t="str">
        <f t="shared" si="2"/>
        <v/>
      </c>
      <c r="CF28" s="1238" t="str">
        <f t="shared" si="2"/>
        <v/>
      </c>
      <c r="CG28" s="1041" t="str">
        <f t="shared" si="2"/>
        <v/>
      </c>
      <c r="CH28" s="1238" t="str">
        <f t="shared" si="2"/>
        <v/>
      </c>
      <c r="CI28" s="1041" t="str">
        <f t="shared" si="2"/>
        <v/>
      </c>
      <c r="CJ28" s="1238" t="str">
        <f t="shared" si="2"/>
        <v/>
      </c>
      <c r="CK28" s="1041" t="str">
        <f t="shared" si="2"/>
        <v/>
      </c>
      <c r="CL28" s="1051" t="str">
        <f t="shared" si="2"/>
        <v/>
      </c>
      <c r="CM28" s="1251"/>
      <c r="CN28" s="684" t="s">
        <v>499</v>
      </c>
      <c r="CO28" s="1056" t="str">
        <f t="shared" ref="CO28:DB28" si="3">IF(COUNT(CO11:CO27)&lt;&gt;0,IF(COUNT(CO20:CO27)&lt;7,"Please fill in value for 2018 and extend series back to at least 2011",""),"")</f>
        <v/>
      </c>
      <c r="CP28" s="1051" t="str">
        <f t="shared" si="3"/>
        <v/>
      </c>
      <c r="CQ28" s="1043" t="str">
        <f t="shared" si="3"/>
        <v/>
      </c>
      <c r="CR28" s="1043" t="str">
        <f t="shared" si="3"/>
        <v/>
      </c>
      <c r="CS28" s="1043" t="str">
        <f t="shared" si="3"/>
        <v/>
      </c>
      <c r="CT28" s="1043" t="str">
        <f t="shared" si="3"/>
        <v/>
      </c>
      <c r="CU28" s="1043" t="str">
        <f t="shared" si="3"/>
        <v/>
      </c>
      <c r="CV28" s="1043" t="str">
        <f t="shared" si="3"/>
        <v/>
      </c>
      <c r="CW28" s="1043" t="str">
        <f t="shared" si="3"/>
        <v/>
      </c>
      <c r="CX28" s="1043" t="str">
        <f t="shared" si="3"/>
        <v/>
      </c>
      <c r="CY28" s="1043" t="str">
        <f t="shared" si="3"/>
        <v/>
      </c>
      <c r="CZ28" s="1043" t="str">
        <f t="shared" si="3"/>
        <v/>
      </c>
      <c r="DA28" s="1043" t="str">
        <f t="shared" si="3"/>
        <v/>
      </c>
      <c r="DB28" s="1043" t="str">
        <f t="shared" si="3"/>
        <v/>
      </c>
    </row>
    <row r="29" spans="1:107" s="578" customFormat="1" ht="39" customHeight="1" thickBot="1" x14ac:dyDescent="0.25">
      <c r="A29" s="577"/>
      <c r="B29" s="708" t="s">
        <v>500</v>
      </c>
      <c r="C29" s="1057" t="str">
        <f>IF(MAX('2 sup_templates checks'!C29:C30)&gt;0.2,"Series contain annual jump(s) of over 20%","")</f>
        <v/>
      </c>
      <c r="D29" s="1338" t="str">
        <f>IF(MAX('2 sup_templates checks'!D29:D30)&gt;0.2,"Series contain annual jump(s) of over 20%","")</f>
        <v/>
      </c>
      <c r="E29" s="1339" t="str">
        <f>IF(MAX('2 sup_templates checks'!E29:E30)&gt;0.2,"Series contain annual jump(s) of over 20%","")</f>
        <v/>
      </c>
      <c r="F29" s="1057" t="str">
        <f>IF(MAX('2 sup_templates checks'!F29:F30)&gt;0.2,"Series contain annual jump(s) of over 20%","")</f>
        <v/>
      </c>
      <c r="G29" s="1338" t="str">
        <f>IF(MAX('2 sup_templates checks'!G29:G30)&gt;0.2,"Series contain annual jump(s) of over 20%","")</f>
        <v/>
      </c>
      <c r="H29" s="1339" t="str">
        <f>IF(MAX('2 sup_templates checks'!H29:H30)&gt;0.2,"Series contain annual jump(s) of over 20%","")</f>
        <v/>
      </c>
      <c r="I29" s="1057" t="str">
        <f>IF(MAX('2 sup_templates checks'!I29:I30)&gt;0.2,"Series contain annual jump(s) of over 20%","")</f>
        <v/>
      </c>
      <c r="J29" s="1338" t="str">
        <f>IF(MAX('2 sup_templates checks'!J29:J30)&gt;0.2,"Series contain annual jump(s) of over 20%","")</f>
        <v/>
      </c>
      <c r="K29" s="1339" t="str">
        <f>IF(MAX('2 sup_templates checks'!K29:K30)&gt;0.2,"Series contain annual jump(s) of over 20%","")</f>
        <v/>
      </c>
      <c r="L29" s="1057" t="str">
        <f>IF(MAX('2 sup_templates checks'!L29:L30)&gt;0.2,"Series contain annual jump(s) of over 20%","")</f>
        <v/>
      </c>
      <c r="M29" s="1338" t="str">
        <f>IF(MAX('2 sup_templates checks'!M29:M30)&gt;0.2,"Series contain annual jump(s) of over 20%","")</f>
        <v/>
      </c>
      <c r="N29" s="1339" t="str">
        <f>IF(MAX('2 sup_templates checks'!N29:N30)&gt;0.2,"Series contain annual jump(s) of over 20%","")</f>
        <v/>
      </c>
      <c r="O29" s="1057" t="str">
        <f>IF(MAX('2 sup_templates checks'!O29:O30)&gt;0.2,"Series contain annual jump(s) of over 20%","")</f>
        <v/>
      </c>
      <c r="P29" s="1338" t="str">
        <f>IF(MAX('2 sup_templates checks'!P29:P30)&gt;0.2,"Series contain annual jump(s) of over 20%","")</f>
        <v/>
      </c>
      <c r="Q29" s="1339" t="str">
        <f>IF(MAX('2 sup_templates checks'!Q29:Q30)&gt;0.2,"Series contain annual jump(s) of over 20%","")</f>
        <v/>
      </c>
      <c r="R29" s="1057" t="str">
        <f>IF(MAX('2 sup_templates checks'!R29:R30)&gt;0.2,"Series contain annual jump(s) of over 20%","")</f>
        <v/>
      </c>
      <c r="S29" s="1338" t="str">
        <f>IF(MAX('2 sup_templates checks'!S29:S30)&gt;0.2,"Series contain annual jump(s) of over 20%","")</f>
        <v/>
      </c>
      <c r="T29" s="1339" t="str">
        <f>IF(MAX('2 sup_templates checks'!T29:T30)&gt;0.2,"Series contain annual jump(s) of over 20%","")</f>
        <v/>
      </c>
      <c r="U29" s="1057" t="str">
        <f>IF(MAX('2 sup_templates checks'!U29:U30)&gt;0.2,"Series contain annual jump(s) of over 20%","")</f>
        <v/>
      </c>
      <c r="V29" s="1338" t="str">
        <f>IF(MAX('2 sup_templates checks'!V29:V30)&gt;0.2,"Series contain annual jump(s) of over 20%","")</f>
        <v/>
      </c>
      <c r="W29" s="1339" t="str">
        <f>IF(MAX('2 sup_templates checks'!W29:W30)&gt;0.2,"Series contain annual jump(s) of over 20%","")</f>
        <v/>
      </c>
      <c r="X29" s="1057" t="str">
        <f>IF(MAX('2 sup_templates checks'!X29:X30)&gt;0.2,"Series contain annual jump(s) of over 20%","")</f>
        <v/>
      </c>
      <c r="Y29" s="1338" t="str">
        <f>IF(MAX('2 sup_templates checks'!Y29:Y30)&gt;0.2,"Series contain annual jump(s) of over 20%","")</f>
        <v/>
      </c>
      <c r="Z29" s="1339" t="str">
        <f>IF(MAX('2 sup_templates checks'!Z29:Z30)&gt;0.2,"Series contain annual jump(s) of over 20%","")</f>
        <v/>
      </c>
      <c r="AA29" s="1057" t="str">
        <f>IF(MAX('2 sup_templates checks'!AA29:AA30)&gt;0.2,"Series contain annual jump(s) of over 20%","")</f>
        <v/>
      </c>
      <c r="AB29" s="1338" t="str">
        <f>IF(MAX('2 sup_templates checks'!AB29:AB30)&gt;0.2,"Series contain annual jump(s) of over 20%","")</f>
        <v/>
      </c>
      <c r="AC29" s="1339" t="str">
        <f>IF(MAX('2 sup_templates checks'!AC29:AC30)&gt;0.2,"Series contain annual jump(s) of over 20%","")</f>
        <v/>
      </c>
      <c r="AD29" s="1057" t="str">
        <f>IF(MAX('2 sup_templates checks'!AD29:AD30)&gt;0.2,"Series contain annual jump(s) of over 20%","")</f>
        <v/>
      </c>
      <c r="AE29" s="1338" t="str">
        <f>IF(MAX('2 sup_templates checks'!AE29:AE30)&gt;0.2,"Series contain annual jump(s) of over 20%","")</f>
        <v/>
      </c>
      <c r="AF29" s="1339" t="str">
        <f>IF(MAX('2 sup_templates checks'!AF29:AF30)&gt;0.2,"Series contain annual jump(s) of over 20%","")</f>
        <v/>
      </c>
      <c r="AG29" s="1340" t="str">
        <f>IF(MAX('2 sup_templates checks'!AG29:AG30)&gt;0.2,"Series contain annual jump(s) of over 20%","")</f>
        <v/>
      </c>
      <c r="AH29" s="1057" t="str">
        <f>IF(MAX('2 sup_templates checks'!AH29:AH30)&gt;0.2,"Series contain annual jump(s) of over 20%","")</f>
        <v/>
      </c>
      <c r="AI29" s="1338" t="str">
        <f>IF(MAX('2 sup_templates checks'!AI29:AI30)&gt;0.2,"Series contain annual jump(s) of over 20%","")</f>
        <v/>
      </c>
      <c r="AJ29" s="1057" t="str">
        <f>IF(MAX('2 sup_templates checks'!AJ29:AJ30)&gt;0.2,"Series contain annual jump(s) of over 20%","")</f>
        <v/>
      </c>
      <c r="AK29" s="1338" t="str">
        <f>IF(MAX('2 sup_templates checks'!AK29:AK30)&gt;0.2,"Series contain annual jump(s) of over 20%","")</f>
        <v/>
      </c>
      <c r="AL29" s="1339" t="str">
        <f>IF(MAX('2 sup_templates checks'!AL29:AL30)&gt;0.2,"Series contain annual jump(s) of over 20%","")</f>
        <v/>
      </c>
      <c r="AM29" s="579"/>
      <c r="AN29" s="708" t="s">
        <v>500</v>
      </c>
      <c r="AO29" s="1549" t="str">
        <f>IF(MAX('2 sup_templates checks'!AO29:AO30)&gt;0.2,"Series contain annual jump(s) of over 20%","")</f>
        <v/>
      </c>
      <c r="AP29" s="1045" t="str">
        <f>IF(MAX('2 sup_templates checks'!AP29:AP30)&gt;0.2,"Series contain annual jump(s) of over 20%","")</f>
        <v/>
      </c>
      <c r="AQ29" s="1045" t="str">
        <f>IF(MAX('2 sup_templates checks'!AQ29:AQ30)&gt;0.2,"Series contain annual jump(s) of over 20%","")</f>
        <v/>
      </c>
      <c r="AR29" s="1045" t="str">
        <f>IF(MAX('2 sup_templates checks'!AR29:AR30)&gt;0.2,"Series contain annual jump(s) of over 20%","")</f>
        <v/>
      </c>
      <c r="AS29" s="1045" t="str">
        <f>IF(MAX('2 sup_templates checks'!AS29:AS30)&gt;0.2,"Series contain annual jump(s) of over 20%","")</f>
        <v/>
      </c>
      <c r="AT29" s="1045" t="str">
        <f>IF(MAX('2 sup_templates checks'!AT29:AT30)&gt;0.2,"Series contain annual jump(s) of over 20%","")</f>
        <v/>
      </c>
      <c r="AU29" s="1045" t="str">
        <f>IF(MAX('2 sup_templates checks'!AU29:AU30)&gt;0.2,"Series contain annual jump(s) of over 20%","")</f>
        <v/>
      </c>
      <c r="AV29" s="1045" t="str">
        <f>IF(MAX('2 sup_templates checks'!AV29:AV30)&gt;0.2,"Series contain annual jump(s) of over 20%","")</f>
        <v/>
      </c>
      <c r="AW29" s="1045" t="str">
        <f>IF(MAX('2 sup_templates checks'!AW29:AW30)&gt;0.2,"Series contain annual jump(s) of over 20%","")</f>
        <v/>
      </c>
      <c r="AX29" s="1045" t="str">
        <f>IF(MAX('2 sup_templates checks'!AX29:AX30)&gt;0.2,"Series contain annual jump(s) of over 20%","")</f>
        <v/>
      </c>
      <c r="AY29" s="1045" t="str">
        <f>IF(MAX('2 sup_templates checks'!AY29:AY30)&gt;0.2,"Series contain annual jump(s) of over 20%","")</f>
        <v/>
      </c>
      <c r="AZ29" s="1045" t="str">
        <f>IF(MAX('2 sup_templates checks'!AZ29:AZ30)&gt;0.2,"Series contain annual jump(s) of over 20%","")</f>
        <v/>
      </c>
      <c r="BA29" s="1045" t="str">
        <f>IF(MAX('2 sup_templates checks'!BA29:BA30)&gt;0.2,"Series contain annual jump(s) of over 20%","")</f>
        <v/>
      </c>
      <c r="BB29" s="1045" t="str">
        <f>IF(MAX('2 sup_templates checks'!BB29:BB30)&gt;0.2,"Series contain annual jump(s) of over 20%","")</f>
        <v/>
      </c>
      <c r="BC29" s="1045" t="str">
        <f>IF(MAX('2 sup_templates checks'!BC29:BC30)&gt;0.2,"Series contain annual jump(s) of over 20%","")</f>
        <v/>
      </c>
      <c r="BD29" s="1045" t="str">
        <f>IF(MAX('2 sup_templates checks'!BD29:BD30)&gt;0.2,"Series contain annual jump(s) of over 20%","")</f>
        <v/>
      </c>
      <c r="BE29" s="1045" t="str">
        <f>IF(MAX('2 sup_templates checks'!BE29:BE30)&gt;0.2,"Series contain annual jump(s) of over 20%","")</f>
        <v/>
      </c>
      <c r="BF29" s="1045" t="str">
        <f>IF(MAX('2 sup_templates checks'!BF29:BF30)&gt;0.2,"Series contain annual jump(s) of over 20%","")</f>
        <v/>
      </c>
      <c r="BG29" s="1045" t="str">
        <f>IF(MAX('2 sup_templates checks'!BG29:BG30)&gt;0.2,"Series contain annual jump(s) of over 20%","")</f>
        <v/>
      </c>
      <c r="BH29" s="1045" t="str">
        <f>IF(MAX('2 sup_templates checks'!BH29:BH30)&gt;0.2,"Series contain annual jump(s) of over 20%","")</f>
        <v/>
      </c>
      <c r="BI29" s="1045" t="str">
        <f>IF(MAX('2 sup_templates checks'!BI29:BI30)&gt;0.2,"Series contain annual jump(s) of over 20%","")</f>
        <v/>
      </c>
      <c r="BJ29" s="1045" t="str">
        <f>IF(MAX('2 sup_templates checks'!BJ29:BJ30)&gt;0.2,"Series contain annual jump(s) of over 20%","")</f>
        <v/>
      </c>
      <c r="BK29" s="1045" t="str">
        <f>IF(MAX('2 sup_templates checks'!BK29:BK30)&gt;0.2,"Series contain annual jump(s) of over 20%","")</f>
        <v/>
      </c>
      <c r="BL29" s="1045" t="str">
        <f>IF(MAX('2 sup_templates checks'!BL29:BL30)&gt;0.2,"Series contain annual jump(s) of over 20%","")</f>
        <v/>
      </c>
      <c r="BM29" s="579"/>
      <c r="BN29" s="708" t="s">
        <v>500</v>
      </c>
      <c r="BO29" s="1052" t="str">
        <f>IF(MAX('2 sup_templates checks'!BO29:BO30)&gt;0.2,"Series contain annual jump(s) of over 20%","")</f>
        <v/>
      </c>
      <c r="BP29" s="1053" t="str">
        <f>IF(MAX('2 sup_templates checks'!BP29:BP30)&gt;0.2,"Series contain annual jump(s) of over 20%","")</f>
        <v/>
      </c>
      <c r="BQ29" s="1052" t="str">
        <f>IF(MAX('2 sup_templates checks'!BQ29:BQ30)&gt;0.2,"Series contain annual jump(s) of over 20%","")</f>
        <v/>
      </c>
      <c r="BR29" s="1053" t="str">
        <f>IF(MAX('2 sup_templates checks'!BR29:BR30)&gt;0.2,"Series contain annual jump(s) of over 20%","")</f>
        <v/>
      </c>
      <c r="BS29" s="1052" t="str">
        <f>IF(MAX('2 sup_templates checks'!BS29:BS30)&gt;0.2,"Series contain annual jump(s) of over 20%","")</f>
        <v/>
      </c>
      <c r="BT29" s="1053" t="str">
        <f>IF(MAX('2 sup_templates checks'!BT29:BT30)&gt;0.2,"Series contain annual jump(s) of over 20%","")</f>
        <v/>
      </c>
      <c r="BU29" s="1052" t="str">
        <f>IF(MAX('2 sup_templates checks'!BU29:BU30)&gt;0.2,"Series contain annual jump(s) of over 20%","")</f>
        <v/>
      </c>
      <c r="BV29" s="1053" t="str">
        <f>IF(MAX('2 sup_templates checks'!BV29:BV30)&gt;0.2,"Series contain annual jump(s) of over 20%","")</f>
        <v/>
      </c>
      <c r="BW29" s="1052" t="str">
        <f>IF(MAX('2 sup_templates checks'!BW29:BW30)&gt;0.2,"Series contain annual jump(s) of over 20%","")</f>
        <v/>
      </c>
      <c r="BX29" s="1053" t="str">
        <f>IF(MAX('2 sup_templates checks'!BX29:BX30)&gt;0.2,"Series contain annual jump(s) of over 20%","")</f>
        <v/>
      </c>
      <c r="BY29" s="1052" t="str">
        <f>IF(MAX('2 sup_templates checks'!BY29:BY30)&gt;0.2,"Series contain annual jump(s) of over 20%","")</f>
        <v/>
      </c>
      <c r="BZ29" s="1053" t="str">
        <f>IF(MAX('2 sup_templates checks'!BZ29:BZ30)&gt;0.2,"Series contain annual jump(s) of over 20%","")</f>
        <v/>
      </c>
      <c r="CA29" s="1052" t="str">
        <f>IF(MAX('2 sup_templates checks'!CA29:CA30)&gt;0.2,"Series contain annual jump(s) of over 20%","")</f>
        <v/>
      </c>
      <c r="CB29" s="1053" t="str">
        <f>IF(MAX('2 sup_templates checks'!CB29:CB30)&gt;0.2,"Series contain annual jump(s) of over 20%","")</f>
        <v/>
      </c>
      <c r="CC29" s="1052" t="str">
        <f>IF(MAX('2 sup_templates checks'!CC29:CC30)&gt;0.2,"Series contain annual jump(s) of over 20%","")</f>
        <v/>
      </c>
      <c r="CD29" s="1053" t="str">
        <f>IF(MAX('2 sup_templates checks'!CD29:CD30)&gt;0.2,"Series contain annual jump(s) of over 20%","")</f>
        <v/>
      </c>
      <c r="CE29" s="1052" t="str">
        <f>IF(MAX('2 sup_templates checks'!CE29:CE30)&gt;0.2,"Series contain annual jump(s) of over 20%","")</f>
        <v/>
      </c>
      <c r="CF29" s="1053" t="str">
        <f>IF(MAX('2 sup_templates checks'!CF29:CF30)&gt;0.2,"Series contain annual jump(s) of over 20%","")</f>
        <v/>
      </c>
      <c r="CG29" s="1052" t="str">
        <f>IF(MAX('2 sup_templates checks'!CG29:CG30)&gt;0.2,"Series contain annual jump(s) of over 20%","")</f>
        <v/>
      </c>
      <c r="CH29" s="1054" t="str">
        <f>IF(MAX('2 sup_templates checks'!CH29:CH30)&gt;0.2,"Series contain annual jump(s) of over 20%","")</f>
        <v/>
      </c>
      <c r="CI29" s="1055" t="str">
        <f>IF(MAX('2 sup_templates checks'!CI29:CI30)&gt;0.2,"Series contain annual jump(s) of over 20%","")</f>
        <v/>
      </c>
      <c r="CJ29" s="1053" t="str">
        <f>IF(MAX('2 sup_templates checks'!CJ29:CJ30)&gt;0.2,"Series contain annual jump(s) of over 20%","")</f>
        <v/>
      </c>
      <c r="CK29" s="1052" t="str">
        <f>IF(MAX('2 sup_templates checks'!CK29:CK30)&gt;0.2,"Series contain annual jump(s) of over 20%","")</f>
        <v/>
      </c>
      <c r="CL29" s="1053" t="str">
        <f>IF(MAX('2 sup_templates checks'!CL29:CL30)&gt;0.2,"Series contain annual jump(s) of over 20%","")</f>
        <v/>
      </c>
      <c r="CM29" s="1251"/>
      <c r="CN29" s="708" t="s">
        <v>500</v>
      </c>
      <c r="CO29" s="1338" t="str">
        <f>IF(MAX('2 sup_templates checks'!CO29:CO30)&gt;0.2,"Series contain annual jump(s) of over 20%","")</f>
        <v/>
      </c>
      <c r="CP29" s="1058" t="str">
        <f>IF(MAX('2 sup_templates checks'!CP29:CP30)&gt;0.2,"Series contain annual jump(s) of over 20%","")</f>
        <v/>
      </c>
      <c r="CQ29" s="1241" t="str">
        <f>IF(MAX('2 sup_templates checks'!CQ29:CQ30)&gt;0.2,"Series contain annual jump(s) of over 20%","")</f>
        <v/>
      </c>
      <c r="CR29" s="1241" t="str">
        <f>IF(MAX('2 sup_templates checks'!CR29:CR30)&gt;0.2,"Series contain annual jump(s) of over 20%","")</f>
        <v/>
      </c>
      <c r="CS29" s="1241" t="str">
        <f>IF(MAX('2 sup_templates checks'!CS29:CS30)&gt;0.2,"Series contain annual jump(s) of over 20%","")</f>
        <v/>
      </c>
      <c r="CT29" s="1241" t="str">
        <f>IF(MAX('2 sup_templates checks'!CT29:CT30)&gt;0.2,"Series contain annual jump(s) of over 20%","")</f>
        <v/>
      </c>
      <c r="CU29" s="1241" t="str">
        <f>IF(MAX('2 sup_templates checks'!CU29:CU30)&gt;0.2,"Series contain annual jump(s) of over 20%","")</f>
        <v/>
      </c>
      <c r="CV29" s="1241" t="str">
        <f>IF(MAX('2 sup_templates checks'!CV29:CV30)&gt;0.2,"Series contain annual jump(s) of over 20%","")</f>
        <v/>
      </c>
      <c r="CW29" s="1241" t="str">
        <f>IF(MAX('2 sup_templates checks'!CW29:CW30)&gt;0.2,"Series contain annual jump(s) of over 20%","")</f>
        <v/>
      </c>
      <c r="CX29" s="1241" t="str">
        <f>IF(MAX('2 sup_templates checks'!CX29:CX30)&gt;0.2,"Series contain annual jump(s) of over 20%","")</f>
        <v/>
      </c>
      <c r="CY29" s="1241" t="str">
        <f>IF(MAX('2 sup_templates checks'!CY29:CY30)&gt;0.2,"Series contain annual jump(s) of over 20%","")</f>
        <v/>
      </c>
      <c r="CZ29" s="1241" t="str">
        <f>IF(MAX('2 sup_templates checks'!CZ29:CZ30)&gt;0.2,"Series contain annual jump(s) of over 20%","")</f>
        <v/>
      </c>
      <c r="DA29" s="1241" t="str">
        <f>IF(MAX('2 sup_templates checks'!DA29:DA30)&gt;0.2,"Series contain annual jump(s) of over 20%","")</f>
        <v/>
      </c>
      <c r="DB29" s="1241" t="str">
        <f>IF(MAX('2 sup_templates checks'!DB29:DB30)&gt;0.2,"Series contain annual jump(s) of over 20%","")</f>
        <v/>
      </c>
    </row>
    <row r="30" spans="1:107" s="2" customFormat="1" ht="69.95" customHeight="1" x14ac:dyDescent="0.2">
      <c r="B30" s="84" t="s">
        <v>83</v>
      </c>
      <c r="C30" s="122"/>
      <c r="D30" s="1320"/>
      <c r="E30" s="123"/>
      <c r="F30" s="122"/>
      <c r="G30" s="1320"/>
      <c r="H30" s="1331"/>
      <c r="I30" s="122"/>
      <c r="J30" s="1320"/>
      <c r="K30" s="1331"/>
      <c r="L30" s="122"/>
      <c r="M30" s="1320"/>
      <c r="N30" s="1331"/>
      <c r="O30" s="122"/>
      <c r="P30" s="1320"/>
      <c r="Q30" s="123"/>
      <c r="R30" s="122"/>
      <c r="S30" s="1320"/>
      <c r="T30" s="123"/>
      <c r="U30" s="122"/>
      <c r="V30" s="1320"/>
      <c r="W30" s="1331"/>
      <c r="X30" s="122"/>
      <c r="Y30" s="1320"/>
      <c r="Z30" s="1331"/>
      <c r="AA30" s="122"/>
      <c r="AB30" s="1320"/>
      <c r="AC30" s="1331"/>
      <c r="AD30" s="122"/>
      <c r="AE30" s="1320"/>
      <c r="AF30" s="123"/>
      <c r="AG30" s="122"/>
      <c r="AH30" s="1320"/>
      <c r="AI30" s="123"/>
      <c r="AJ30" s="122"/>
      <c r="AK30" s="1320"/>
      <c r="AL30" s="123"/>
      <c r="AM30" s="436"/>
      <c r="AN30" s="84" t="s">
        <v>83</v>
      </c>
      <c r="AO30" s="122"/>
      <c r="AP30" s="123"/>
      <c r="AQ30" s="122"/>
      <c r="AR30" s="123"/>
      <c r="AS30" s="122"/>
      <c r="AT30" s="123"/>
      <c r="AU30" s="122"/>
      <c r="AV30" s="123"/>
      <c r="AW30" s="122"/>
      <c r="AX30" s="123"/>
      <c r="AY30" s="122"/>
      <c r="AZ30" s="123"/>
      <c r="BA30" s="122"/>
      <c r="BB30" s="123"/>
      <c r="BC30" s="122"/>
      <c r="BD30" s="123"/>
      <c r="BE30" s="122"/>
      <c r="BF30" s="123"/>
      <c r="BG30" s="122"/>
      <c r="BH30" s="123"/>
      <c r="BI30" s="122"/>
      <c r="BJ30" s="123"/>
      <c r="BK30" s="122"/>
      <c r="BL30" s="123"/>
      <c r="BM30" s="436"/>
      <c r="BN30" s="84" t="s">
        <v>83</v>
      </c>
      <c r="BO30" s="122"/>
      <c r="BP30" s="123"/>
      <c r="BQ30" s="122"/>
      <c r="BR30" s="123"/>
      <c r="BS30" s="122"/>
      <c r="BT30" s="123"/>
      <c r="BU30" s="122"/>
      <c r="BV30" s="123"/>
      <c r="BW30" s="122"/>
      <c r="BX30" s="123"/>
      <c r="BY30" s="122"/>
      <c r="BZ30" s="123"/>
      <c r="CA30" s="122"/>
      <c r="CB30" s="123"/>
      <c r="CC30" s="122"/>
      <c r="CD30" s="123"/>
      <c r="CE30" s="122"/>
      <c r="CF30" s="123"/>
      <c r="CG30" s="122"/>
      <c r="CH30" s="124"/>
      <c r="CI30" s="134"/>
      <c r="CJ30" s="123"/>
      <c r="CK30" s="122"/>
      <c r="CL30" s="123"/>
      <c r="CM30" s="1249"/>
      <c r="CN30" s="84" t="s">
        <v>83</v>
      </c>
      <c r="CO30" s="122"/>
      <c r="CP30" s="123"/>
      <c r="CQ30" s="1242"/>
      <c r="CR30" s="1242"/>
      <c r="CS30" s="1242"/>
      <c r="CT30" s="1242"/>
      <c r="CU30" s="1242"/>
      <c r="CV30" s="1242"/>
      <c r="CW30" s="1242"/>
      <c r="CX30" s="1242"/>
      <c r="CY30" s="1242"/>
      <c r="CZ30" s="1242"/>
      <c r="DA30" s="1242"/>
      <c r="DB30" s="1242"/>
      <c r="DC30" s="14"/>
    </row>
    <row r="31" spans="1:107" s="14" customFormat="1" ht="69.95" customHeight="1" thickBot="1" x14ac:dyDescent="0.25">
      <c r="A31" s="2"/>
      <c r="B31" s="85" t="s">
        <v>87</v>
      </c>
      <c r="C31" s="125"/>
      <c r="D31" s="1321"/>
      <c r="E31" s="126"/>
      <c r="F31" s="125"/>
      <c r="G31" s="1321"/>
      <c r="H31" s="1332"/>
      <c r="I31" s="125"/>
      <c r="J31" s="1321"/>
      <c r="K31" s="1332"/>
      <c r="L31" s="125"/>
      <c r="M31" s="1321"/>
      <c r="N31" s="1332"/>
      <c r="O31" s="125"/>
      <c r="P31" s="1321"/>
      <c r="Q31" s="126"/>
      <c r="R31" s="125"/>
      <c r="S31" s="1321"/>
      <c r="T31" s="126"/>
      <c r="U31" s="125"/>
      <c r="V31" s="1321"/>
      <c r="W31" s="1332"/>
      <c r="X31" s="125"/>
      <c r="Y31" s="1321"/>
      <c r="Z31" s="1332"/>
      <c r="AA31" s="125"/>
      <c r="AB31" s="1321"/>
      <c r="AC31" s="1332"/>
      <c r="AD31" s="125"/>
      <c r="AE31" s="1321"/>
      <c r="AF31" s="126"/>
      <c r="AG31" s="125"/>
      <c r="AH31" s="1321"/>
      <c r="AI31" s="126"/>
      <c r="AJ31" s="125"/>
      <c r="AK31" s="1321"/>
      <c r="AL31" s="126"/>
      <c r="AM31" s="436"/>
      <c r="AN31" s="85" t="s">
        <v>231</v>
      </c>
      <c r="AO31" s="125"/>
      <c r="AP31" s="126"/>
      <c r="AQ31" s="125"/>
      <c r="AR31" s="126"/>
      <c r="AS31" s="125"/>
      <c r="AT31" s="126"/>
      <c r="AU31" s="125"/>
      <c r="AV31" s="126"/>
      <c r="AW31" s="125"/>
      <c r="AX31" s="126"/>
      <c r="AY31" s="125"/>
      <c r="AZ31" s="126"/>
      <c r="BA31" s="125"/>
      <c r="BB31" s="126"/>
      <c r="BC31" s="125"/>
      <c r="BD31" s="126"/>
      <c r="BE31" s="125"/>
      <c r="BF31" s="126"/>
      <c r="BG31" s="125"/>
      <c r="BH31" s="126"/>
      <c r="BI31" s="125"/>
      <c r="BJ31" s="126"/>
      <c r="BK31" s="125"/>
      <c r="BL31" s="126"/>
      <c r="BM31" s="436"/>
      <c r="BN31" s="85" t="s">
        <v>87</v>
      </c>
      <c r="BO31" s="125"/>
      <c r="BP31" s="126"/>
      <c r="BQ31" s="125"/>
      <c r="BR31" s="126"/>
      <c r="BS31" s="125"/>
      <c r="BT31" s="126"/>
      <c r="BU31" s="125"/>
      <c r="BV31" s="126"/>
      <c r="BW31" s="125"/>
      <c r="BX31" s="126"/>
      <c r="BY31" s="125"/>
      <c r="BZ31" s="126"/>
      <c r="CA31" s="125"/>
      <c r="CB31" s="126"/>
      <c r="CC31" s="125"/>
      <c r="CD31" s="126"/>
      <c r="CE31" s="125"/>
      <c r="CF31" s="126"/>
      <c r="CG31" s="125"/>
      <c r="CH31" s="127"/>
      <c r="CI31" s="135"/>
      <c r="CJ31" s="126"/>
      <c r="CK31" s="125"/>
      <c r="CL31" s="126"/>
      <c r="CM31" s="1249"/>
      <c r="CN31" s="85" t="s">
        <v>87</v>
      </c>
      <c r="CO31" s="125"/>
      <c r="CP31" s="126"/>
      <c r="CQ31" s="125"/>
      <c r="CR31" s="1243"/>
      <c r="CS31" s="1243"/>
      <c r="CT31" s="1243"/>
      <c r="CU31" s="1243"/>
      <c r="CV31" s="1243"/>
      <c r="CW31" s="1243"/>
      <c r="CX31" s="1243"/>
      <c r="CY31" s="1243"/>
      <c r="CZ31" s="1243"/>
      <c r="DA31" s="1243"/>
      <c r="DB31" s="1243"/>
    </row>
    <row r="32" spans="1:107" x14ac:dyDescent="0.2">
      <c r="B32" s="1217" t="s">
        <v>611</v>
      </c>
      <c r="C32" s="1217" t="s">
        <v>655</v>
      </c>
      <c r="D32" s="1217" t="s">
        <v>656</v>
      </c>
      <c r="E32" s="1253" t="s">
        <v>657</v>
      </c>
      <c r="F32" s="1217" t="s">
        <v>658</v>
      </c>
      <c r="G32" s="1217" t="s">
        <v>659</v>
      </c>
      <c r="H32" s="1253" t="s">
        <v>660</v>
      </c>
      <c r="I32" s="1217" t="s">
        <v>661</v>
      </c>
      <c r="J32" s="1217" t="s">
        <v>662</v>
      </c>
      <c r="K32" s="1253" t="s">
        <v>663</v>
      </c>
      <c r="L32" s="1217" t="s">
        <v>664</v>
      </c>
      <c r="M32" s="1217" t="s">
        <v>665</v>
      </c>
      <c r="N32" s="1253" t="s">
        <v>666</v>
      </c>
      <c r="O32" s="1217" t="s">
        <v>667</v>
      </c>
      <c r="P32" s="1217" t="s">
        <v>668</v>
      </c>
      <c r="Q32" s="1253" t="s">
        <v>669</v>
      </c>
      <c r="R32" s="1217" t="s">
        <v>670</v>
      </c>
      <c r="S32" s="1217" t="s">
        <v>935</v>
      </c>
      <c r="T32" s="1253" t="s">
        <v>936</v>
      </c>
      <c r="U32" s="1217" t="s">
        <v>937</v>
      </c>
      <c r="V32" s="1217" t="s">
        <v>938</v>
      </c>
      <c r="W32" s="1253" t="s">
        <v>939</v>
      </c>
      <c r="X32" s="1754" t="s">
        <v>1093</v>
      </c>
      <c r="Y32" s="1754" t="s">
        <v>1094</v>
      </c>
      <c r="Z32" s="1754" t="s">
        <v>1095</v>
      </c>
      <c r="AA32" s="1754" t="s">
        <v>953</v>
      </c>
      <c r="AB32" s="1754" t="s">
        <v>954</v>
      </c>
      <c r="AC32" s="1754" t="s">
        <v>955</v>
      </c>
      <c r="AD32" s="1754" t="s">
        <v>956</v>
      </c>
      <c r="AE32" s="1754" t="s">
        <v>957</v>
      </c>
      <c r="AF32" s="1754" t="s">
        <v>958</v>
      </c>
      <c r="AG32" s="1754" t="s">
        <v>940</v>
      </c>
      <c r="AH32" s="1754" t="s">
        <v>951</v>
      </c>
      <c r="AI32" s="1754" t="s">
        <v>952</v>
      </c>
      <c r="AJ32" s="1754" t="s">
        <v>959</v>
      </c>
      <c r="AK32" s="1754" t="s">
        <v>960</v>
      </c>
      <c r="AL32" s="1754" t="s">
        <v>961</v>
      </c>
      <c r="AM32" s="1203"/>
      <c r="AN32" s="1217" t="s">
        <v>611</v>
      </c>
      <c r="AO32" s="1217" t="s">
        <v>671</v>
      </c>
      <c r="AP32" s="1217" t="s">
        <v>672</v>
      </c>
      <c r="AQ32" s="1217" t="s">
        <v>673</v>
      </c>
      <c r="AR32" s="1217" t="s">
        <v>674</v>
      </c>
      <c r="AS32" s="1217" t="s">
        <v>675</v>
      </c>
      <c r="AT32" s="1217" t="s">
        <v>676</v>
      </c>
      <c r="AU32" s="1217" t="s">
        <v>677</v>
      </c>
      <c r="AV32" s="1217" t="s">
        <v>678</v>
      </c>
      <c r="AW32" s="1217" t="s">
        <v>679</v>
      </c>
      <c r="AX32" s="1217" t="s">
        <v>680</v>
      </c>
      <c r="AY32" s="1217" t="s">
        <v>681</v>
      </c>
      <c r="AZ32" s="1217" t="s">
        <v>682</v>
      </c>
      <c r="BA32" s="1217" t="s">
        <v>683</v>
      </c>
      <c r="BB32" s="1217" t="s">
        <v>684</v>
      </c>
      <c r="BC32" s="1754" t="s">
        <v>1097</v>
      </c>
      <c r="BD32" s="1754" t="s">
        <v>1098</v>
      </c>
      <c r="BE32" s="1754" t="s">
        <v>915</v>
      </c>
      <c r="BF32" s="1754" t="s">
        <v>916</v>
      </c>
      <c r="BG32" s="1754" t="s">
        <v>917</v>
      </c>
      <c r="BH32" s="1754" t="s">
        <v>918</v>
      </c>
      <c r="BI32" s="1754" t="s">
        <v>685</v>
      </c>
      <c r="BJ32" s="1754" t="s">
        <v>686</v>
      </c>
      <c r="BK32" s="1754" t="s">
        <v>919</v>
      </c>
      <c r="BL32" s="1754" t="s">
        <v>920</v>
      </c>
      <c r="BM32" s="1203"/>
      <c r="BN32" s="1202"/>
      <c r="BO32" s="1216" t="s">
        <v>687</v>
      </c>
      <c r="BP32" s="1216" t="s">
        <v>688</v>
      </c>
      <c r="BQ32" s="1216" t="s">
        <v>689</v>
      </c>
      <c r="BR32" s="1216" t="s">
        <v>690</v>
      </c>
      <c r="BS32" s="1216" t="s">
        <v>691</v>
      </c>
      <c r="BT32" s="1216" t="s">
        <v>692</v>
      </c>
      <c r="BU32" s="1216" t="s">
        <v>693</v>
      </c>
      <c r="BV32" s="1216" t="s">
        <v>694</v>
      </c>
      <c r="BW32" s="1216" t="s">
        <v>695</v>
      </c>
      <c r="BX32" s="1216" t="s">
        <v>696</v>
      </c>
      <c r="BY32" s="1216" t="s">
        <v>697</v>
      </c>
      <c r="BZ32" s="1216" t="s">
        <v>698</v>
      </c>
      <c r="CA32" s="1216" t="s">
        <v>699</v>
      </c>
      <c r="CB32" s="1216" t="s">
        <v>700</v>
      </c>
      <c r="CC32" s="1837" t="s">
        <v>1102</v>
      </c>
      <c r="CD32" s="1837" t="s">
        <v>1103</v>
      </c>
      <c r="CE32" s="1216" t="s">
        <v>701</v>
      </c>
      <c r="CF32" s="1216" t="s">
        <v>702</v>
      </c>
      <c r="CG32" s="1216" t="s">
        <v>703</v>
      </c>
      <c r="CH32" s="1216" t="s">
        <v>704</v>
      </c>
      <c r="CI32" s="1216" t="s">
        <v>706</v>
      </c>
      <c r="CJ32" s="1216" t="s">
        <v>705</v>
      </c>
      <c r="CK32" s="1216" t="s">
        <v>707</v>
      </c>
      <c r="CL32" s="1216" t="s">
        <v>708</v>
      </c>
      <c r="CO32" s="1253" t="s">
        <v>877</v>
      </c>
      <c r="CP32" s="1253" t="s">
        <v>878</v>
      </c>
      <c r="CQ32" s="1253" t="s">
        <v>879</v>
      </c>
      <c r="CR32" s="1253" t="s">
        <v>880</v>
      </c>
      <c r="CS32" s="1253" t="s">
        <v>881</v>
      </c>
      <c r="CT32" s="1253" t="s">
        <v>882</v>
      </c>
      <c r="CU32" s="1253" t="s">
        <v>883</v>
      </c>
      <c r="CV32" s="1253" t="s">
        <v>884</v>
      </c>
      <c r="CW32" s="1253" t="s">
        <v>1104</v>
      </c>
      <c r="CX32" s="1253" t="s">
        <v>885</v>
      </c>
      <c r="CY32" s="1253" t="s">
        <v>886</v>
      </c>
      <c r="CZ32" s="1253" t="s">
        <v>946</v>
      </c>
      <c r="DA32" s="1253" t="s">
        <v>947</v>
      </c>
      <c r="DB32" s="1253" t="s">
        <v>948</v>
      </c>
    </row>
    <row r="33" spans="1:92" x14ac:dyDescent="0.2">
      <c r="AM33" s="20"/>
      <c r="BM33" s="20"/>
    </row>
    <row r="34" spans="1:92" s="21" customFormat="1" ht="15.95" customHeight="1" x14ac:dyDescent="0.2">
      <c r="A34" s="19"/>
      <c r="B34" s="22" t="s">
        <v>84</v>
      </c>
      <c r="AM34" s="57"/>
      <c r="AN34" s="22" t="s">
        <v>84</v>
      </c>
      <c r="BM34" s="57"/>
      <c r="BN34" s="22" t="s">
        <v>84</v>
      </c>
      <c r="CN34" s="22" t="s">
        <v>84</v>
      </c>
    </row>
    <row r="35" spans="1:92" s="75" customFormat="1" ht="15.75" customHeight="1" x14ac:dyDescent="0.2">
      <c r="A35" s="71"/>
      <c r="B35" s="33" t="s">
        <v>93</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33" t="s">
        <v>93</v>
      </c>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33" t="s">
        <v>93</v>
      </c>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N35" s="33" t="s">
        <v>93</v>
      </c>
    </row>
    <row r="36" spans="1:92" ht="14.25" customHeight="1" x14ac:dyDescent="0.2">
      <c r="B36" s="29" t="s">
        <v>576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69" t="s">
        <v>304</v>
      </c>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t="s">
        <v>315</v>
      </c>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N36" s="29" t="s">
        <v>910</v>
      </c>
    </row>
    <row r="37" spans="1:92" x14ac:dyDescent="0.2">
      <c r="B37" s="29" t="s">
        <v>962</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29" t="s">
        <v>299</v>
      </c>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69" t="s">
        <v>571</v>
      </c>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row>
    <row r="38" spans="1:92" x14ac:dyDescent="0.2">
      <c r="B38" s="29" t="s">
        <v>963</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263" t="s">
        <v>310</v>
      </c>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69" t="s">
        <v>117</v>
      </c>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row>
    <row r="39" spans="1:92" x14ac:dyDescent="0.2">
      <c r="B39" s="69" t="s">
        <v>931</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69" t="s">
        <v>308</v>
      </c>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69"/>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row>
    <row r="40" spans="1:92" x14ac:dyDescent="0.2">
      <c r="B40" s="69" t="s">
        <v>1595</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69" t="s">
        <v>309</v>
      </c>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29"/>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row>
    <row r="41" spans="1:92" x14ac:dyDescent="0.2">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29" t="s">
        <v>604</v>
      </c>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29"/>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row>
    <row r="42" spans="1:92" ht="14.25" customHeight="1" x14ac:dyDescent="0.2">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row>
    <row r="43" spans="1:92" hidden="1" x14ac:dyDescent="0.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row>
    <row r="44" spans="1:92" hidden="1" x14ac:dyDescent="0.2">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row>
    <row r="45" spans="1:92" ht="14.25" hidden="1" customHeight="1" x14ac:dyDescent="0.2">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row>
    <row r="46" spans="1:92" hidden="1" x14ac:dyDescent="0.2">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row>
    <row r="47" spans="1:92" ht="14.25" hidden="1" customHeight="1" x14ac:dyDescent="0.2">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row>
    <row r="48" spans="1:92" ht="14.25" hidden="1" customHeight="1" x14ac:dyDescent="0.2">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row>
    <row r="49" spans="1:90" hidden="1" x14ac:dyDescent="0.2">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row>
    <row r="50" spans="1:90" hidden="1" x14ac:dyDescent="0.2">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row>
    <row r="51" spans="1:90" ht="14.25" hidden="1"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s="2" customFormat="1" ht="12" hidden="1" customHeight="1" x14ac:dyDescent="0.2">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ht="14.25" hidden="1" customHeight="1" x14ac:dyDescent="0.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row>
    <row r="54" spans="1:90" ht="14.25" hidden="1" customHeight="1" x14ac:dyDescent="0.2"/>
    <row r="55" spans="1:90" ht="14.25" hidden="1" customHeight="1" x14ac:dyDescent="0.2"/>
    <row r="56" spans="1:90" ht="14.25" hidden="1" customHeight="1" x14ac:dyDescent="0.2"/>
    <row r="57" spans="1:90" ht="14.25" hidden="1" customHeight="1" x14ac:dyDescent="0.2"/>
    <row r="58" spans="1:90" ht="14.25" hidden="1" customHeight="1" x14ac:dyDescent="0.2"/>
    <row r="59" spans="1:90" ht="14.25" hidden="1" customHeight="1" x14ac:dyDescent="0.2"/>
    <row r="60" spans="1:90" ht="14.25" hidden="1" customHeight="1" x14ac:dyDescent="0.2"/>
    <row r="61" spans="1:90" ht="14.25" hidden="1" customHeight="1" x14ac:dyDescent="0.2"/>
    <row r="62" spans="1:90" ht="14.25" hidden="1" customHeight="1" x14ac:dyDescent="0.2"/>
    <row r="63" spans="1:90" ht="14.25" hidden="1" customHeight="1" x14ac:dyDescent="0.2"/>
    <row r="64" spans="1:90"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sheetData>
  <sheetProtection password="CE33" sheet="1" objects="1" scenarios="1" formatCells="0" formatColumns="0" formatRows="0" insertHyperlinks="0"/>
  <mergeCells count="139">
    <mergeCell ref="CW8:CW9"/>
    <mergeCell ref="C7:E7"/>
    <mergeCell ref="F7:H7"/>
    <mergeCell ref="I7:K7"/>
    <mergeCell ref="L7:N7"/>
    <mergeCell ref="O7:Q7"/>
    <mergeCell ref="R7:T7"/>
    <mergeCell ref="U7:W7"/>
    <mergeCell ref="AG10:AI10"/>
    <mergeCell ref="AJ10:AL10"/>
    <mergeCell ref="C10:E10"/>
    <mergeCell ref="F10:H10"/>
    <mergeCell ref="I10:K10"/>
    <mergeCell ref="L10:N10"/>
    <mergeCell ref="O10:Q10"/>
    <mergeCell ref="R10:T10"/>
    <mergeCell ref="U10:W10"/>
    <mergeCell ref="AA10:AC10"/>
    <mergeCell ref="AD10:AF10"/>
    <mergeCell ref="X7:Z7"/>
    <mergeCell ref="X10:Z10"/>
    <mergeCell ref="CS8:CS9"/>
    <mergeCell ref="CO10:CP10"/>
    <mergeCell ref="CK10:CL10"/>
    <mergeCell ref="CK8:CK9"/>
    <mergeCell ref="CI8:CI9"/>
    <mergeCell ref="BQ10:BR10"/>
    <mergeCell ref="BU10:BV10"/>
    <mergeCell ref="CE10:CF10"/>
    <mergeCell ref="CG10:CH10"/>
    <mergeCell ref="CI10:CJ10"/>
    <mergeCell ref="CC7:CD7"/>
    <mergeCell ref="BW10:BX10"/>
    <mergeCell ref="BY10:BZ10"/>
    <mergeCell ref="CC10:CD10"/>
    <mergeCell ref="BG8:BG9"/>
    <mergeCell ref="BH8:BH9"/>
    <mergeCell ref="BG10:BH10"/>
    <mergeCell ref="BI7:BJ7"/>
    <mergeCell ref="BI8:BI9"/>
    <mergeCell ref="BJ8:BJ9"/>
    <mergeCell ref="BI10:BJ10"/>
    <mergeCell ref="BK7:BL7"/>
    <mergeCell ref="BK8:BK9"/>
    <mergeCell ref="BL8:BL9"/>
    <mergeCell ref="BK10:BL10"/>
    <mergeCell ref="BO7:BP7"/>
    <mergeCell ref="CO7:CP7"/>
    <mergeCell ref="CO8:CO9"/>
    <mergeCell ref="CQ8:CQ9"/>
    <mergeCell ref="CR8:CR9"/>
    <mergeCell ref="AU7:AV7"/>
    <mergeCell ref="BN6:BN9"/>
    <mergeCell ref="BU8:BU9"/>
    <mergeCell ref="CI7:CJ7"/>
    <mergeCell ref="CK7:CL7"/>
    <mergeCell ref="AU8:AU9"/>
    <mergeCell ref="CE8:CE9"/>
    <mergeCell ref="BU7:BV7"/>
    <mergeCell ref="BW7:BX7"/>
    <mergeCell ref="BY7:BZ7"/>
    <mergeCell ref="CE7:CF7"/>
    <mergeCell ref="CG7:CH7"/>
    <mergeCell ref="BW8:BW9"/>
    <mergeCell ref="AW7:AX7"/>
    <mergeCell ref="AY7:AZ7"/>
    <mergeCell ref="BA7:BB7"/>
    <mergeCell ref="CC8:CC9"/>
    <mergeCell ref="CN6:CN9"/>
    <mergeCell ref="BG7:BH7"/>
    <mergeCell ref="O8:O9"/>
    <mergeCell ref="AJ7:AL7"/>
    <mergeCell ref="AG7:AI7"/>
    <mergeCell ref="AD7:AF7"/>
    <mergeCell ref="AA7:AC7"/>
    <mergeCell ref="B6:B9"/>
    <mergeCell ref="C8:C9"/>
    <mergeCell ref="R8:R9"/>
    <mergeCell ref="AW8:AW9"/>
    <mergeCell ref="X8:X9"/>
    <mergeCell ref="AD8:AD9"/>
    <mergeCell ref="U8:U9"/>
    <mergeCell ref="I8:I9"/>
    <mergeCell ref="F8:F9"/>
    <mergeCell ref="L8:L9"/>
    <mergeCell ref="AA8:AA9"/>
    <mergeCell ref="AG8:AG9"/>
    <mergeCell ref="AJ8:AJ9"/>
    <mergeCell ref="AO7:AP7"/>
    <mergeCell ref="AQ7:AR7"/>
    <mergeCell ref="AS7:AT7"/>
    <mergeCell ref="AO10:AP10"/>
    <mergeCell ref="BS10:BT10"/>
    <mergeCell ref="BQ7:BR7"/>
    <mergeCell ref="AQ10:AR10"/>
    <mergeCell ref="AN6:AN9"/>
    <mergeCell ref="BS7:BT7"/>
    <mergeCell ref="CA7:CB7"/>
    <mergeCell ref="BO10:BP10"/>
    <mergeCell ref="BS8:BS9"/>
    <mergeCell ref="AW10:AX10"/>
    <mergeCell ref="AY10:AZ10"/>
    <mergeCell ref="BA10:BB10"/>
    <mergeCell ref="BE10:BF10"/>
    <mergeCell ref="AY8:AY9"/>
    <mergeCell ref="BB8:BB9"/>
    <mergeCell ref="BF8:BF9"/>
    <mergeCell ref="AS8:AS9"/>
    <mergeCell ref="BE7:BF7"/>
    <mergeCell ref="BO8:BO9"/>
    <mergeCell ref="AZ8:AZ9"/>
    <mergeCell ref="BC7:BD7"/>
    <mergeCell ref="BC8:BC9"/>
    <mergeCell ref="BD8:BD9"/>
    <mergeCell ref="BC10:BD10"/>
    <mergeCell ref="CX8:CX9"/>
    <mergeCell ref="CY8:CY9"/>
    <mergeCell ref="CZ8:CZ9"/>
    <mergeCell ref="DA8:DA9"/>
    <mergeCell ref="DB8:DB9"/>
    <mergeCell ref="AS10:AT10"/>
    <mergeCell ref="AT8:AT9"/>
    <mergeCell ref="AQ8:AQ9"/>
    <mergeCell ref="AO8:AO9"/>
    <mergeCell ref="AR8:AR9"/>
    <mergeCell ref="AP8:AP9"/>
    <mergeCell ref="CA8:CA9"/>
    <mergeCell ref="CA10:CB10"/>
    <mergeCell ref="CG8:CG9"/>
    <mergeCell ref="BY8:BY9"/>
    <mergeCell ref="BE8:BE9"/>
    <mergeCell ref="BQ8:BQ9"/>
    <mergeCell ref="AU10:AV10"/>
    <mergeCell ref="AV8:AV9"/>
    <mergeCell ref="CT8:CT9"/>
    <mergeCell ref="CU8:CU9"/>
    <mergeCell ref="CV8:CV9"/>
    <mergeCell ref="BA8:BA9"/>
    <mergeCell ref="AX8:AX9"/>
  </mergeCells>
  <dataValidations count="1">
    <dataValidation type="decimal" operator="greaterThanOrEqual" allowBlank="1" showInputMessage="1" showErrorMessage="1" error="Please enter non-negative number." sqref="BO29:CL29 AO11:BL27 C11:AL27 BO11:CL27 CO11:DB27">
      <formula1>0</formula1>
    </dataValidation>
  </dataValidations>
  <pageMargins left="0.70866141732283472" right="0.70866141732283472" top="0.74803149606299213" bottom="0.74803149606299213" header="0.31496062992125984" footer="0.31496062992125984"/>
  <pageSetup paperSize="8" scale="16" orientation="landscape" cellComments="asDisplayed" r:id="rId1"/>
  <headerFooter>
    <oddHeader>&amp;LFSB NBFI montoring exercise&amp;RConfidential when completed</oddHeader>
    <oddFooter>&amp;C&amp;P of &amp;N</oddFooter>
  </headerFooter>
  <colBreaks count="1" manualBreakCount="1">
    <brk id="64" min="1"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sheetPr>
  <dimension ref="A1:DD2671"/>
  <sheetViews>
    <sheetView showGridLines="0" zoomScale="85" zoomScaleNormal="85" zoomScaleSheetLayoutView="20" workbookViewId="0">
      <selection activeCell="C29" sqref="C29"/>
    </sheetView>
  </sheetViews>
  <sheetFormatPr defaultColWidth="9" defaultRowHeight="14.25" x14ac:dyDescent="0.2"/>
  <cols>
    <col min="1" max="1" width="3.625" style="3" customWidth="1"/>
    <col min="2" max="2" width="11.625" style="3" customWidth="1"/>
    <col min="3" max="38" width="12.5" style="3" customWidth="1"/>
    <col min="39" max="39" width="10.75" style="3" customWidth="1"/>
    <col min="40" max="40" width="11.625" style="3" customWidth="1"/>
    <col min="41" max="64" width="12.5" style="3" customWidth="1"/>
    <col min="65" max="65" width="10.75" style="3" customWidth="1"/>
    <col min="66" max="66" width="11.625" style="3" customWidth="1"/>
    <col min="67" max="90" width="12.5" style="3" customWidth="1"/>
    <col min="91" max="98" width="5.625" style="3" customWidth="1"/>
    <col min="105" max="105" width="9" style="1220"/>
    <col min="109" max="16384" width="9" style="3"/>
  </cols>
  <sheetData>
    <row r="1" spans="1:108" s="2" customFormat="1" ht="14.25" customHeight="1" x14ac:dyDescent="0.2">
      <c r="A1" s="46" t="s">
        <v>197</v>
      </c>
      <c r="B1" s="35"/>
      <c r="AN1" s="35"/>
      <c r="BN1" s="35"/>
      <c r="CU1"/>
      <c r="CV1"/>
      <c r="CW1"/>
      <c r="CX1"/>
      <c r="CY1"/>
      <c r="CZ1"/>
      <c r="DA1" s="1220"/>
      <c r="DB1"/>
      <c r="DC1"/>
      <c r="DD1"/>
    </row>
    <row r="2" spans="1:108" s="2" customFormat="1" ht="19.5" customHeight="1" x14ac:dyDescent="0.2">
      <c r="B2" s="68" t="s">
        <v>110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129"/>
      <c r="AK2" s="129"/>
      <c r="AL2" s="129"/>
      <c r="AM2" s="112"/>
      <c r="AN2" s="68" t="s">
        <v>303</v>
      </c>
      <c r="AO2" s="68"/>
      <c r="AP2" s="68"/>
      <c r="AQ2" s="68"/>
      <c r="AR2" s="68"/>
      <c r="AS2" s="68"/>
      <c r="AT2" s="68"/>
      <c r="AU2" s="68"/>
      <c r="AV2" s="68"/>
      <c r="AW2" s="68"/>
      <c r="AX2" s="68"/>
      <c r="AY2" s="68"/>
      <c r="AZ2" s="68"/>
      <c r="BA2" s="68"/>
      <c r="BB2" s="68"/>
      <c r="BC2" s="68"/>
      <c r="BD2" s="68"/>
      <c r="BE2" s="68"/>
      <c r="BF2" s="68"/>
      <c r="BG2" s="68"/>
      <c r="BH2" s="68"/>
      <c r="BI2" s="68"/>
      <c r="BJ2" s="68"/>
      <c r="BK2" s="68"/>
      <c r="BL2" s="68"/>
      <c r="BM2" s="112"/>
      <c r="BN2" s="68" t="s">
        <v>118</v>
      </c>
      <c r="BO2" s="68"/>
      <c r="BP2" s="68"/>
      <c r="BQ2" s="68"/>
      <c r="BR2" s="68"/>
      <c r="BS2" s="68"/>
      <c r="BT2" s="68"/>
      <c r="BU2" s="68"/>
      <c r="BV2" s="68"/>
      <c r="BW2" s="68"/>
      <c r="BX2" s="68"/>
      <c r="BY2" s="68"/>
      <c r="BZ2" s="68"/>
      <c r="CA2" s="68"/>
      <c r="CB2" s="68"/>
      <c r="CC2" s="68"/>
      <c r="CD2" s="68"/>
      <c r="CE2" s="68"/>
      <c r="CF2" s="68"/>
      <c r="CG2" s="68"/>
      <c r="CH2" s="68"/>
      <c r="CI2" s="68"/>
      <c r="CJ2" s="68"/>
      <c r="CK2" s="68"/>
      <c r="CL2" s="68"/>
      <c r="CN2" s="68" t="s">
        <v>908</v>
      </c>
      <c r="CO2" s="68"/>
      <c r="CP2" s="68"/>
      <c r="CQ2" s="68"/>
      <c r="CR2" s="68"/>
      <c r="CS2" s="68"/>
      <c r="CU2"/>
      <c r="CV2"/>
      <c r="CW2"/>
      <c r="CX2"/>
      <c r="CY2"/>
      <c r="CZ2"/>
      <c r="DA2" s="1220"/>
      <c r="DB2"/>
      <c r="DC2"/>
      <c r="DD2"/>
    </row>
    <row r="3" spans="1:108" ht="9.9499999999999993" customHeight="1" x14ac:dyDescent="0.2">
      <c r="B3" s="4"/>
      <c r="C3" s="4"/>
      <c r="D3" s="4"/>
      <c r="E3" s="4"/>
      <c r="F3" s="4"/>
      <c r="G3" s="4"/>
      <c r="H3" s="4"/>
      <c r="I3" s="4"/>
      <c r="J3" s="4"/>
      <c r="K3" s="4"/>
      <c r="L3" s="4"/>
      <c r="M3" s="4"/>
      <c r="N3" s="4"/>
      <c r="O3" s="4"/>
      <c r="P3" s="4"/>
      <c r="Q3" s="4"/>
      <c r="R3" s="4"/>
      <c r="S3" s="4"/>
      <c r="T3" s="4"/>
      <c r="U3" s="4"/>
      <c r="V3" s="40"/>
      <c r="W3" s="40"/>
      <c r="X3" s="40"/>
      <c r="Y3" s="40"/>
      <c r="Z3" s="40"/>
      <c r="AA3" s="40"/>
      <c r="AB3" s="40"/>
      <c r="AC3" s="40"/>
      <c r="AD3" s="40"/>
      <c r="AE3" s="40"/>
      <c r="AF3" s="40"/>
      <c r="AG3" s="40"/>
      <c r="AH3" s="40"/>
      <c r="AI3" s="40"/>
      <c r="AJ3" s="18"/>
      <c r="AK3" s="18"/>
      <c r="AL3" s="18"/>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0"/>
      <c r="CE3" s="4"/>
      <c r="CF3" s="18"/>
      <c r="CG3" s="4"/>
      <c r="CH3" s="40"/>
      <c r="CI3" s="40"/>
      <c r="CJ3" s="40"/>
      <c r="CK3" s="4"/>
      <c r="CL3" s="18"/>
      <c r="CM3" s="40"/>
      <c r="CN3" s="40"/>
      <c r="CO3" s="40"/>
      <c r="CP3" s="40"/>
      <c r="CQ3" s="40"/>
      <c r="CR3" s="40"/>
      <c r="CS3" s="40"/>
      <c r="CT3" s="40"/>
    </row>
    <row r="4" spans="1:108" s="2" customFormat="1" ht="12" customHeight="1" x14ac:dyDescent="0.2">
      <c r="B4" s="67" t="s">
        <v>217</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130"/>
      <c r="AK4" s="20"/>
      <c r="AL4" s="20"/>
      <c r="AM4" s="67"/>
      <c r="AN4" s="67" t="s">
        <v>214</v>
      </c>
      <c r="AP4" s="67"/>
      <c r="AQ4" s="67"/>
      <c r="AR4" s="67"/>
      <c r="AS4" s="67"/>
      <c r="AT4" s="67"/>
      <c r="AU4" s="67"/>
      <c r="AV4" s="67"/>
      <c r="AW4" s="67"/>
      <c r="AX4" s="67"/>
      <c r="AY4" s="67"/>
      <c r="AZ4" s="67"/>
      <c r="BA4" s="67"/>
      <c r="BB4" s="67"/>
      <c r="BC4" s="67"/>
      <c r="BD4" s="67"/>
      <c r="BE4" s="67"/>
      <c r="BF4" s="67"/>
      <c r="BG4" s="67"/>
      <c r="BH4" s="67"/>
      <c r="BI4" s="67"/>
      <c r="BJ4" s="67"/>
      <c r="BK4" s="67"/>
      <c r="BL4" s="67"/>
      <c r="BM4" s="67"/>
      <c r="BN4" s="67" t="s">
        <v>214</v>
      </c>
      <c r="BO4" s="67"/>
      <c r="BP4" s="67"/>
      <c r="BQ4" s="67"/>
      <c r="BR4" s="67"/>
      <c r="BS4" s="67"/>
      <c r="BT4" s="67"/>
      <c r="BU4" s="67"/>
      <c r="BV4" s="67"/>
      <c r="BW4" s="67"/>
      <c r="BX4" s="67"/>
      <c r="BY4" s="67"/>
      <c r="BZ4" s="67"/>
      <c r="CA4" s="67"/>
      <c r="CB4" s="67"/>
      <c r="CC4" s="67"/>
      <c r="CD4" s="67"/>
      <c r="CE4" s="67"/>
      <c r="CF4" s="20"/>
      <c r="CG4" s="67"/>
      <c r="CH4" s="67"/>
      <c r="CI4" s="67"/>
      <c r="CJ4" s="67"/>
      <c r="CK4" s="67"/>
      <c r="CL4" s="20"/>
      <c r="CM4" s="66"/>
      <c r="CN4" s="66"/>
      <c r="CO4" s="66"/>
      <c r="CP4" s="66"/>
      <c r="CQ4" s="66"/>
      <c r="CR4" s="66"/>
      <c r="CS4" s="66"/>
      <c r="CT4" s="66"/>
      <c r="CU4"/>
      <c r="CV4"/>
      <c r="CW4"/>
      <c r="CX4"/>
      <c r="CY4"/>
      <c r="CZ4"/>
      <c r="DA4" s="1220"/>
      <c r="DB4"/>
      <c r="DC4"/>
      <c r="DD4"/>
    </row>
    <row r="5" spans="1:108" s="2" customFormat="1" ht="12" customHeight="1" thickBot="1" x14ac:dyDescent="0.25">
      <c r="B5" s="11"/>
      <c r="C5" s="11"/>
      <c r="D5" s="11"/>
      <c r="E5" s="11"/>
      <c r="F5" s="11"/>
      <c r="G5" s="11"/>
      <c r="H5" s="11"/>
      <c r="I5" s="11"/>
      <c r="J5" s="11"/>
      <c r="K5" s="11"/>
      <c r="L5" s="11"/>
      <c r="M5" s="11"/>
      <c r="N5" s="11"/>
      <c r="O5" s="11"/>
      <c r="P5" s="11"/>
      <c r="Q5" s="11"/>
      <c r="R5" s="11"/>
      <c r="S5" s="11"/>
      <c r="T5" s="11"/>
      <c r="U5" s="7"/>
      <c r="V5" s="41"/>
      <c r="W5" s="41"/>
      <c r="X5" s="41"/>
      <c r="Y5" s="41"/>
      <c r="Z5" s="41"/>
      <c r="AA5" s="41"/>
      <c r="AB5" s="41"/>
      <c r="AC5" s="41"/>
      <c r="AD5" s="41"/>
      <c r="AE5" s="41"/>
      <c r="AF5" s="41"/>
      <c r="AG5" s="41"/>
      <c r="AH5" s="41"/>
      <c r="AI5" s="41"/>
      <c r="AJ5" s="131"/>
      <c r="AK5" s="136"/>
      <c r="AL5" s="55"/>
      <c r="AM5" s="11"/>
      <c r="AN5" s="7"/>
      <c r="AO5" s="7"/>
      <c r="AP5" s="7"/>
      <c r="AQ5" s="7"/>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7"/>
      <c r="CD5" s="41"/>
      <c r="CE5" s="7"/>
      <c r="CF5" s="55"/>
      <c r="CG5" s="7"/>
      <c r="CH5" s="41"/>
      <c r="CI5" s="41"/>
      <c r="CJ5" s="41"/>
      <c r="CK5" s="7"/>
      <c r="CL5" s="55"/>
      <c r="CM5" s="41"/>
      <c r="CN5" s="41"/>
      <c r="CO5" s="41"/>
      <c r="CP5" s="41"/>
      <c r="CQ5" s="41"/>
      <c r="CR5" s="41"/>
      <c r="CS5" s="41"/>
      <c r="CT5" s="41"/>
      <c r="CU5"/>
      <c r="CV5"/>
      <c r="CW5"/>
      <c r="CX5"/>
      <c r="CY5"/>
      <c r="CZ5"/>
      <c r="DA5" s="1220"/>
      <c r="DB5"/>
      <c r="DC5"/>
      <c r="DD5"/>
    </row>
    <row r="6" spans="1:108" s="2" customFormat="1" ht="14.25" customHeight="1" x14ac:dyDescent="0.2">
      <c r="B6" s="1962" t="s">
        <v>109</v>
      </c>
      <c r="C6" s="61" t="s">
        <v>1</v>
      </c>
      <c r="D6" s="12" t="s">
        <v>2</v>
      </c>
      <c r="E6" s="12" t="s">
        <v>3</v>
      </c>
      <c r="F6" s="12" t="s">
        <v>80</v>
      </c>
      <c r="G6" s="12" t="s">
        <v>4</v>
      </c>
      <c r="H6" s="12" t="s">
        <v>5</v>
      </c>
      <c r="I6" s="12" t="s">
        <v>6</v>
      </c>
      <c r="J6" s="61" t="s">
        <v>7</v>
      </c>
      <c r="K6" s="12" t="s">
        <v>8</v>
      </c>
      <c r="L6" s="61" t="s">
        <v>9</v>
      </c>
      <c r="M6" s="12" t="s">
        <v>10</v>
      </c>
      <c r="N6" s="61" t="s">
        <v>11</v>
      </c>
      <c r="O6" s="12" t="s">
        <v>12</v>
      </c>
      <c r="P6" s="61" t="s">
        <v>13</v>
      </c>
      <c r="Q6" s="12" t="s">
        <v>14</v>
      </c>
      <c r="R6" s="61" t="s">
        <v>15</v>
      </c>
      <c r="S6" s="12" t="s">
        <v>16</v>
      </c>
      <c r="T6" s="61" t="s">
        <v>17</v>
      </c>
      <c r="U6" s="12" t="s">
        <v>18</v>
      </c>
      <c r="V6" s="61" t="s">
        <v>19</v>
      </c>
      <c r="W6" s="12" t="s">
        <v>20</v>
      </c>
      <c r="X6" s="61" t="s">
        <v>21</v>
      </c>
      <c r="Y6" s="12" t="s">
        <v>22</v>
      </c>
      <c r="Z6" s="61" t="s">
        <v>23</v>
      </c>
      <c r="AA6" s="12" t="s">
        <v>24</v>
      </c>
      <c r="AB6" s="61" t="s">
        <v>25</v>
      </c>
      <c r="AC6" s="12" t="s">
        <v>26</v>
      </c>
      <c r="AD6" s="61" t="s">
        <v>27</v>
      </c>
      <c r="AE6" s="12" t="s">
        <v>28</v>
      </c>
      <c r="AF6" s="61" t="s">
        <v>29</v>
      </c>
      <c r="AG6" s="12" t="s">
        <v>30</v>
      </c>
      <c r="AH6" s="61" t="s">
        <v>31</v>
      </c>
      <c r="AI6" s="12" t="s">
        <v>32</v>
      </c>
      <c r="AJ6" s="61" t="s">
        <v>33</v>
      </c>
      <c r="AK6" s="61" t="s">
        <v>34</v>
      </c>
      <c r="AL6" s="61" t="s">
        <v>35</v>
      </c>
      <c r="AM6" s="54"/>
      <c r="AN6" s="1962" t="s">
        <v>109</v>
      </c>
      <c r="AO6" s="61" t="s">
        <v>1</v>
      </c>
      <c r="AP6" s="12" t="s">
        <v>2</v>
      </c>
      <c r="AQ6" s="12" t="s">
        <v>3</v>
      </c>
      <c r="AR6" s="12" t="s">
        <v>80</v>
      </c>
      <c r="AS6" s="12" t="s">
        <v>4</v>
      </c>
      <c r="AT6" s="12" t="s">
        <v>5</v>
      </c>
      <c r="AU6" s="12" t="s">
        <v>6</v>
      </c>
      <c r="AV6" s="61" t="s">
        <v>7</v>
      </c>
      <c r="AW6" s="12" t="s">
        <v>8</v>
      </c>
      <c r="AX6" s="61" t="s">
        <v>9</v>
      </c>
      <c r="AY6" s="12" t="s">
        <v>10</v>
      </c>
      <c r="AZ6" s="61" t="s">
        <v>11</v>
      </c>
      <c r="BA6" s="12" t="s">
        <v>12</v>
      </c>
      <c r="BB6" s="61" t="s">
        <v>13</v>
      </c>
      <c r="BC6" s="61" t="s">
        <v>14</v>
      </c>
      <c r="BD6" s="12" t="s">
        <v>15</v>
      </c>
      <c r="BE6" s="61" t="s">
        <v>16</v>
      </c>
      <c r="BF6" s="61" t="s">
        <v>17</v>
      </c>
      <c r="BG6" s="12" t="s">
        <v>18</v>
      </c>
      <c r="BH6" s="61" t="s">
        <v>19</v>
      </c>
      <c r="BI6" s="61" t="s">
        <v>20</v>
      </c>
      <c r="BJ6" s="12" t="s">
        <v>21</v>
      </c>
      <c r="BK6" s="61" t="s">
        <v>22</v>
      </c>
      <c r="BL6" s="61" t="s">
        <v>23</v>
      </c>
      <c r="BM6" s="54"/>
      <c r="BN6" s="1962" t="s">
        <v>109</v>
      </c>
      <c r="BO6" s="61" t="s">
        <v>1</v>
      </c>
      <c r="BP6" s="61" t="s">
        <v>2</v>
      </c>
      <c r="BQ6" s="61" t="s">
        <v>3</v>
      </c>
      <c r="BR6" s="61" t="s">
        <v>80</v>
      </c>
      <c r="BS6" s="61" t="s">
        <v>4</v>
      </c>
      <c r="BT6" s="61" t="s">
        <v>5</v>
      </c>
      <c r="BU6" s="61" t="s">
        <v>6</v>
      </c>
      <c r="BV6" s="61" t="s">
        <v>7</v>
      </c>
      <c r="BW6" s="61" t="s">
        <v>8</v>
      </c>
      <c r="BX6" s="61" t="s">
        <v>9</v>
      </c>
      <c r="BY6" s="61" t="s">
        <v>10</v>
      </c>
      <c r="BZ6" s="61" t="s">
        <v>11</v>
      </c>
      <c r="CA6" s="61" t="s">
        <v>12</v>
      </c>
      <c r="CB6" s="61" t="s">
        <v>13</v>
      </c>
      <c r="CC6" s="61"/>
      <c r="CD6" s="61"/>
      <c r="CE6" s="61" t="s">
        <v>14</v>
      </c>
      <c r="CF6" s="61" t="s">
        <v>15</v>
      </c>
      <c r="CG6" s="61" t="s">
        <v>16</v>
      </c>
      <c r="CH6" s="61" t="s">
        <v>17</v>
      </c>
      <c r="CI6" s="61" t="s">
        <v>18</v>
      </c>
      <c r="CJ6" s="61" t="s">
        <v>19</v>
      </c>
      <c r="CK6" s="61" t="s">
        <v>20</v>
      </c>
      <c r="CL6" s="61" t="s">
        <v>21</v>
      </c>
      <c r="CM6" s="14"/>
      <c r="CN6" s="1962" t="s">
        <v>109</v>
      </c>
      <c r="CO6" s="61" t="s">
        <v>1</v>
      </c>
      <c r="CP6" s="12" t="s">
        <v>2</v>
      </c>
      <c r="CQ6" s="12" t="s">
        <v>3</v>
      </c>
      <c r="CR6" s="12" t="s">
        <v>80</v>
      </c>
      <c r="CS6" s="12" t="s">
        <v>4</v>
      </c>
      <c r="CT6" s="12" t="s">
        <v>5</v>
      </c>
      <c r="CU6" s="12" t="s">
        <v>6</v>
      </c>
      <c r="CV6" s="61" t="s">
        <v>7</v>
      </c>
      <c r="CW6" s="61"/>
      <c r="CX6" s="61" t="s">
        <v>8</v>
      </c>
      <c r="CY6" s="12" t="s">
        <v>9</v>
      </c>
      <c r="CZ6" s="12" t="s">
        <v>10</v>
      </c>
      <c r="DA6" s="61" t="s">
        <v>11</v>
      </c>
      <c r="DB6" s="12" t="s">
        <v>12</v>
      </c>
      <c r="DC6"/>
      <c r="DD6"/>
    </row>
    <row r="7" spans="1:108" s="2" customFormat="1" ht="32.1" customHeight="1" x14ac:dyDescent="0.2">
      <c r="B7" s="1963"/>
      <c r="C7" s="2001" t="s">
        <v>88</v>
      </c>
      <c r="D7" s="1989"/>
      <c r="E7" s="1990"/>
      <c r="F7" s="1988" t="s">
        <v>89</v>
      </c>
      <c r="G7" s="1989"/>
      <c r="H7" s="1990"/>
      <c r="I7" s="1988" t="s">
        <v>77</v>
      </c>
      <c r="J7" s="1989"/>
      <c r="K7" s="1990"/>
      <c r="L7" s="1988" t="s">
        <v>91</v>
      </c>
      <c r="M7" s="1989"/>
      <c r="N7" s="1990"/>
      <c r="O7" s="1988" t="s">
        <v>932</v>
      </c>
      <c r="P7" s="1989"/>
      <c r="Q7" s="1990"/>
      <c r="R7" s="1988" t="s">
        <v>62</v>
      </c>
      <c r="S7" s="1989"/>
      <c r="T7" s="1990"/>
      <c r="U7" s="1988" t="s">
        <v>929</v>
      </c>
      <c r="V7" s="1989"/>
      <c r="W7" s="1990"/>
      <c r="X7" s="1988" t="s">
        <v>1091</v>
      </c>
      <c r="Y7" s="1989"/>
      <c r="Z7" s="1990"/>
      <c r="AA7" s="1991" t="s">
        <v>933</v>
      </c>
      <c r="AB7" s="2002"/>
      <c r="AC7" s="1992"/>
      <c r="AD7" s="1988" t="s">
        <v>37</v>
      </c>
      <c r="AE7" s="1989"/>
      <c r="AF7" s="1990"/>
      <c r="AG7" s="1988" t="s">
        <v>1092</v>
      </c>
      <c r="AH7" s="1989"/>
      <c r="AI7" s="1990"/>
      <c r="AJ7" s="1999" t="s">
        <v>934</v>
      </c>
      <c r="AK7" s="2000"/>
      <c r="AL7" s="2000"/>
      <c r="AM7" s="45"/>
      <c r="AN7" s="1963"/>
      <c r="AO7" s="1996" t="s">
        <v>88</v>
      </c>
      <c r="AP7" s="1997"/>
      <c r="AQ7" s="1998" t="s">
        <v>89</v>
      </c>
      <c r="AR7" s="1997"/>
      <c r="AS7" s="1998" t="s">
        <v>77</v>
      </c>
      <c r="AT7" s="1997"/>
      <c r="AU7" s="1998" t="s">
        <v>305</v>
      </c>
      <c r="AV7" s="1997"/>
      <c r="AW7" s="1991" t="s">
        <v>606</v>
      </c>
      <c r="AX7" s="1992"/>
      <c r="AY7" s="1991" t="s">
        <v>607</v>
      </c>
      <c r="AZ7" s="1992"/>
      <c r="BA7" s="1991" t="s">
        <v>608</v>
      </c>
      <c r="BB7" s="1992"/>
      <c r="BC7" s="1991" t="s">
        <v>1096</v>
      </c>
      <c r="BD7" s="1992"/>
      <c r="BE7" s="1991" t="s">
        <v>912</v>
      </c>
      <c r="BF7" s="1992"/>
      <c r="BG7" s="1991" t="s">
        <v>913</v>
      </c>
      <c r="BH7" s="1992"/>
      <c r="BI7" s="1991" t="s">
        <v>605</v>
      </c>
      <c r="BJ7" s="1992"/>
      <c r="BK7" s="1991" t="s">
        <v>914</v>
      </c>
      <c r="BL7" s="1992"/>
      <c r="BM7" s="45"/>
      <c r="BN7" s="1963"/>
      <c r="BO7" s="1993" t="s">
        <v>88</v>
      </c>
      <c r="BP7" s="1994"/>
      <c r="BQ7" s="1994" t="s">
        <v>89</v>
      </c>
      <c r="BR7" s="1994"/>
      <c r="BS7" s="1994" t="s">
        <v>77</v>
      </c>
      <c r="BT7" s="1994"/>
      <c r="BU7" s="1994" t="s">
        <v>91</v>
      </c>
      <c r="BV7" s="1994"/>
      <c r="BW7" s="1988" t="s">
        <v>111</v>
      </c>
      <c r="BX7" s="1990"/>
      <c r="BY7" s="1988" t="s">
        <v>62</v>
      </c>
      <c r="BZ7" s="1990"/>
      <c r="CA7" s="1988" t="s">
        <v>114</v>
      </c>
      <c r="CB7" s="1990"/>
      <c r="CC7" s="1988" t="s">
        <v>1101</v>
      </c>
      <c r="CD7" s="1990"/>
      <c r="CE7" s="1988" t="s">
        <v>39</v>
      </c>
      <c r="CF7" s="1990"/>
      <c r="CG7" s="1988" t="s">
        <v>37</v>
      </c>
      <c r="CH7" s="1990"/>
      <c r="CI7" s="1988" t="s">
        <v>79</v>
      </c>
      <c r="CJ7" s="1990"/>
      <c r="CK7" s="1988" t="s">
        <v>38</v>
      </c>
      <c r="CL7" s="1990"/>
      <c r="CM7" s="14"/>
      <c r="CN7" s="1963"/>
      <c r="CO7" s="1995" t="s">
        <v>88</v>
      </c>
      <c r="CP7" s="1992"/>
      <c r="CQ7" s="1269" t="s">
        <v>89</v>
      </c>
      <c r="CR7" s="1269" t="s">
        <v>77</v>
      </c>
      <c r="CS7" s="1270" t="s">
        <v>91</v>
      </c>
      <c r="CT7" s="1270" t="s">
        <v>941</v>
      </c>
      <c r="CU7" s="1270" t="s">
        <v>612</v>
      </c>
      <c r="CV7" s="1270" t="s">
        <v>942</v>
      </c>
      <c r="CW7" s="1270" t="s">
        <v>1091</v>
      </c>
      <c r="CX7" s="1270" t="s">
        <v>943</v>
      </c>
      <c r="CY7" s="1270" t="s">
        <v>944</v>
      </c>
      <c r="CZ7" s="1270" t="s">
        <v>945</v>
      </c>
      <c r="DA7" s="1270" t="s">
        <v>930</v>
      </c>
      <c r="DB7" s="1270" t="s">
        <v>613</v>
      </c>
      <c r="DC7"/>
      <c r="DD7"/>
    </row>
    <row r="8" spans="1:108" s="2" customFormat="1" ht="15" customHeight="1" x14ac:dyDescent="0.2">
      <c r="B8" s="1963"/>
      <c r="C8" s="1953" t="s">
        <v>112</v>
      </c>
      <c r="D8" s="45"/>
      <c r="E8" s="1313"/>
      <c r="F8" s="1953" t="s">
        <v>112</v>
      </c>
      <c r="G8" s="45"/>
      <c r="H8" s="1313"/>
      <c r="I8" s="1953" t="s">
        <v>112</v>
      </c>
      <c r="J8" s="45"/>
      <c r="K8" s="1313"/>
      <c r="L8" s="1968" t="s">
        <v>112</v>
      </c>
      <c r="M8" s="45"/>
      <c r="N8" s="1313"/>
      <c r="O8" s="1968" t="s">
        <v>112</v>
      </c>
      <c r="P8" s="45"/>
      <c r="Q8" s="1313"/>
      <c r="R8" s="1953" t="s">
        <v>112</v>
      </c>
      <c r="S8" s="45"/>
      <c r="T8" s="1313"/>
      <c r="U8" s="1953" t="s">
        <v>112</v>
      </c>
      <c r="V8" s="45"/>
      <c r="W8" s="1313"/>
      <c r="X8" s="1953" t="s">
        <v>112</v>
      </c>
      <c r="Y8" s="45"/>
      <c r="Z8" s="1313"/>
      <c r="AA8" s="1972" t="s">
        <v>112</v>
      </c>
      <c r="AB8" s="1310"/>
      <c r="AC8" s="1333"/>
      <c r="AD8" s="1968" t="s">
        <v>112</v>
      </c>
      <c r="AE8" s="45"/>
      <c r="AF8" s="1313"/>
      <c r="AG8" s="1968" t="s">
        <v>112</v>
      </c>
      <c r="AH8" s="45"/>
      <c r="AI8" s="1313"/>
      <c r="AJ8" s="1974" t="s">
        <v>112</v>
      </c>
      <c r="AK8" s="1334"/>
      <c r="AL8" s="1333"/>
      <c r="AM8" s="570"/>
      <c r="AN8" s="1963"/>
      <c r="AO8" s="1951" t="s">
        <v>306</v>
      </c>
      <c r="AP8" s="1947" t="s">
        <v>307</v>
      </c>
      <c r="AQ8" s="1949" t="s">
        <v>306</v>
      </c>
      <c r="AR8" s="1947" t="s">
        <v>307</v>
      </c>
      <c r="AS8" s="1949" t="s">
        <v>306</v>
      </c>
      <c r="AT8" s="1947" t="s">
        <v>307</v>
      </c>
      <c r="AU8" s="1949" t="s">
        <v>306</v>
      </c>
      <c r="AV8" s="1947" t="s">
        <v>307</v>
      </c>
      <c r="AW8" s="1957" t="s">
        <v>306</v>
      </c>
      <c r="AX8" s="1959" t="s">
        <v>307</v>
      </c>
      <c r="AY8" s="1957" t="s">
        <v>306</v>
      </c>
      <c r="AZ8" s="1959" t="s">
        <v>307</v>
      </c>
      <c r="BA8" s="1957" t="s">
        <v>306</v>
      </c>
      <c r="BB8" s="1959" t="s">
        <v>307</v>
      </c>
      <c r="BC8" s="1957" t="s">
        <v>306</v>
      </c>
      <c r="BD8" s="1959" t="s">
        <v>307</v>
      </c>
      <c r="BE8" s="1957" t="s">
        <v>306</v>
      </c>
      <c r="BF8" s="1959" t="s">
        <v>307</v>
      </c>
      <c r="BG8" s="1957" t="s">
        <v>306</v>
      </c>
      <c r="BH8" s="1959" t="s">
        <v>307</v>
      </c>
      <c r="BI8" s="1957" t="s">
        <v>306</v>
      </c>
      <c r="BJ8" s="1959" t="s">
        <v>307</v>
      </c>
      <c r="BK8" s="1957" t="s">
        <v>306</v>
      </c>
      <c r="BL8" s="1959" t="s">
        <v>307</v>
      </c>
      <c r="BM8" s="570"/>
      <c r="BN8" s="1963"/>
      <c r="BO8" s="1953" t="s">
        <v>115</v>
      </c>
      <c r="BP8" s="113"/>
      <c r="BQ8" s="1953" t="s">
        <v>115</v>
      </c>
      <c r="BR8" s="113"/>
      <c r="BS8" s="1953" t="s">
        <v>115</v>
      </c>
      <c r="BT8" s="113"/>
      <c r="BU8" s="1953" t="s">
        <v>115</v>
      </c>
      <c r="BV8" s="113"/>
      <c r="BW8" s="1953" t="s">
        <v>115</v>
      </c>
      <c r="BX8" s="113"/>
      <c r="BY8" s="1953" t="s">
        <v>115</v>
      </c>
      <c r="BZ8" s="113"/>
      <c r="CA8" s="1953" t="s">
        <v>115</v>
      </c>
      <c r="CB8" s="113"/>
      <c r="CC8" s="1953" t="s">
        <v>115</v>
      </c>
      <c r="CD8" s="113"/>
      <c r="CE8" s="1906" t="s">
        <v>115</v>
      </c>
      <c r="CF8" s="113"/>
      <c r="CG8" s="1906" t="s">
        <v>115</v>
      </c>
      <c r="CH8" s="113"/>
      <c r="CI8" s="1953" t="s">
        <v>115</v>
      </c>
      <c r="CJ8" s="113"/>
      <c r="CK8" s="1953" t="s">
        <v>115</v>
      </c>
      <c r="CL8" s="113"/>
      <c r="CM8" s="14"/>
      <c r="CN8" s="1963"/>
      <c r="CO8" s="1972" t="s">
        <v>911</v>
      </c>
      <c r="CP8" s="1268"/>
      <c r="CQ8" s="1943" t="s">
        <v>911</v>
      </c>
      <c r="CR8" s="1981" t="s">
        <v>911</v>
      </c>
      <c r="CS8" s="1943" t="s">
        <v>911</v>
      </c>
      <c r="CT8" s="1943" t="s">
        <v>911</v>
      </c>
      <c r="CU8" s="1943" t="s">
        <v>911</v>
      </c>
      <c r="CV8" s="1943" t="s">
        <v>911</v>
      </c>
      <c r="CW8" s="1943" t="s">
        <v>911</v>
      </c>
      <c r="CX8" s="1943" t="s">
        <v>911</v>
      </c>
      <c r="CY8" s="1943" t="s">
        <v>911</v>
      </c>
      <c r="CZ8" s="1943" t="s">
        <v>911</v>
      </c>
      <c r="DA8" s="1943" t="s">
        <v>911</v>
      </c>
      <c r="DB8" s="1943" t="s">
        <v>911</v>
      </c>
      <c r="DC8"/>
      <c r="DD8"/>
    </row>
    <row r="9" spans="1:108" s="2" customFormat="1" ht="53.1" customHeight="1" x14ac:dyDescent="0.2">
      <c r="B9" s="1963"/>
      <c r="C9" s="1954"/>
      <c r="D9" s="1312" t="s">
        <v>113</v>
      </c>
      <c r="E9" s="1311" t="s">
        <v>950</v>
      </c>
      <c r="F9" s="1954"/>
      <c r="G9" s="1312" t="s">
        <v>113</v>
      </c>
      <c r="H9" s="1311" t="s">
        <v>950</v>
      </c>
      <c r="I9" s="1954"/>
      <c r="J9" s="1312" t="s">
        <v>113</v>
      </c>
      <c r="K9" s="1311" t="s">
        <v>950</v>
      </c>
      <c r="L9" s="1956"/>
      <c r="M9" s="1312" t="s">
        <v>113</v>
      </c>
      <c r="N9" s="1311" t="s">
        <v>950</v>
      </c>
      <c r="O9" s="1956"/>
      <c r="P9" s="1312" t="s">
        <v>113</v>
      </c>
      <c r="Q9" s="1311" t="s">
        <v>950</v>
      </c>
      <c r="R9" s="1954"/>
      <c r="S9" s="1312" t="s">
        <v>113</v>
      </c>
      <c r="T9" s="1311" t="s">
        <v>950</v>
      </c>
      <c r="U9" s="1954"/>
      <c r="V9" s="1312" t="s">
        <v>113</v>
      </c>
      <c r="W9" s="1311" t="s">
        <v>950</v>
      </c>
      <c r="X9" s="1954"/>
      <c r="Y9" s="1312" t="s">
        <v>113</v>
      </c>
      <c r="Z9" s="1311" t="s">
        <v>950</v>
      </c>
      <c r="AA9" s="1973"/>
      <c r="AB9" s="1314" t="s">
        <v>113</v>
      </c>
      <c r="AC9" s="1315" t="s">
        <v>950</v>
      </c>
      <c r="AD9" s="1956"/>
      <c r="AE9" s="1312" t="s">
        <v>113</v>
      </c>
      <c r="AF9" s="1311" t="s">
        <v>950</v>
      </c>
      <c r="AG9" s="1956"/>
      <c r="AH9" s="1312" t="s">
        <v>113</v>
      </c>
      <c r="AI9" s="1311" t="s">
        <v>950</v>
      </c>
      <c r="AJ9" s="1973"/>
      <c r="AK9" s="1314" t="s">
        <v>113</v>
      </c>
      <c r="AL9" s="1315" t="s">
        <v>950</v>
      </c>
      <c r="AM9" s="570"/>
      <c r="AN9" s="1963"/>
      <c r="AO9" s="1952"/>
      <c r="AP9" s="1948"/>
      <c r="AQ9" s="1950"/>
      <c r="AR9" s="1948"/>
      <c r="AS9" s="1950"/>
      <c r="AT9" s="1948"/>
      <c r="AU9" s="1950"/>
      <c r="AV9" s="1948"/>
      <c r="AW9" s="1958"/>
      <c r="AX9" s="1960"/>
      <c r="AY9" s="1958"/>
      <c r="AZ9" s="1960"/>
      <c r="BA9" s="1958"/>
      <c r="BB9" s="1960"/>
      <c r="BC9" s="1958"/>
      <c r="BD9" s="1960"/>
      <c r="BE9" s="1958"/>
      <c r="BF9" s="1960"/>
      <c r="BG9" s="1958"/>
      <c r="BH9" s="1960"/>
      <c r="BI9" s="1958"/>
      <c r="BJ9" s="1960"/>
      <c r="BK9" s="1958"/>
      <c r="BL9" s="1960"/>
      <c r="BM9" s="570"/>
      <c r="BN9" s="1963"/>
      <c r="BO9" s="1954"/>
      <c r="BP9" s="114" t="s">
        <v>116</v>
      </c>
      <c r="BQ9" s="1954"/>
      <c r="BR9" s="114" t="s">
        <v>116</v>
      </c>
      <c r="BS9" s="1954"/>
      <c r="BT9" s="114" t="s">
        <v>116</v>
      </c>
      <c r="BU9" s="1954"/>
      <c r="BV9" s="114" t="s">
        <v>116</v>
      </c>
      <c r="BW9" s="1954"/>
      <c r="BX9" s="114" t="s">
        <v>116</v>
      </c>
      <c r="BY9" s="1954"/>
      <c r="BZ9" s="114" t="s">
        <v>116</v>
      </c>
      <c r="CA9" s="1954"/>
      <c r="CB9" s="114" t="s">
        <v>116</v>
      </c>
      <c r="CC9" s="1954"/>
      <c r="CD9" s="114" t="s">
        <v>116</v>
      </c>
      <c r="CE9" s="1956"/>
      <c r="CF9" s="114" t="s">
        <v>116</v>
      </c>
      <c r="CG9" s="1956"/>
      <c r="CH9" s="114" t="s">
        <v>116</v>
      </c>
      <c r="CI9" s="1954"/>
      <c r="CJ9" s="114" t="s">
        <v>116</v>
      </c>
      <c r="CK9" s="1954"/>
      <c r="CL9" s="114" t="s">
        <v>116</v>
      </c>
      <c r="CM9" s="14"/>
      <c r="CN9" s="1963"/>
      <c r="CO9" s="1973"/>
      <c r="CP9" s="1258" t="s">
        <v>909</v>
      </c>
      <c r="CQ9" s="1944"/>
      <c r="CR9" s="1982"/>
      <c r="CS9" s="1944"/>
      <c r="CT9" s="1944"/>
      <c r="CU9" s="1944"/>
      <c r="CV9" s="1944"/>
      <c r="CW9" s="1944"/>
      <c r="CX9" s="1944"/>
      <c r="CY9" s="1944"/>
      <c r="CZ9" s="1944"/>
      <c r="DA9" s="1944"/>
      <c r="DB9" s="1944"/>
      <c r="DC9"/>
      <c r="DD9"/>
    </row>
    <row r="10" spans="1:108" s="48" customFormat="1" ht="27.75" customHeight="1" thickBot="1" x14ac:dyDescent="0.25">
      <c r="A10" s="47"/>
      <c r="B10" s="128" t="s">
        <v>90</v>
      </c>
      <c r="C10" s="1945" t="s">
        <v>3</v>
      </c>
      <c r="D10" s="1946"/>
      <c r="E10" s="1306"/>
      <c r="F10" s="1955" t="s">
        <v>6</v>
      </c>
      <c r="G10" s="1946"/>
      <c r="H10" s="1306"/>
      <c r="I10" s="1945" t="s">
        <v>7</v>
      </c>
      <c r="J10" s="1946"/>
      <c r="K10" s="1306"/>
      <c r="L10" s="1955" t="s">
        <v>10</v>
      </c>
      <c r="M10" s="1946"/>
      <c r="N10" s="1306"/>
      <c r="O10" s="1955" t="s">
        <v>14</v>
      </c>
      <c r="P10" s="1946"/>
      <c r="Q10" s="1306"/>
      <c r="R10" s="1955" t="s">
        <v>17</v>
      </c>
      <c r="S10" s="1946"/>
      <c r="T10" s="1306"/>
      <c r="U10" s="1955" t="s">
        <v>23</v>
      </c>
      <c r="V10" s="1946"/>
      <c r="W10" s="1306"/>
      <c r="X10" s="1252"/>
      <c r="Y10" s="1252"/>
      <c r="Z10" s="1306"/>
      <c r="AA10" s="1252"/>
      <c r="AB10" s="1252"/>
      <c r="AC10" s="1306"/>
      <c r="AD10" s="1252"/>
      <c r="AE10" s="1252"/>
      <c r="AF10" s="1306"/>
      <c r="AG10" s="1678"/>
      <c r="AH10" s="1678"/>
      <c r="AI10" s="1678"/>
      <c r="AJ10" s="1955" t="s">
        <v>24</v>
      </c>
      <c r="AK10" s="1946"/>
      <c r="AL10" s="1307"/>
      <c r="AM10" s="56"/>
      <c r="AN10" s="128" t="s">
        <v>90</v>
      </c>
      <c r="AO10" s="1945" t="s">
        <v>3</v>
      </c>
      <c r="AP10" s="1946"/>
      <c r="AQ10" s="1945" t="s">
        <v>6</v>
      </c>
      <c r="AR10" s="1946"/>
      <c r="AS10" s="1945" t="s">
        <v>7</v>
      </c>
      <c r="AT10" s="1946"/>
      <c r="AU10" s="1955" t="s">
        <v>10</v>
      </c>
      <c r="AV10" s="1946"/>
      <c r="AW10" s="1955" t="s">
        <v>14</v>
      </c>
      <c r="AX10" s="1946"/>
      <c r="AY10" s="1955" t="s">
        <v>17</v>
      </c>
      <c r="AZ10" s="1946"/>
      <c r="BA10" s="1955" t="s">
        <v>23</v>
      </c>
      <c r="BB10" s="1946"/>
      <c r="BC10" s="1955" t="s">
        <v>24</v>
      </c>
      <c r="BD10" s="1946"/>
      <c r="BE10" s="1955" t="s">
        <v>22</v>
      </c>
      <c r="BF10" s="1946"/>
      <c r="BG10" s="1955" t="s">
        <v>23</v>
      </c>
      <c r="BH10" s="1946"/>
      <c r="BI10" s="1678"/>
      <c r="BJ10" s="1678"/>
      <c r="BK10" s="1955" t="s">
        <v>25</v>
      </c>
      <c r="BL10" s="1946"/>
      <c r="BM10" s="56"/>
      <c r="BN10" s="128" t="s">
        <v>90</v>
      </c>
      <c r="BO10" s="1955" t="s">
        <v>3</v>
      </c>
      <c r="BP10" s="1946"/>
      <c r="BQ10" s="1955" t="s">
        <v>6</v>
      </c>
      <c r="BR10" s="1946"/>
      <c r="BS10" s="1955" t="s">
        <v>7</v>
      </c>
      <c r="BT10" s="1946"/>
      <c r="BU10" s="1955" t="s">
        <v>10</v>
      </c>
      <c r="BV10" s="1946"/>
      <c r="BW10" s="1955" t="s">
        <v>11</v>
      </c>
      <c r="BX10" s="1946"/>
      <c r="BY10" s="1955" t="s">
        <v>14</v>
      </c>
      <c r="BZ10" s="1946"/>
      <c r="CA10" s="1955" t="s">
        <v>15</v>
      </c>
      <c r="CB10" s="1946"/>
      <c r="CC10" s="1955" t="s">
        <v>22</v>
      </c>
      <c r="CD10" s="1946"/>
      <c r="CE10" s="1955" t="s">
        <v>23</v>
      </c>
      <c r="CF10" s="1946"/>
      <c r="CG10" s="1955" t="s">
        <v>24</v>
      </c>
      <c r="CH10" s="1946"/>
      <c r="CI10" s="1678"/>
      <c r="CJ10" s="1678"/>
      <c r="CK10" s="1955" t="s">
        <v>25</v>
      </c>
      <c r="CL10" s="1946"/>
      <c r="CM10" s="86"/>
      <c r="CN10" s="128"/>
      <c r="CO10" s="1986" t="s">
        <v>3</v>
      </c>
      <c r="CP10" s="1967"/>
      <c r="CQ10" s="1271" t="s">
        <v>6</v>
      </c>
      <c r="CR10" s="1271" t="s">
        <v>7</v>
      </c>
      <c r="CS10" s="1679" t="s">
        <v>10</v>
      </c>
      <c r="CT10" s="1679" t="s">
        <v>11</v>
      </c>
      <c r="CU10" s="1679" t="s">
        <v>14</v>
      </c>
      <c r="CV10" s="1679" t="s">
        <v>15</v>
      </c>
      <c r="CW10" s="1679" t="s">
        <v>19</v>
      </c>
      <c r="CX10" s="1679" t="s">
        <v>22</v>
      </c>
      <c r="CY10" s="1679" t="s">
        <v>23</v>
      </c>
      <c r="CZ10" s="1679" t="s">
        <v>24</v>
      </c>
      <c r="DA10" s="1679" t="s">
        <v>25</v>
      </c>
      <c r="DB10" s="1679" t="s">
        <v>27</v>
      </c>
      <c r="DC10"/>
      <c r="DD10"/>
    </row>
    <row r="11" spans="1:108" s="2" customFormat="1" x14ac:dyDescent="0.2">
      <c r="A11" s="6"/>
      <c r="B11" s="81">
        <v>2002</v>
      </c>
      <c r="C11" s="592"/>
      <c r="D11" s="593"/>
      <c r="E11" s="592"/>
      <c r="F11" s="592"/>
      <c r="G11" s="593"/>
      <c r="H11" s="592"/>
      <c r="I11" s="592"/>
      <c r="J11" s="593"/>
      <c r="K11" s="592"/>
      <c r="L11" s="592"/>
      <c r="M11" s="593"/>
      <c r="N11" s="592"/>
      <c r="O11" s="592"/>
      <c r="P11" s="593"/>
      <c r="Q11" s="592"/>
      <c r="R11" s="592"/>
      <c r="S11" s="593"/>
      <c r="T11" s="592"/>
      <c r="U11" s="592"/>
      <c r="V11" s="593"/>
      <c r="W11" s="592"/>
      <c r="X11" s="592"/>
      <c r="Y11" s="592"/>
      <c r="Z11" s="592"/>
      <c r="AA11" s="592"/>
      <c r="AB11" s="592"/>
      <c r="AC11" s="592"/>
      <c r="AD11" s="592"/>
      <c r="AE11" s="592"/>
      <c r="AF11" s="592"/>
      <c r="AG11" s="592"/>
      <c r="AH11" s="592"/>
      <c r="AI11" s="592"/>
      <c r="AJ11" s="592"/>
      <c r="AK11" s="593"/>
      <c r="AL11" s="1245"/>
      <c r="AM11" s="435"/>
      <c r="AN11" s="81">
        <v>2002</v>
      </c>
      <c r="AO11" s="115"/>
      <c r="AP11" s="116"/>
      <c r="AQ11" s="115"/>
      <c r="AR11" s="116"/>
      <c r="AS11" s="115"/>
      <c r="AT11" s="116"/>
      <c r="AU11" s="115"/>
      <c r="AV11" s="116"/>
      <c r="AW11" s="115"/>
      <c r="AX11" s="116"/>
      <c r="AY11" s="115"/>
      <c r="AZ11" s="116"/>
      <c r="BA11" s="115"/>
      <c r="BB11" s="116"/>
      <c r="BC11" s="115"/>
      <c r="BD11" s="116"/>
      <c r="BE11" s="115"/>
      <c r="BF11" s="116"/>
      <c r="BG11" s="115"/>
      <c r="BH11" s="116"/>
      <c r="BI11" s="115"/>
      <c r="BJ11" s="115"/>
      <c r="BK11" s="115"/>
      <c r="BL11" s="116"/>
      <c r="BM11" s="435"/>
      <c r="BN11" s="81">
        <v>2002</v>
      </c>
      <c r="BO11" s="115"/>
      <c r="BP11" s="116"/>
      <c r="BQ11" s="115"/>
      <c r="BR11" s="116"/>
      <c r="BS11" s="115"/>
      <c r="BT11" s="116"/>
      <c r="BU11" s="115"/>
      <c r="BV11" s="116"/>
      <c r="BW11" s="115"/>
      <c r="BX11" s="116"/>
      <c r="BY11" s="115"/>
      <c r="BZ11" s="116"/>
      <c r="CA11" s="115"/>
      <c r="CB11" s="116"/>
      <c r="CC11" s="115"/>
      <c r="CD11" s="116"/>
      <c r="CE11" s="115"/>
      <c r="CF11" s="117"/>
      <c r="CG11" s="132"/>
      <c r="CH11" s="116"/>
      <c r="CI11" s="115"/>
      <c r="CJ11" s="115"/>
      <c r="CK11" s="115"/>
      <c r="CL11" s="116"/>
      <c r="CM11" s="14"/>
      <c r="CN11" s="81">
        <v>2002</v>
      </c>
      <c r="CO11" s="115"/>
      <c r="CP11" s="116"/>
      <c r="CQ11" s="63"/>
      <c r="CR11" s="63"/>
      <c r="CS11" s="1244"/>
      <c r="CT11" s="1244"/>
      <c r="CU11" s="1244"/>
      <c r="CV11" s="1244"/>
      <c r="CW11" s="1244"/>
      <c r="CX11" s="1244"/>
      <c r="CY11" s="1244"/>
      <c r="CZ11" s="1244"/>
      <c r="DA11" s="1244"/>
      <c r="DB11" s="1244"/>
      <c r="DC11"/>
      <c r="DD11"/>
    </row>
    <row r="12" spans="1:108" s="2" customFormat="1" x14ac:dyDescent="0.2">
      <c r="A12" s="6"/>
      <c r="B12" s="82">
        <v>2003</v>
      </c>
      <c r="C12" s="592" t="str">
        <f>IF(NOT(ISBLANK('2 sup_templates'!C12)),IF(NOT(ISBLANK('2 sup_templates'!C11)),'2 sup_templates'!C12/'2 sup_templates'!C11-1,""),"")</f>
        <v/>
      </c>
      <c r="D12" s="592" t="str">
        <f>IF(NOT(ISBLANK('2 sup_templates'!D12)),IF(NOT(ISBLANK('2 sup_templates'!D11)),'2 sup_templates'!D12/'2 sup_templates'!D11-1,""),"")</f>
        <v/>
      </c>
      <c r="E12" s="592" t="str">
        <f>IF(NOT(ISBLANK('2 sup_templates'!E12)),IF(NOT(ISBLANK('2 sup_templates'!E11)),'2 sup_templates'!E12/'2 sup_templates'!E11-1,""),"")</f>
        <v/>
      </c>
      <c r="F12" s="592" t="str">
        <f>IF(NOT(ISBLANK('2 sup_templates'!F12)),IF(NOT(ISBLANK('2 sup_templates'!F11)),'2 sup_templates'!F12/'2 sup_templates'!F11-1,""),"")</f>
        <v/>
      </c>
      <c r="G12" s="592" t="str">
        <f>IF(NOT(ISBLANK('2 sup_templates'!G12)),IF(NOT(ISBLANK('2 sup_templates'!G11)),'2 sup_templates'!G12/'2 sup_templates'!G11-1,""),"")</f>
        <v/>
      </c>
      <c r="H12" s="592" t="str">
        <f>IF(NOT(ISBLANK('2 sup_templates'!H12)),IF(NOT(ISBLANK('2 sup_templates'!H11)),'2 sup_templates'!H12/'2 sup_templates'!H11-1,""),"")</f>
        <v/>
      </c>
      <c r="I12" s="592" t="str">
        <f>IF(NOT(ISBLANK('2 sup_templates'!I12)),IF(NOT(ISBLANK('2 sup_templates'!I11)),'2 sup_templates'!I12/'2 sup_templates'!I11-1,""),"")</f>
        <v/>
      </c>
      <c r="J12" s="592" t="str">
        <f>IF(NOT(ISBLANK('2 sup_templates'!J12)),IF(NOT(ISBLANK('2 sup_templates'!J11)),'2 sup_templates'!J12/'2 sup_templates'!J11-1,""),"")</f>
        <v/>
      </c>
      <c r="K12" s="592" t="str">
        <f>IF(NOT(ISBLANK('2 sup_templates'!K12)),IF(NOT(ISBLANK('2 sup_templates'!K11)),'2 sup_templates'!K12/'2 sup_templates'!K11-1,""),"")</f>
        <v/>
      </c>
      <c r="L12" s="592" t="str">
        <f>IF(NOT(ISBLANK('2 sup_templates'!L12)),IF(NOT(ISBLANK('2 sup_templates'!L11)),'2 sup_templates'!L12/'2 sup_templates'!L11-1,""),"")</f>
        <v/>
      </c>
      <c r="M12" s="592" t="str">
        <f>IF(NOT(ISBLANK('2 sup_templates'!M12)),IF(NOT(ISBLANK('2 sup_templates'!M11)),'2 sup_templates'!M12/'2 sup_templates'!M11-1,""),"")</f>
        <v/>
      </c>
      <c r="N12" s="592" t="str">
        <f>IF(NOT(ISBLANK('2 sup_templates'!N12)),IF(NOT(ISBLANK('2 sup_templates'!N11)),'2 sup_templates'!N12/'2 sup_templates'!N11-1,""),"")</f>
        <v/>
      </c>
      <c r="O12" s="592" t="str">
        <f>IF(NOT(ISBLANK('2 sup_templates'!O12)),IF(NOT(ISBLANK('2 sup_templates'!O11)),'2 sup_templates'!O12/'2 sup_templates'!O11-1,""),"")</f>
        <v/>
      </c>
      <c r="P12" s="592" t="str">
        <f>IF(NOT(ISBLANK('2 sup_templates'!P12)),IF(NOT(ISBLANK('2 sup_templates'!P11)),'2 sup_templates'!P12/'2 sup_templates'!P11-1,""),"")</f>
        <v/>
      </c>
      <c r="Q12" s="592" t="str">
        <f>IF(NOT(ISBLANK('2 sup_templates'!Q12)),IF(NOT(ISBLANK('2 sup_templates'!Q11)),'2 sup_templates'!Q12/'2 sup_templates'!Q11-1,""),"")</f>
        <v/>
      </c>
      <c r="R12" s="592" t="str">
        <f>IF(NOT(ISBLANK('2 sup_templates'!R12)),IF(NOT(ISBLANK('2 sup_templates'!R11)),'2 sup_templates'!R12/'2 sup_templates'!R11-1,""),"")</f>
        <v/>
      </c>
      <c r="S12" s="592" t="str">
        <f>IF(NOT(ISBLANK('2 sup_templates'!S12)),IF(NOT(ISBLANK('2 sup_templates'!S11)),'2 sup_templates'!S12/'2 sup_templates'!S11-1,""),"")</f>
        <v/>
      </c>
      <c r="T12" s="592" t="str">
        <f>IF(NOT(ISBLANK('2 sup_templates'!T12)),IF(NOT(ISBLANK('2 sup_templates'!T11)),'2 sup_templates'!T12/'2 sup_templates'!T11-1,""),"")</f>
        <v/>
      </c>
      <c r="U12" s="592" t="str">
        <f>IF(NOT(ISBLANK('2 sup_templates'!U12)),IF(NOT(ISBLANK('2 sup_templates'!U11)),'2 sup_templates'!U12/'2 sup_templates'!U11-1,""),"")</f>
        <v/>
      </c>
      <c r="V12" s="592" t="str">
        <f>IF(NOT(ISBLANK('2 sup_templates'!V12)),IF(NOT(ISBLANK('2 sup_templates'!V11)),'2 sup_templates'!V12/'2 sup_templates'!V11-1,""),"")</f>
        <v/>
      </c>
      <c r="W12" s="592" t="str">
        <f>IF(NOT(ISBLANK('2 sup_templates'!W12)),IF(NOT(ISBLANK('2 sup_templates'!W11)),'2 sup_templates'!W12/'2 sup_templates'!W11-1,""),"")</f>
        <v/>
      </c>
      <c r="X12" s="592" t="str">
        <f>IF(NOT(ISBLANK('2 sup_templates'!X12)),IF(NOT(ISBLANK('2 sup_templates'!X11)),'2 sup_templates'!X12/'2 sup_templates'!X11-1,""),"")</f>
        <v/>
      </c>
      <c r="Y12" s="592" t="str">
        <f>IF(NOT(ISBLANK('2 sup_templates'!Y12)),IF(NOT(ISBLANK('2 sup_templates'!Y11)),'2 sup_templates'!Y12/'2 sup_templates'!Y11-1,""),"")</f>
        <v/>
      </c>
      <c r="Z12" s="592" t="str">
        <f>IF(NOT(ISBLANK('2 sup_templates'!Z12)),IF(NOT(ISBLANK('2 sup_templates'!Z11)),'2 sup_templates'!Z12/'2 sup_templates'!Z11-1,""),"")</f>
        <v/>
      </c>
      <c r="AA12" s="592" t="str">
        <f>IF(NOT(ISBLANK('2 sup_templates'!AA12)),IF(NOT(ISBLANK('2 sup_templates'!AA11)),'2 sup_templates'!AA12/'2 sup_templates'!AA11-1,""),"")</f>
        <v/>
      </c>
      <c r="AB12" s="592" t="str">
        <f>IF(NOT(ISBLANK('2 sup_templates'!AB12)),IF(NOT(ISBLANK('2 sup_templates'!AB11)),'2 sup_templates'!AB12/'2 sup_templates'!AB11-1,""),"")</f>
        <v/>
      </c>
      <c r="AC12" s="592" t="str">
        <f>IF(NOT(ISBLANK('2 sup_templates'!AC12)),IF(NOT(ISBLANK('2 sup_templates'!AC11)),'2 sup_templates'!AC12/'2 sup_templates'!AC11-1,""),"")</f>
        <v/>
      </c>
      <c r="AD12" s="592" t="str">
        <f>IF(NOT(ISBLANK('2 sup_templates'!AD12)),IF(NOT(ISBLANK('2 sup_templates'!AD11)),'2 sup_templates'!AD12/'2 sup_templates'!AD11-1,""),"")</f>
        <v/>
      </c>
      <c r="AE12" s="592" t="str">
        <f>IF(NOT(ISBLANK('2 sup_templates'!AE12)),IF(NOT(ISBLANK('2 sup_templates'!AE11)),'2 sup_templates'!AE12/'2 sup_templates'!AE11-1,""),"")</f>
        <v/>
      </c>
      <c r="AF12" s="592" t="str">
        <f>IF(NOT(ISBLANK('2 sup_templates'!AF12)),IF(NOT(ISBLANK('2 sup_templates'!AF11)),'2 sup_templates'!AF12/'2 sup_templates'!AF11-1,""),"")</f>
        <v/>
      </c>
      <c r="AG12" s="592" t="str">
        <f>IF(NOT(ISBLANK('2 sup_templates'!AG12)),IF(NOT(ISBLANK('2 sup_templates'!AG11)),'2 sup_templates'!AG12/'2 sup_templates'!AG11-1,""),"")</f>
        <v/>
      </c>
      <c r="AH12" s="592" t="str">
        <f>IF(NOT(ISBLANK('2 sup_templates'!AH12)),IF(NOT(ISBLANK('2 sup_templates'!AH11)),'2 sup_templates'!AH12/'2 sup_templates'!AH11-1,""),"")</f>
        <v/>
      </c>
      <c r="AI12" s="592" t="str">
        <f>IF(NOT(ISBLANK('2 sup_templates'!AI12)),IF(NOT(ISBLANK('2 sup_templates'!AI11)),'2 sup_templates'!AI12/'2 sup_templates'!AI11-1,""),"")</f>
        <v/>
      </c>
      <c r="AJ12" s="592" t="str">
        <f>IF(NOT(ISBLANK('2 sup_templates'!AJ12)),IF(NOT(ISBLANK('2 sup_templates'!AJ11)),'2 sup_templates'!AJ12/'2 sup_templates'!AJ11-1,""),"")</f>
        <v/>
      </c>
      <c r="AK12" s="592" t="str">
        <f>IF(NOT(ISBLANK('2 sup_templates'!AK12)),IF(NOT(ISBLANK('2 sup_templates'!AK11)),'2 sup_templates'!AK12/'2 sup_templates'!AK11-1,""),"")</f>
        <v/>
      </c>
      <c r="AL12" s="592" t="str">
        <f>IF(NOT(ISBLANK('2 sup_templates'!AL12)),IF(NOT(ISBLANK('2 sup_templates'!AL11)),'2 sup_templates'!AL12/'2 sup_templates'!AL11-1,""),"")</f>
        <v/>
      </c>
      <c r="AM12" s="435"/>
      <c r="AN12" s="82">
        <v>2003</v>
      </c>
      <c r="AO12" s="115" t="str">
        <f>IF(NOT(ISBLANK('2 sup_templates'!AO12)),IF(NOT(ISBLANK('2 sup_templates'!AO11)),'2 sup_templates'!AO12/'2 sup_templates'!AO11-1,""),"")</f>
        <v/>
      </c>
      <c r="AP12" s="118" t="str">
        <f>IF(NOT(ISBLANK('2 sup_templates'!AP12)),IF(NOT(ISBLANK('2 sup_templates'!AP11)),'2 sup_templates'!AP12/'2 sup_templates'!AP11-1,""),"")</f>
        <v/>
      </c>
      <c r="AQ12" s="115" t="str">
        <f>IF(NOT(ISBLANK('2 sup_templates'!AQ12)),IF(NOT(ISBLANK('2 sup_templates'!AQ11)),'2 sup_templates'!AQ12/'2 sup_templates'!AQ11-1,""),"")</f>
        <v/>
      </c>
      <c r="AR12" s="118" t="str">
        <f>IF(NOT(ISBLANK('2 sup_templates'!AR12)),IF(NOT(ISBLANK('2 sup_templates'!AR11)),'2 sup_templates'!AR12/'2 sup_templates'!AR11-1,""),"")</f>
        <v/>
      </c>
      <c r="AS12" s="115" t="str">
        <f>IF(NOT(ISBLANK('2 sup_templates'!AS12)),IF(NOT(ISBLANK('2 sup_templates'!AS11)),'2 sup_templates'!AS12/'2 sup_templates'!AS11-1,""),"")</f>
        <v/>
      </c>
      <c r="AT12" s="118" t="str">
        <f>IF(NOT(ISBLANK('2 sup_templates'!AT12)),IF(NOT(ISBLANK('2 sup_templates'!AT11)),'2 sup_templates'!AT12/'2 sup_templates'!AT11-1,""),"")</f>
        <v/>
      </c>
      <c r="AU12" s="115" t="str">
        <f>IF(NOT(ISBLANK('2 sup_templates'!AU12)),IF(NOT(ISBLANK('2 sup_templates'!AU11)),'2 sup_templates'!AU12/'2 sup_templates'!AU11-1,""),"")</f>
        <v/>
      </c>
      <c r="AV12" s="118" t="str">
        <f>IF(NOT(ISBLANK('2 sup_templates'!AV12)),IF(NOT(ISBLANK('2 sup_templates'!AV11)),'2 sup_templates'!AV12/'2 sup_templates'!AV11-1,""),"")</f>
        <v/>
      </c>
      <c r="AW12" s="118" t="str">
        <f>IF(NOT(ISBLANK('2 sup_templates'!AW12)),IF(NOT(ISBLANK('2 sup_templates'!AW11)),'2 sup_templates'!AW12/'2 sup_templates'!AW11-1,""),"")</f>
        <v/>
      </c>
      <c r="AX12" s="118" t="str">
        <f>IF(NOT(ISBLANK('2 sup_templates'!AX12)),IF(NOT(ISBLANK('2 sup_templates'!AX11)),'2 sup_templates'!AX12/'2 sup_templates'!AX11-1,""),"")</f>
        <v/>
      </c>
      <c r="AY12" s="118" t="str">
        <f>IF(NOT(ISBLANK('2 sup_templates'!AY12)),IF(NOT(ISBLANK('2 sup_templates'!AY11)),'2 sup_templates'!AY12/'2 sup_templates'!AY11-1,""),"")</f>
        <v/>
      </c>
      <c r="AZ12" s="118" t="str">
        <f>IF(NOT(ISBLANK('2 sup_templates'!AZ12)),IF(NOT(ISBLANK('2 sup_templates'!AZ11)),'2 sup_templates'!AZ12/'2 sup_templates'!AZ11-1,""),"")</f>
        <v/>
      </c>
      <c r="BA12" s="118" t="str">
        <f>IF(NOT(ISBLANK('2 sup_templates'!BA12)),IF(NOT(ISBLANK('2 sup_templates'!BA11)),'2 sup_templates'!BA12/'2 sup_templates'!BA11-1,""),"")</f>
        <v/>
      </c>
      <c r="BB12" s="118" t="str">
        <f>IF(NOT(ISBLANK('2 sup_templates'!BB12)),IF(NOT(ISBLANK('2 sup_templates'!BB11)),'2 sup_templates'!BB12/'2 sup_templates'!BB11-1,""),"")</f>
        <v/>
      </c>
      <c r="BC12" s="118" t="str">
        <f>IF(NOT(ISBLANK('2 sup_templates'!BC12)),IF(NOT(ISBLANK('2 sup_templates'!BC11)),'2 sup_templates'!BC12/'2 sup_templates'!BC11-1,""),"")</f>
        <v/>
      </c>
      <c r="BD12" s="118" t="str">
        <f>IF(NOT(ISBLANK('2 sup_templates'!BD12)),IF(NOT(ISBLANK('2 sup_templates'!BD11)),'2 sup_templates'!BD12/'2 sup_templates'!BD11-1,""),"")</f>
        <v/>
      </c>
      <c r="BE12" s="118" t="str">
        <f>IF(NOT(ISBLANK('2 sup_templates'!BE12)),IF(NOT(ISBLANK('2 sup_templates'!BE11)),'2 sup_templates'!BE12/'2 sup_templates'!BE11-1,""),"")</f>
        <v/>
      </c>
      <c r="BF12" s="118" t="str">
        <f>IF(NOT(ISBLANK('2 sup_templates'!BF12)),IF(NOT(ISBLANK('2 sup_templates'!BF11)),'2 sup_templates'!BF12/'2 sup_templates'!BF11-1,""),"")</f>
        <v/>
      </c>
      <c r="BG12" s="118" t="str">
        <f>IF(NOT(ISBLANK('2 sup_templates'!BG12)),IF(NOT(ISBLANK('2 sup_templates'!BG11)),'2 sup_templates'!BG12/'2 sup_templates'!BG11-1,""),"")</f>
        <v/>
      </c>
      <c r="BH12" s="118" t="str">
        <f>IF(NOT(ISBLANK('2 sup_templates'!BH12)),IF(NOT(ISBLANK('2 sup_templates'!BH11)),'2 sup_templates'!BH12/'2 sup_templates'!BH11-1,""),"")</f>
        <v/>
      </c>
      <c r="BI12" s="118" t="str">
        <f>IF(NOT(ISBLANK('2 sup_templates'!BI12)),IF(NOT(ISBLANK('2 sup_templates'!BI11)),'2 sup_templates'!BI12/'2 sup_templates'!BI11-1,""),"")</f>
        <v/>
      </c>
      <c r="BJ12" s="118" t="str">
        <f>IF(NOT(ISBLANK('2 sup_templates'!BJ12)),IF(NOT(ISBLANK('2 sup_templates'!BJ11)),'2 sup_templates'!BJ12/'2 sup_templates'!BJ11-1,""),"")</f>
        <v/>
      </c>
      <c r="BK12" s="118" t="str">
        <f>IF(NOT(ISBLANK('2 sup_templates'!BK12)),IF(NOT(ISBLANK('2 sup_templates'!BK11)),'2 sup_templates'!BK12/'2 sup_templates'!BK11-1,""),"")</f>
        <v/>
      </c>
      <c r="BL12" s="118" t="str">
        <f>IF(NOT(ISBLANK('2 sup_templates'!BL12)),IF(NOT(ISBLANK('2 sup_templates'!BL11)),'2 sup_templates'!BL12/'2 sup_templates'!BL11-1,""),"")</f>
        <v/>
      </c>
      <c r="BM12" s="435"/>
      <c r="BN12" s="82">
        <v>2003</v>
      </c>
      <c r="BO12" s="115" t="str">
        <f>IF(NOT(ISBLANK('2 sup_templates'!BO12)),IF(NOT(ISBLANK('2 sup_templates'!BO11)),'2 sup_templates'!BO12/'2 sup_templates'!BO11-1,""),"")</f>
        <v/>
      </c>
      <c r="BP12" s="115" t="str">
        <f>IF(NOT(ISBLANK('2 sup_templates'!BP12)),IF(NOT(ISBLANK('2 sup_templates'!BP11)),'2 sup_templates'!BP12/'2 sup_templates'!BP11-1,""),"")</f>
        <v/>
      </c>
      <c r="BQ12" s="115" t="str">
        <f>IF(NOT(ISBLANK('2 sup_templates'!BQ12)),IF(NOT(ISBLANK('2 sup_templates'!BQ11)),'2 sup_templates'!BQ12/'2 sup_templates'!BQ11-1,""),"")</f>
        <v/>
      </c>
      <c r="BR12" s="115" t="str">
        <f>IF(NOT(ISBLANK('2 sup_templates'!BR12)),IF(NOT(ISBLANK('2 sup_templates'!BR11)),'2 sup_templates'!BR12/'2 sup_templates'!BR11-1,""),"")</f>
        <v/>
      </c>
      <c r="BS12" s="115" t="str">
        <f>IF(NOT(ISBLANK('2 sup_templates'!BS12)),IF(NOT(ISBLANK('2 sup_templates'!BS11)),'2 sup_templates'!BS12/'2 sup_templates'!BS11-1,""),"")</f>
        <v/>
      </c>
      <c r="BT12" s="115" t="str">
        <f>IF(NOT(ISBLANK('2 sup_templates'!BT12)),IF(NOT(ISBLANK('2 sup_templates'!BT11)),'2 sup_templates'!BT12/'2 sup_templates'!BT11-1,""),"")</f>
        <v/>
      </c>
      <c r="BU12" s="115" t="str">
        <f>IF(NOT(ISBLANK('2 sup_templates'!BU12)),IF(NOT(ISBLANK('2 sup_templates'!BU11)),'2 sup_templates'!BU12/'2 sup_templates'!BU11-1,""),"")</f>
        <v/>
      </c>
      <c r="BV12" s="115" t="str">
        <f>IF(NOT(ISBLANK('2 sup_templates'!BV12)),IF(NOT(ISBLANK('2 sup_templates'!BV11)),'2 sup_templates'!BV12/'2 sup_templates'!BV11-1,""),"")</f>
        <v/>
      </c>
      <c r="BW12" s="115" t="str">
        <f>IF(NOT(ISBLANK('2 sup_templates'!BW12)),IF(NOT(ISBLANK('2 sup_templates'!BW11)),'2 sup_templates'!BW12/'2 sup_templates'!BW11-1,""),"")</f>
        <v/>
      </c>
      <c r="BX12" s="115" t="str">
        <f>IF(NOT(ISBLANK('2 sup_templates'!BX12)),IF(NOT(ISBLANK('2 sup_templates'!BX11)),'2 sup_templates'!BX12/'2 sup_templates'!BX11-1,""),"")</f>
        <v/>
      </c>
      <c r="BY12" s="115" t="str">
        <f>IF(NOT(ISBLANK('2 sup_templates'!BY12)),IF(NOT(ISBLANK('2 sup_templates'!BY11)),'2 sup_templates'!BY12/'2 sup_templates'!BY11-1,""),"")</f>
        <v/>
      </c>
      <c r="BZ12" s="115" t="str">
        <f>IF(NOT(ISBLANK('2 sup_templates'!BZ12)),IF(NOT(ISBLANK('2 sup_templates'!BZ11)),'2 sup_templates'!BZ12/'2 sup_templates'!BZ11-1,""),"")</f>
        <v/>
      </c>
      <c r="CA12" s="115" t="str">
        <f>IF(NOT(ISBLANK('2 sup_templates'!CA12)),IF(NOT(ISBLANK('2 sup_templates'!CA11)),'2 sup_templates'!CA12/'2 sup_templates'!CA11-1,""),"")</f>
        <v/>
      </c>
      <c r="CB12" s="115" t="str">
        <f>IF(NOT(ISBLANK('2 sup_templates'!CB12)),IF(NOT(ISBLANK('2 sup_templates'!CB11)),'2 sup_templates'!CB12/'2 sup_templates'!CB11-1,""),"")</f>
        <v/>
      </c>
      <c r="CC12" s="115" t="str">
        <f>IF(NOT(ISBLANK('2 sup_templates'!CC12)),IF(NOT(ISBLANK('2 sup_templates'!CC11)),'2 sup_templates'!CC12/'2 sup_templates'!CC11-1,""),"")</f>
        <v/>
      </c>
      <c r="CD12" s="115" t="str">
        <f>IF(NOT(ISBLANK('2 sup_templates'!CD12)),IF(NOT(ISBLANK('2 sup_templates'!CD11)),'2 sup_templates'!CD12/'2 sup_templates'!CD11-1,""),"")</f>
        <v/>
      </c>
      <c r="CE12" s="115" t="str">
        <f>IF(NOT(ISBLANK('2 sup_templates'!CE12)),IF(NOT(ISBLANK('2 sup_templates'!CE11)),'2 sup_templates'!CE12/'2 sup_templates'!CE11-1,""),"")</f>
        <v/>
      </c>
      <c r="CF12" s="115" t="str">
        <f>IF(NOT(ISBLANK('2 sup_templates'!CF12)),IF(NOT(ISBLANK('2 sup_templates'!CF11)),'2 sup_templates'!CF12/'2 sup_templates'!CF11-1,""),"")</f>
        <v/>
      </c>
      <c r="CG12" s="115" t="str">
        <f>IF(NOT(ISBLANK('2 sup_templates'!CG12)),IF(NOT(ISBLANK('2 sup_templates'!CG11)),'2 sup_templates'!CG12/'2 sup_templates'!CG11-1,""),"")</f>
        <v/>
      </c>
      <c r="CH12" s="115" t="str">
        <f>IF(NOT(ISBLANK('2 sup_templates'!CH12)),IF(NOT(ISBLANK('2 sup_templates'!CH11)),'2 sup_templates'!CH12/'2 sup_templates'!CH11-1,""),"")</f>
        <v/>
      </c>
      <c r="CI12" s="115" t="str">
        <f>IF(NOT(ISBLANK('2 sup_templates'!CI12)),IF(NOT(ISBLANK('2 sup_templates'!CI11)),'2 sup_templates'!CI12/'2 sup_templates'!CI11-1,""),"")</f>
        <v/>
      </c>
      <c r="CJ12" s="115" t="str">
        <f>IF(NOT(ISBLANK('2 sup_templates'!CJ12)),IF(NOT(ISBLANK('2 sup_templates'!CJ11)),'2 sup_templates'!CJ12/'2 sup_templates'!CJ11-1,""),"")</f>
        <v/>
      </c>
      <c r="CK12" s="115" t="str">
        <f>IF(NOT(ISBLANK('2 sup_templates'!CK12)),IF(NOT(ISBLANK('2 sup_templates'!CK11)),'2 sup_templates'!CK12/'2 sup_templates'!CK11-1,""),"")</f>
        <v/>
      </c>
      <c r="CL12" s="115" t="str">
        <f>IF(NOT(ISBLANK('2 sup_templates'!CL12)),IF(NOT(ISBLANK('2 sup_templates'!CL11)),'2 sup_templates'!CL12/'2 sup_templates'!CL11-1,""),"")</f>
        <v/>
      </c>
      <c r="CM12" s="14"/>
      <c r="CN12" s="82">
        <v>2003</v>
      </c>
      <c r="CO12" s="118" t="str">
        <f>IF(NOT(ISBLANK('2 sup_templates'!CO12)),IF(NOT(ISBLANK('2 sup_templates'!CO11)),'2 sup_templates'!CO12/'2 sup_templates'!CO11-1,""),"")</f>
        <v/>
      </c>
      <c r="CP12" s="118" t="str">
        <f>IF(NOT(ISBLANK('2 sup_templates'!CP12)),IF(NOT(ISBLANK('2 sup_templates'!CP11)),'2 sup_templates'!CP12/'2 sup_templates'!CP11-1,""),"")</f>
        <v/>
      </c>
      <c r="CQ12" s="118" t="str">
        <f>IF(NOT(ISBLANK('2 sup_templates'!CQ12)),IF(NOT(ISBLANK('2 sup_templates'!CQ11)),'2 sup_templates'!CQ12/'2 sup_templates'!CQ11-1,""),"")</f>
        <v/>
      </c>
      <c r="CR12" s="118" t="str">
        <f>IF(NOT(ISBLANK('2 sup_templates'!CR12)),IF(NOT(ISBLANK('2 sup_templates'!CR11)),'2 sup_templates'!CR12/'2 sup_templates'!CR11-1,""),"")</f>
        <v/>
      </c>
      <c r="CS12" s="118" t="str">
        <f>IF(NOT(ISBLANK('2 sup_templates'!CS12)),IF(NOT(ISBLANK('2 sup_templates'!CS11)),'2 sup_templates'!CS12/'2 sup_templates'!CS11-1,""),"")</f>
        <v/>
      </c>
      <c r="CT12" s="118" t="str">
        <f>IF(NOT(ISBLANK('2 sup_templates'!CT12)),IF(NOT(ISBLANK('2 sup_templates'!CT11)),'2 sup_templates'!CT12/'2 sup_templates'!CT11-1,""),"")</f>
        <v/>
      </c>
      <c r="CU12" s="118" t="str">
        <f>IF(NOT(ISBLANK('2 sup_templates'!CU12)),IF(NOT(ISBLANK('2 sup_templates'!CU11)),'2 sup_templates'!CU12/'2 sup_templates'!CU11-1,""),"")</f>
        <v/>
      </c>
      <c r="CV12" s="118" t="str">
        <f>IF(NOT(ISBLANK('2 sup_templates'!CV12)),IF(NOT(ISBLANK('2 sup_templates'!CV11)),'2 sup_templates'!CV12/'2 sup_templates'!CV11-1,""),"")</f>
        <v/>
      </c>
      <c r="CW12" s="118" t="str">
        <f>IF(NOT(ISBLANK('2 sup_templates'!CW12)),IF(NOT(ISBLANK('2 sup_templates'!CW11)),'2 sup_templates'!CW12/'2 sup_templates'!CW11-1,""),"")</f>
        <v/>
      </c>
      <c r="CX12" s="118" t="str">
        <f>IF(NOT(ISBLANK('2 sup_templates'!CX12)),IF(NOT(ISBLANK('2 sup_templates'!CX11)),'2 sup_templates'!CX12/'2 sup_templates'!CX11-1,""),"")</f>
        <v/>
      </c>
      <c r="CY12" s="118" t="str">
        <f>IF(NOT(ISBLANK('2 sup_templates'!CY12)),IF(NOT(ISBLANK('2 sup_templates'!CY11)),'2 sup_templates'!CY12/'2 sup_templates'!CY11-1,""),"")</f>
        <v/>
      </c>
      <c r="CZ12" s="118" t="str">
        <f>IF(NOT(ISBLANK('2 sup_templates'!CZ12)),IF(NOT(ISBLANK('2 sup_templates'!CZ11)),'2 sup_templates'!CZ12/'2 sup_templates'!CZ11-1,""),"")</f>
        <v/>
      </c>
      <c r="DA12" s="118" t="str">
        <f>IF(NOT(ISBLANK('2 sup_templates'!DA12)),IF(NOT(ISBLANK('2 sup_templates'!DA11)),'2 sup_templates'!DA12/'2 sup_templates'!DA11-1,""),"")</f>
        <v/>
      </c>
      <c r="DB12" s="118" t="str">
        <f>IF(NOT(ISBLANK('2 sup_templates'!DB12)),IF(NOT(ISBLANK('2 sup_templates'!DB11)),'2 sup_templates'!DB12/'2 sup_templates'!DB11-1,""),"")</f>
        <v/>
      </c>
      <c r="DC12"/>
      <c r="DD12"/>
    </row>
    <row r="13" spans="1:108" s="2" customFormat="1" x14ac:dyDescent="0.2">
      <c r="A13" s="6"/>
      <c r="B13" s="82">
        <v>2004</v>
      </c>
      <c r="C13" s="592" t="str">
        <f>IF(NOT(ISBLANK('2 sup_templates'!C13)),IF(NOT(ISBLANK('2 sup_templates'!C12)),'2 sup_templates'!C13/'2 sup_templates'!C12-1,""),"")</f>
        <v/>
      </c>
      <c r="D13" s="592" t="str">
        <f>IF(NOT(ISBLANK('2 sup_templates'!D13)),IF(NOT(ISBLANK('2 sup_templates'!D12)),'2 sup_templates'!D13/'2 sup_templates'!D12-1,""),"")</f>
        <v/>
      </c>
      <c r="E13" s="592" t="str">
        <f>IF(NOT(ISBLANK('2 sup_templates'!E13)),IF(NOT(ISBLANK('2 sup_templates'!E12)),'2 sup_templates'!E13/'2 sup_templates'!E12-1,""),"")</f>
        <v/>
      </c>
      <c r="F13" s="592" t="str">
        <f>IF(NOT(ISBLANK('2 sup_templates'!F13)),IF(NOT(ISBLANK('2 sup_templates'!F12)),'2 sup_templates'!F13/'2 sup_templates'!F12-1,""),"")</f>
        <v/>
      </c>
      <c r="G13" s="592" t="str">
        <f>IF(NOT(ISBLANK('2 sup_templates'!G13)),IF(NOT(ISBLANK('2 sup_templates'!G12)),'2 sup_templates'!G13/'2 sup_templates'!G12-1,""),"")</f>
        <v/>
      </c>
      <c r="H13" s="592" t="str">
        <f>IF(NOT(ISBLANK('2 sup_templates'!H13)),IF(NOT(ISBLANK('2 sup_templates'!H12)),'2 sup_templates'!H13/'2 sup_templates'!H12-1,""),"")</f>
        <v/>
      </c>
      <c r="I13" s="592" t="str">
        <f>IF(NOT(ISBLANK('2 sup_templates'!I13)),IF(NOT(ISBLANK('2 sup_templates'!I12)),'2 sup_templates'!I13/'2 sup_templates'!I12-1,""),"")</f>
        <v/>
      </c>
      <c r="J13" s="592" t="str">
        <f>IF(NOT(ISBLANK('2 sup_templates'!J13)),IF(NOT(ISBLANK('2 sup_templates'!J12)),'2 sup_templates'!J13/'2 sup_templates'!J12-1,""),"")</f>
        <v/>
      </c>
      <c r="K13" s="592" t="str">
        <f>IF(NOT(ISBLANK('2 sup_templates'!K13)),IF(NOT(ISBLANK('2 sup_templates'!K12)),'2 sup_templates'!K13/'2 sup_templates'!K12-1,""),"")</f>
        <v/>
      </c>
      <c r="L13" s="592" t="str">
        <f>IF(NOT(ISBLANK('2 sup_templates'!L13)),IF(NOT(ISBLANK('2 sup_templates'!L12)),'2 sup_templates'!L13/'2 sup_templates'!L12-1,""),"")</f>
        <v/>
      </c>
      <c r="M13" s="592" t="str">
        <f>IF(NOT(ISBLANK('2 sup_templates'!M13)),IF(NOT(ISBLANK('2 sup_templates'!M12)),'2 sup_templates'!M13/'2 sup_templates'!M12-1,""),"")</f>
        <v/>
      </c>
      <c r="N13" s="592" t="str">
        <f>IF(NOT(ISBLANK('2 sup_templates'!N13)),IF(NOT(ISBLANK('2 sup_templates'!N12)),'2 sup_templates'!N13/'2 sup_templates'!N12-1,""),"")</f>
        <v/>
      </c>
      <c r="O13" s="592" t="str">
        <f>IF(NOT(ISBLANK('2 sup_templates'!O13)),IF(NOT(ISBLANK('2 sup_templates'!O12)),'2 sup_templates'!O13/'2 sup_templates'!O12-1,""),"")</f>
        <v/>
      </c>
      <c r="P13" s="592" t="str">
        <f>IF(NOT(ISBLANK('2 sup_templates'!P13)),IF(NOT(ISBLANK('2 sup_templates'!P12)),'2 sup_templates'!P13/'2 sup_templates'!P12-1,""),"")</f>
        <v/>
      </c>
      <c r="Q13" s="592" t="str">
        <f>IF(NOT(ISBLANK('2 sup_templates'!Q13)),IF(NOT(ISBLANK('2 sup_templates'!Q12)),'2 sup_templates'!Q13/'2 sup_templates'!Q12-1,""),"")</f>
        <v/>
      </c>
      <c r="R13" s="592" t="str">
        <f>IF(NOT(ISBLANK('2 sup_templates'!R13)),IF(NOT(ISBLANK('2 sup_templates'!R12)),'2 sup_templates'!R13/'2 sup_templates'!R12-1,""),"")</f>
        <v/>
      </c>
      <c r="S13" s="592" t="str">
        <f>IF(NOT(ISBLANK('2 sup_templates'!S13)),IF(NOT(ISBLANK('2 sup_templates'!S12)),'2 sup_templates'!S13/'2 sup_templates'!S12-1,""),"")</f>
        <v/>
      </c>
      <c r="T13" s="592" t="str">
        <f>IF(NOT(ISBLANK('2 sup_templates'!T13)),IF(NOT(ISBLANK('2 sup_templates'!T12)),'2 sup_templates'!T13/'2 sup_templates'!T12-1,""),"")</f>
        <v/>
      </c>
      <c r="U13" s="592" t="str">
        <f>IF(NOT(ISBLANK('2 sup_templates'!U13)),IF(NOT(ISBLANK('2 sup_templates'!U12)),'2 sup_templates'!U13/'2 sup_templates'!U12-1,""),"")</f>
        <v/>
      </c>
      <c r="V13" s="592" t="str">
        <f>IF(NOT(ISBLANK('2 sup_templates'!V13)),IF(NOT(ISBLANK('2 sup_templates'!V12)),'2 sup_templates'!V13/'2 sup_templates'!V12-1,""),"")</f>
        <v/>
      </c>
      <c r="W13" s="592" t="str">
        <f>IF(NOT(ISBLANK('2 sup_templates'!W13)),IF(NOT(ISBLANK('2 sup_templates'!W12)),'2 sup_templates'!W13/'2 sup_templates'!W12-1,""),"")</f>
        <v/>
      </c>
      <c r="X13" s="592" t="str">
        <f>IF(NOT(ISBLANK('2 sup_templates'!X13)),IF(NOT(ISBLANK('2 sup_templates'!X12)),'2 sup_templates'!X13/'2 sup_templates'!X12-1,""),"")</f>
        <v/>
      </c>
      <c r="Y13" s="592" t="str">
        <f>IF(NOT(ISBLANK('2 sup_templates'!Y13)),IF(NOT(ISBLANK('2 sup_templates'!Y12)),'2 sup_templates'!Y13/'2 sup_templates'!Y12-1,""),"")</f>
        <v/>
      </c>
      <c r="Z13" s="592" t="str">
        <f>IF(NOT(ISBLANK('2 sup_templates'!Z13)),IF(NOT(ISBLANK('2 sup_templates'!Z12)),'2 sup_templates'!Z13/'2 sup_templates'!Z12-1,""),"")</f>
        <v/>
      </c>
      <c r="AA13" s="592" t="str">
        <f>IF(NOT(ISBLANK('2 sup_templates'!AA13)),IF(NOT(ISBLANK('2 sup_templates'!AA12)),'2 sup_templates'!AA13/'2 sup_templates'!AA12-1,""),"")</f>
        <v/>
      </c>
      <c r="AB13" s="592" t="str">
        <f>IF(NOT(ISBLANK('2 sup_templates'!AB13)),IF(NOT(ISBLANK('2 sup_templates'!AB12)),'2 sup_templates'!AB13/'2 sup_templates'!AB12-1,""),"")</f>
        <v/>
      </c>
      <c r="AC13" s="592" t="str">
        <f>IF(NOT(ISBLANK('2 sup_templates'!AC13)),IF(NOT(ISBLANK('2 sup_templates'!AC12)),'2 sup_templates'!AC13/'2 sup_templates'!AC12-1,""),"")</f>
        <v/>
      </c>
      <c r="AD13" s="592" t="str">
        <f>IF(NOT(ISBLANK('2 sup_templates'!AD13)),IF(NOT(ISBLANK('2 sup_templates'!AD12)),'2 sup_templates'!AD13/'2 sup_templates'!AD12-1,""),"")</f>
        <v/>
      </c>
      <c r="AE13" s="592" t="str">
        <f>IF(NOT(ISBLANK('2 sup_templates'!AE13)),IF(NOT(ISBLANK('2 sup_templates'!AE12)),'2 sup_templates'!AE13/'2 sup_templates'!AE12-1,""),"")</f>
        <v/>
      </c>
      <c r="AF13" s="592" t="str">
        <f>IF(NOT(ISBLANK('2 sup_templates'!AF13)),IF(NOT(ISBLANK('2 sup_templates'!AF12)),'2 sup_templates'!AF13/'2 sup_templates'!AF12-1,""),"")</f>
        <v/>
      </c>
      <c r="AG13" s="592" t="str">
        <f>IF(NOT(ISBLANK('2 sup_templates'!AG13)),IF(NOT(ISBLANK('2 sup_templates'!AG12)),'2 sup_templates'!AG13/'2 sup_templates'!AG12-1,""),"")</f>
        <v/>
      </c>
      <c r="AH13" s="592" t="str">
        <f>IF(NOT(ISBLANK('2 sup_templates'!AH13)),IF(NOT(ISBLANK('2 sup_templates'!AH12)),'2 sup_templates'!AH13/'2 sup_templates'!AH12-1,""),"")</f>
        <v/>
      </c>
      <c r="AI13" s="592" t="str">
        <f>IF(NOT(ISBLANK('2 sup_templates'!AI13)),IF(NOT(ISBLANK('2 sup_templates'!AI12)),'2 sup_templates'!AI13/'2 sup_templates'!AI12-1,""),"")</f>
        <v/>
      </c>
      <c r="AJ13" s="592" t="str">
        <f>IF(NOT(ISBLANK('2 sup_templates'!AJ13)),IF(NOT(ISBLANK('2 sup_templates'!AJ12)),'2 sup_templates'!AJ13/'2 sup_templates'!AJ12-1,""),"")</f>
        <v/>
      </c>
      <c r="AK13" s="592" t="str">
        <f>IF(NOT(ISBLANK('2 sup_templates'!AK13)),IF(NOT(ISBLANK('2 sup_templates'!AK12)),'2 sup_templates'!AK13/'2 sup_templates'!AK12-1,""),"")</f>
        <v/>
      </c>
      <c r="AL13" s="592" t="str">
        <f>IF(NOT(ISBLANK('2 sup_templates'!AL13)),IF(NOT(ISBLANK('2 sup_templates'!AL12)),'2 sup_templates'!AL13/'2 sup_templates'!AL12-1,""),"")</f>
        <v/>
      </c>
      <c r="AM13" s="435"/>
      <c r="AN13" s="82">
        <v>2004</v>
      </c>
      <c r="AO13" s="115" t="str">
        <f>IF(NOT(ISBLANK('2 sup_templates'!AO13)),IF(NOT(ISBLANK('2 sup_templates'!AO12)),'2 sup_templates'!AO13/'2 sup_templates'!AO12-1,""),"")</f>
        <v/>
      </c>
      <c r="AP13" s="118" t="str">
        <f>IF(NOT(ISBLANK('2 sup_templates'!AP13)),IF(NOT(ISBLANK('2 sup_templates'!AP12)),'2 sup_templates'!AP13/'2 sup_templates'!AP12-1,""),"")</f>
        <v/>
      </c>
      <c r="AQ13" s="115" t="str">
        <f>IF(NOT(ISBLANK('2 sup_templates'!AQ13)),IF(NOT(ISBLANK('2 sup_templates'!AQ12)),'2 sup_templates'!AQ13/'2 sup_templates'!AQ12-1,""),"")</f>
        <v/>
      </c>
      <c r="AR13" s="118" t="str">
        <f>IF(NOT(ISBLANK('2 sup_templates'!AR13)),IF(NOT(ISBLANK('2 sup_templates'!AR12)),'2 sup_templates'!AR13/'2 sup_templates'!AR12-1,""),"")</f>
        <v/>
      </c>
      <c r="AS13" s="115" t="str">
        <f>IF(NOT(ISBLANK('2 sup_templates'!AS13)),IF(NOT(ISBLANK('2 sup_templates'!AS12)),'2 sup_templates'!AS13/'2 sup_templates'!AS12-1,""),"")</f>
        <v/>
      </c>
      <c r="AT13" s="118" t="str">
        <f>IF(NOT(ISBLANK('2 sup_templates'!AT13)),IF(NOT(ISBLANK('2 sup_templates'!AT12)),'2 sup_templates'!AT13/'2 sup_templates'!AT12-1,""),"")</f>
        <v/>
      </c>
      <c r="AU13" s="115" t="str">
        <f>IF(NOT(ISBLANK('2 sup_templates'!AU13)),IF(NOT(ISBLANK('2 sup_templates'!AU12)),'2 sup_templates'!AU13/'2 sup_templates'!AU12-1,""),"")</f>
        <v/>
      </c>
      <c r="AV13" s="118" t="str">
        <f>IF(NOT(ISBLANK('2 sup_templates'!AV13)),IF(NOT(ISBLANK('2 sup_templates'!AV12)),'2 sup_templates'!AV13/'2 sup_templates'!AV12-1,""),"")</f>
        <v/>
      </c>
      <c r="AW13" s="118" t="str">
        <f>IF(NOT(ISBLANK('2 sup_templates'!AW13)),IF(NOT(ISBLANK('2 sup_templates'!AW12)),'2 sup_templates'!AW13/'2 sup_templates'!AW12-1,""),"")</f>
        <v/>
      </c>
      <c r="AX13" s="118" t="str">
        <f>IF(NOT(ISBLANK('2 sup_templates'!AX13)),IF(NOT(ISBLANK('2 sup_templates'!AX12)),'2 sup_templates'!AX13/'2 sup_templates'!AX12-1,""),"")</f>
        <v/>
      </c>
      <c r="AY13" s="118" t="str">
        <f>IF(NOT(ISBLANK('2 sup_templates'!AY13)),IF(NOT(ISBLANK('2 sup_templates'!AY12)),'2 sup_templates'!AY13/'2 sup_templates'!AY12-1,""),"")</f>
        <v/>
      </c>
      <c r="AZ13" s="118" t="str">
        <f>IF(NOT(ISBLANK('2 sup_templates'!AZ13)),IF(NOT(ISBLANK('2 sup_templates'!AZ12)),'2 sup_templates'!AZ13/'2 sup_templates'!AZ12-1,""),"")</f>
        <v/>
      </c>
      <c r="BA13" s="118" t="str">
        <f>IF(NOT(ISBLANK('2 sup_templates'!BA13)),IF(NOT(ISBLANK('2 sup_templates'!BA12)),'2 sup_templates'!BA13/'2 sup_templates'!BA12-1,""),"")</f>
        <v/>
      </c>
      <c r="BB13" s="118" t="str">
        <f>IF(NOT(ISBLANK('2 sup_templates'!BB13)),IF(NOT(ISBLANK('2 sup_templates'!BB12)),'2 sup_templates'!BB13/'2 sup_templates'!BB12-1,""),"")</f>
        <v/>
      </c>
      <c r="BC13" s="118" t="str">
        <f>IF(NOT(ISBLANK('2 sup_templates'!BC13)),IF(NOT(ISBLANK('2 sup_templates'!BC12)),'2 sup_templates'!BC13/'2 sup_templates'!BC12-1,""),"")</f>
        <v/>
      </c>
      <c r="BD13" s="118" t="str">
        <f>IF(NOT(ISBLANK('2 sup_templates'!BD13)),IF(NOT(ISBLANK('2 sup_templates'!BD12)),'2 sup_templates'!BD13/'2 sup_templates'!BD12-1,""),"")</f>
        <v/>
      </c>
      <c r="BE13" s="118" t="str">
        <f>IF(NOT(ISBLANK('2 sup_templates'!BE13)),IF(NOT(ISBLANK('2 sup_templates'!BE12)),'2 sup_templates'!BE13/'2 sup_templates'!BE12-1,""),"")</f>
        <v/>
      </c>
      <c r="BF13" s="118" t="str">
        <f>IF(NOT(ISBLANK('2 sup_templates'!BF13)),IF(NOT(ISBLANK('2 sup_templates'!BF12)),'2 sup_templates'!BF13/'2 sup_templates'!BF12-1,""),"")</f>
        <v/>
      </c>
      <c r="BG13" s="118" t="str">
        <f>IF(NOT(ISBLANK('2 sup_templates'!BG13)),IF(NOT(ISBLANK('2 sup_templates'!BG12)),'2 sup_templates'!BG13/'2 sup_templates'!BG12-1,""),"")</f>
        <v/>
      </c>
      <c r="BH13" s="118" t="str">
        <f>IF(NOT(ISBLANK('2 sup_templates'!BH13)),IF(NOT(ISBLANK('2 sup_templates'!BH12)),'2 sup_templates'!BH13/'2 sup_templates'!BH12-1,""),"")</f>
        <v/>
      </c>
      <c r="BI13" s="118" t="str">
        <f>IF(NOT(ISBLANK('2 sup_templates'!BI13)),IF(NOT(ISBLANK('2 sup_templates'!BI12)),'2 sup_templates'!BI13/'2 sup_templates'!BI12-1,""),"")</f>
        <v/>
      </c>
      <c r="BJ13" s="118" t="str">
        <f>IF(NOT(ISBLANK('2 sup_templates'!BJ13)),IF(NOT(ISBLANK('2 sup_templates'!BJ12)),'2 sup_templates'!BJ13/'2 sup_templates'!BJ12-1,""),"")</f>
        <v/>
      </c>
      <c r="BK13" s="118" t="str">
        <f>IF(NOT(ISBLANK('2 sup_templates'!BK13)),IF(NOT(ISBLANK('2 sup_templates'!BK12)),'2 sup_templates'!BK13/'2 sup_templates'!BK12-1,""),"")</f>
        <v/>
      </c>
      <c r="BL13" s="118" t="str">
        <f>IF(NOT(ISBLANK('2 sup_templates'!BL13)),IF(NOT(ISBLANK('2 sup_templates'!BL12)),'2 sup_templates'!BL13/'2 sup_templates'!BL12-1,""),"")</f>
        <v/>
      </c>
      <c r="BM13" s="435"/>
      <c r="BN13" s="82">
        <v>2004</v>
      </c>
      <c r="BO13" s="115" t="str">
        <f>IF(NOT(ISBLANK('2 sup_templates'!BO13)),IF(NOT(ISBLANK('2 sup_templates'!BO12)),'2 sup_templates'!BO13/'2 sup_templates'!BO12-1,""),"")</f>
        <v/>
      </c>
      <c r="BP13" s="115" t="str">
        <f>IF(NOT(ISBLANK('2 sup_templates'!BP13)),IF(NOT(ISBLANK('2 sup_templates'!BP12)),'2 sup_templates'!BP13/'2 sup_templates'!BP12-1,""),"")</f>
        <v/>
      </c>
      <c r="BQ13" s="115" t="str">
        <f>IF(NOT(ISBLANK('2 sup_templates'!BQ13)),IF(NOT(ISBLANK('2 sup_templates'!BQ12)),'2 sup_templates'!BQ13/'2 sup_templates'!BQ12-1,""),"")</f>
        <v/>
      </c>
      <c r="BR13" s="115" t="str">
        <f>IF(NOT(ISBLANK('2 sup_templates'!BR13)),IF(NOT(ISBLANK('2 sup_templates'!BR12)),'2 sup_templates'!BR13/'2 sup_templates'!BR12-1,""),"")</f>
        <v/>
      </c>
      <c r="BS13" s="115" t="str">
        <f>IF(NOT(ISBLANK('2 sup_templates'!BS13)),IF(NOT(ISBLANK('2 sup_templates'!BS12)),'2 sup_templates'!BS13/'2 sup_templates'!BS12-1,""),"")</f>
        <v/>
      </c>
      <c r="BT13" s="115" t="str">
        <f>IF(NOT(ISBLANK('2 sup_templates'!BT13)),IF(NOT(ISBLANK('2 sup_templates'!BT12)),'2 sup_templates'!BT13/'2 sup_templates'!BT12-1,""),"")</f>
        <v/>
      </c>
      <c r="BU13" s="115" t="str">
        <f>IF(NOT(ISBLANK('2 sup_templates'!BU13)),IF(NOT(ISBLANK('2 sup_templates'!BU12)),'2 sup_templates'!BU13/'2 sup_templates'!BU12-1,""),"")</f>
        <v/>
      </c>
      <c r="BV13" s="115" t="str">
        <f>IF(NOT(ISBLANK('2 sup_templates'!BV13)),IF(NOT(ISBLANK('2 sup_templates'!BV12)),'2 sup_templates'!BV13/'2 sup_templates'!BV12-1,""),"")</f>
        <v/>
      </c>
      <c r="BW13" s="115" t="str">
        <f>IF(NOT(ISBLANK('2 sup_templates'!BW13)),IF(NOT(ISBLANK('2 sup_templates'!BW12)),'2 sup_templates'!BW13/'2 sup_templates'!BW12-1,""),"")</f>
        <v/>
      </c>
      <c r="BX13" s="115" t="str">
        <f>IF(NOT(ISBLANK('2 sup_templates'!BX13)),IF(NOT(ISBLANK('2 sup_templates'!BX12)),'2 sup_templates'!BX13/'2 sup_templates'!BX12-1,""),"")</f>
        <v/>
      </c>
      <c r="BY13" s="115" t="str">
        <f>IF(NOT(ISBLANK('2 sup_templates'!BY13)),IF(NOT(ISBLANK('2 sup_templates'!BY12)),'2 sup_templates'!BY13/'2 sup_templates'!BY12-1,""),"")</f>
        <v/>
      </c>
      <c r="BZ13" s="115" t="str">
        <f>IF(NOT(ISBLANK('2 sup_templates'!BZ13)),IF(NOT(ISBLANK('2 sup_templates'!BZ12)),'2 sup_templates'!BZ13/'2 sup_templates'!BZ12-1,""),"")</f>
        <v/>
      </c>
      <c r="CA13" s="115" t="str">
        <f>IF(NOT(ISBLANK('2 sup_templates'!CA13)),IF(NOT(ISBLANK('2 sup_templates'!CA12)),'2 sup_templates'!CA13/'2 sup_templates'!CA12-1,""),"")</f>
        <v/>
      </c>
      <c r="CB13" s="115" t="str">
        <f>IF(NOT(ISBLANK('2 sup_templates'!CB13)),IF(NOT(ISBLANK('2 sup_templates'!CB12)),'2 sup_templates'!CB13/'2 sup_templates'!CB12-1,""),"")</f>
        <v/>
      </c>
      <c r="CC13" s="115" t="str">
        <f>IF(NOT(ISBLANK('2 sup_templates'!CC13)),IF(NOT(ISBLANK('2 sup_templates'!CC12)),'2 sup_templates'!CC13/'2 sup_templates'!CC12-1,""),"")</f>
        <v/>
      </c>
      <c r="CD13" s="115" t="str">
        <f>IF(NOT(ISBLANK('2 sup_templates'!CD13)),IF(NOT(ISBLANK('2 sup_templates'!CD12)),'2 sup_templates'!CD13/'2 sup_templates'!CD12-1,""),"")</f>
        <v/>
      </c>
      <c r="CE13" s="115" t="str">
        <f>IF(NOT(ISBLANK('2 sup_templates'!CE13)),IF(NOT(ISBLANK('2 sup_templates'!CE12)),'2 sup_templates'!CE13/'2 sup_templates'!CE12-1,""),"")</f>
        <v/>
      </c>
      <c r="CF13" s="115" t="str">
        <f>IF(NOT(ISBLANK('2 sup_templates'!CF13)),IF(NOT(ISBLANK('2 sup_templates'!CF12)),'2 sup_templates'!CF13/'2 sup_templates'!CF12-1,""),"")</f>
        <v/>
      </c>
      <c r="CG13" s="115" t="str">
        <f>IF(NOT(ISBLANK('2 sup_templates'!CG13)),IF(NOT(ISBLANK('2 sup_templates'!CG12)),'2 sup_templates'!CG13/'2 sup_templates'!CG12-1,""),"")</f>
        <v/>
      </c>
      <c r="CH13" s="115" t="str">
        <f>IF(NOT(ISBLANK('2 sup_templates'!CH13)),IF(NOT(ISBLANK('2 sup_templates'!CH12)),'2 sup_templates'!CH13/'2 sup_templates'!CH12-1,""),"")</f>
        <v/>
      </c>
      <c r="CI13" s="115" t="str">
        <f>IF(NOT(ISBLANK('2 sup_templates'!CI13)),IF(NOT(ISBLANK('2 sup_templates'!CI12)),'2 sup_templates'!CI13/'2 sup_templates'!CI12-1,""),"")</f>
        <v/>
      </c>
      <c r="CJ13" s="115" t="str">
        <f>IF(NOT(ISBLANK('2 sup_templates'!CJ13)),IF(NOT(ISBLANK('2 sup_templates'!CJ12)),'2 sup_templates'!CJ13/'2 sup_templates'!CJ12-1,""),"")</f>
        <v/>
      </c>
      <c r="CK13" s="115" t="str">
        <f>IF(NOT(ISBLANK('2 sup_templates'!CK13)),IF(NOT(ISBLANK('2 sup_templates'!CK12)),'2 sup_templates'!CK13/'2 sup_templates'!CK12-1,""),"")</f>
        <v/>
      </c>
      <c r="CL13" s="115" t="str">
        <f>IF(NOT(ISBLANK('2 sup_templates'!CL13)),IF(NOT(ISBLANK('2 sup_templates'!CL12)),'2 sup_templates'!CL13/'2 sup_templates'!CL12-1,""),"")</f>
        <v/>
      </c>
      <c r="CM13" s="14"/>
      <c r="CN13" s="82">
        <v>2004</v>
      </c>
      <c r="CO13" s="118" t="str">
        <f>IF(NOT(ISBLANK('2 sup_templates'!CO13)),IF(NOT(ISBLANK('2 sup_templates'!CO12)),'2 sup_templates'!CO13/'2 sup_templates'!CO12-1,""),"")</f>
        <v/>
      </c>
      <c r="CP13" s="118" t="str">
        <f>IF(NOT(ISBLANK('2 sup_templates'!CP13)),IF(NOT(ISBLANK('2 sup_templates'!CP12)),'2 sup_templates'!CP13/'2 sup_templates'!CP12-1,""),"")</f>
        <v/>
      </c>
      <c r="CQ13" s="118" t="str">
        <f>IF(NOT(ISBLANK('2 sup_templates'!CQ13)),IF(NOT(ISBLANK('2 sup_templates'!CQ12)),'2 sup_templates'!CQ13/'2 sup_templates'!CQ12-1,""),"")</f>
        <v/>
      </c>
      <c r="CR13" s="118" t="str">
        <f>IF(NOT(ISBLANK('2 sup_templates'!CR13)),IF(NOT(ISBLANK('2 sup_templates'!CR12)),'2 sup_templates'!CR13/'2 sup_templates'!CR12-1,""),"")</f>
        <v/>
      </c>
      <c r="CS13" s="118" t="str">
        <f>IF(NOT(ISBLANK('2 sup_templates'!CS13)),IF(NOT(ISBLANK('2 sup_templates'!CS12)),'2 sup_templates'!CS13/'2 sup_templates'!CS12-1,""),"")</f>
        <v/>
      </c>
      <c r="CT13" s="118" t="str">
        <f>IF(NOT(ISBLANK('2 sup_templates'!CT13)),IF(NOT(ISBLANK('2 sup_templates'!CT12)),'2 sup_templates'!CT13/'2 sup_templates'!CT12-1,""),"")</f>
        <v/>
      </c>
      <c r="CU13" s="118" t="str">
        <f>IF(NOT(ISBLANK('2 sup_templates'!CU13)),IF(NOT(ISBLANK('2 sup_templates'!CU12)),'2 sup_templates'!CU13/'2 sup_templates'!CU12-1,""),"")</f>
        <v/>
      </c>
      <c r="CV13" s="118" t="str">
        <f>IF(NOT(ISBLANK('2 sup_templates'!CV13)),IF(NOT(ISBLANK('2 sup_templates'!CV12)),'2 sup_templates'!CV13/'2 sup_templates'!CV12-1,""),"")</f>
        <v/>
      </c>
      <c r="CW13" s="118" t="str">
        <f>IF(NOT(ISBLANK('2 sup_templates'!CW13)),IF(NOT(ISBLANK('2 sup_templates'!CW12)),'2 sup_templates'!CW13/'2 sup_templates'!CW12-1,""),"")</f>
        <v/>
      </c>
      <c r="CX13" s="118" t="str">
        <f>IF(NOT(ISBLANK('2 sup_templates'!CX13)),IF(NOT(ISBLANK('2 sup_templates'!CX12)),'2 sup_templates'!CX13/'2 sup_templates'!CX12-1,""),"")</f>
        <v/>
      </c>
      <c r="CY13" s="118" t="str">
        <f>IF(NOT(ISBLANK('2 sup_templates'!CY13)),IF(NOT(ISBLANK('2 sup_templates'!CY12)),'2 sup_templates'!CY13/'2 sup_templates'!CY12-1,""),"")</f>
        <v/>
      </c>
      <c r="CZ13" s="118" t="str">
        <f>IF(NOT(ISBLANK('2 sup_templates'!CZ13)),IF(NOT(ISBLANK('2 sup_templates'!CZ12)),'2 sup_templates'!CZ13/'2 sup_templates'!CZ12-1,""),"")</f>
        <v/>
      </c>
      <c r="DA13" s="118" t="str">
        <f>IF(NOT(ISBLANK('2 sup_templates'!DA13)),IF(NOT(ISBLANK('2 sup_templates'!DA12)),'2 sup_templates'!DA13/'2 sup_templates'!DA12-1,""),"")</f>
        <v/>
      </c>
      <c r="DB13" s="118" t="str">
        <f>IF(NOT(ISBLANK('2 sup_templates'!DB13)),IF(NOT(ISBLANK('2 sup_templates'!DB12)),'2 sup_templates'!DB13/'2 sup_templates'!DB12-1,""),"")</f>
        <v/>
      </c>
      <c r="DC13"/>
      <c r="DD13"/>
    </row>
    <row r="14" spans="1:108" s="2" customFormat="1" x14ac:dyDescent="0.2">
      <c r="A14" s="6"/>
      <c r="B14" s="82">
        <v>2005</v>
      </c>
      <c r="C14" s="592" t="str">
        <f>IF(NOT(ISBLANK('2 sup_templates'!C14)),IF(NOT(ISBLANK('2 sup_templates'!C13)),'2 sup_templates'!C14/'2 sup_templates'!C13-1,""),"")</f>
        <v/>
      </c>
      <c r="D14" s="592" t="str">
        <f>IF(NOT(ISBLANK('2 sup_templates'!D14)),IF(NOT(ISBLANK('2 sup_templates'!D13)),'2 sup_templates'!D14/'2 sup_templates'!D13-1,""),"")</f>
        <v/>
      </c>
      <c r="E14" s="592" t="str">
        <f>IF(NOT(ISBLANK('2 sup_templates'!E14)),IF(NOT(ISBLANK('2 sup_templates'!E13)),'2 sup_templates'!E14/'2 sup_templates'!E13-1,""),"")</f>
        <v/>
      </c>
      <c r="F14" s="592" t="str">
        <f>IF(NOT(ISBLANK('2 sup_templates'!F14)),IF(NOT(ISBLANK('2 sup_templates'!F13)),'2 sup_templates'!F14/'2 sup_templates'!F13-1,""),"")</f>
        <v/>
      </c>
      <c r="G14" s="592" t="str">
        <f>IF(NOT(ISBLANK('2 sup_templates'!G14)),IF(NOT(ISBLANK('2 sup_templates'!G13)),'2 sup_templates'!G14/'2 sup_templates'!G13-1,""),"")</f>
        <v/>
      </c>
      <c r="H14" s="592" t="str">
        <f>IF(NOT(ISBLANK('2 sup_templates'!H14)),IF(NOT(ISBLANK('2 sup_templates'!H13)),'2 sup_templates'!H14/'2 sup_templates'!H13-1,""),"")</f>
        <v/>
      </c>
      <c r="I14" s="592" t="str">
        <f>IF(NOT(ISBLANK('2 sup_templates'!I14)),IF(NOT(ISBLANK('2 sup_templates'!I13)),'2 sup_templates'!I14/'2 sup_templates'!I13-1,""),"")</f>
        <v/>
      </c>
      <c r="J14" s="592" t="str">
        <f>IF(NOT(ISBLANK('2 sup_templates'!J14)),IF(NOT(ISBLANK('2 sup_templates'!J13)),'2 sup_templates'!J14/'2 sup_templates'!J13-1,""),"")</f>
        <v/>
      </c>
      <c r="K14" s="592" t="str">
        <f>IF(NOT(ISBLANK('2 sup_templates'!K14)),IF(NOT(ISBLANK('2 sup_templates'!K13)),'2 sup_templates'!K14/'2 sup_templates'!K13-1,""),"")</f>
        <v/>
      </c>
      <c r="L14" s="592" t="str">
        <f>IF(NOT(ISBLANK('2 sup_templates'!L14)),IF(NOT(ISBLANK('2 sup_templates'!L13)),'2 sup_templates'!L14/'2 sup_templates'!L13-1,""),"")</f>
        <v/>
      </c>
      <c r="M14" s="592" t="str">
        <f>IF(NOT(ISBLANK('2 sup_templates'!M14)),IF(NOT(ISBLANK('2 sup_templates'!M13)),'2 sup_templates'!M14/'2 sup_templates'!M13-1,""),"")</f>
        <v/>
      </c>
      <c r="N14" s="592" t="str">
        <f>IF(NOT(ISBLANK('2 sup_templates'!N14)),IF(NOT(ISBLANK('2 sup_templates'!N13)),'2 sup_templates'!N14/'2 sup_templates'!N13-1,""),"")</f>
        <v/>
      </c>
      <c r="O14" s="592" t="str">
        <f>IF(NOT(ISBLANK('2 sup_templates'!O14)),IF(NOT(ISBLANK('2 sup_templates'!O13)),'2 sup_templates'!O14/'2 sup_templates'!O13-1,""),"")</f>
        <v/>
      </c>
      <c r="P14" s="592" t="str">
        <f>IF(NOT(ISBLANK('2 sup_templates'!P14)),IF(NOT(ISBLANK('2 sup_templates'!P13)),'2 sup_templates'!P14/'2 sup_templates'!P13-1,""),"")</f>
        <v/>
      </c>
      <c r="Q14" s="592" t="str">
        <f>IF(NOT(ISBLANK('2 sup_templates'!Q14)),IF(NOT(ISBLANK('2 sup_templates'!Q13)),'2 sup_templates'!Q14/'2 sup_templates'!Q13-1,""),"")</f>
        <v/>
      </c>
      <c r="R14" s="592" t="str">
        <f>IF(NOT(ISBLANK('2 sup_templates'!R14)),IF(NOT(ISBLANK('2 sup_templates'!R13)),'2 sup_templates'!R14/'2 sup_templates'!R13-1,""),"")</f>
        <v/>
      </c>
      <c r="S14" s="592" t="str">
        <f>IF(NOT(ISBLANK('2 sup_templates'!S14)),IF(NOT(ISBLANK('2 sup_templates'!S13)),'2 sup_templates'!S14/'2 sup_templates'!S13-1,""),"")</f>
        <v/>
      </c>
      <c r="T14" s="592" t="str">
        <f>IF(NOT(ISBLANK('2 sup_templates'!T14)),IF(NOT(ISBLANK('2 sup_templates'!T13)),'2 sup_templates'!T14/'2 sup_templates'!T13-1,""),"")</f>
        <v/>
      </c>
      <c r="U14" s="592" t="str">
        <f>IF(NOT(ISBLANK('2 sup_templates'!U14)),IF(NOT(ISBLANK('2 sup_templates'!U13)),'2 sup_templates'!U14/'2 sup_templates'!U13-1,""),"")</f>
        <v/>
      </c>
      <c r="V14" s="592" t="str">
        <f>IF(NOT(ISBLANK('2 sup_templates'!V14)),IF(NOT(ISBLANK('2 sup_templates'!V13)),'2 sup_templates'!V14/'2 sup_templates'!V13-1,""),"")</f>
        <v/>
      </c>
      <c r="W14" s="592" t="str">
        <f>IF(NOT(ISBLANK('2 sup_templates'!W14)),IF(NOT(ISBLANK('2 sup_templates'!W13)),'2 sup_templates'!W14/'2 sup_templates'!W13-1,""),"")</f>
        <v/>
      </c>
      <c r="X14" s="592" t="str">
        <f>IF(NOT(ISBLANK('2 sup_templates'!X14)),IF(NOT(ISBLANK('2 sup_templates'!X13)),'2 sup_templates'!X14/'2 sup_templates'!X13-1,""),"")</f>
        <v/>
      </c>
      <c r="Y14" s="592" t="str">
        <f>IF(NOT(ISBLANK('2 sup_templates'!Y14)),IF(NOT(ISBLANK('2 sup_templates'!Y13)),'2 sup_templates'!Y14/'2 sup_templates'!Y13-1,""),"")</f>
        <v/>
      </c>
      <c r="Z14" s="592" t="str">
        <f>IF(NOT(ISBLANK('2 sup_templates'!Z14)),IF(NOT(ISBLANK('2 sup_templates'!Z13)),'2 sup_templates'!Z14/'2 sup_templates'!Z13-1,""),"")</f>
        <v/>
      </c>
      <c r="AA14" s="592" t="str">
        <f>IF(NOT(ISBLANK('2 sup_templates'!AA14)),IF(NOT(ISBLANK('2 sup_templates'!AA13)),'2 sup_templates'!AA14/'2 sup_templates'!AA13-1,""),"")</f>
        <v/>
      </c>
      <c r="AB14" s="592" t="str">
        <f>IF(NOT(ISBLANK('2 sup_templates'!AB14)),IF(NOT(ISBLANK('2 sup_templates'!AB13)),'2 sup_templates'!AB14/'2 sup_templates'!AB13-1,""),"")</f>
        <v/>
      </c>
      <c r="AC14" s="592" t="str">
        <f>IF(NOT(ISBLANK('2 sup_templates'!AC14)),IF(NOT(ISBLANK('2 sup_templates'!AC13)),'2 sup_templates'!AC14/'2 sup_templates'!AC13-1,""),"")</f>
        <v/>
      </c>
      <c r="AD14" s="592" t="str">
        <f>IF(NOT(ISBLANK('2 sup_templates'!AD14)),IF(NOT(ISBLANK('2 sup_templates'!AD13)),'2 sup_templates'!AD14/'2 sup_templates'!AD13-1,""),"")</f>
        <v/>
      </c>
      <c r="AE14" s="592" t="str">
        <f>IF(NOT(ISBLANK('2 sup_templates'!AE14)),IF(NOT(ISBLANK('2 sup_templates'!AE13)),'2 sup_templates'!AE14/'2 sup_templates'!AE13-1,""),"")</f>
        <v/>
      </c>
      <c r="AF14" s="592" t="str">
        <f>IF(NOT(ISBLANK('2 sup_templates'!AF14)),IF(NOT(ISBLANK('2 sup_templates'!AF13)),'2 sup_templates'!AF14/'2 sup_templates'!AF13-1,""),"")</f>
        <v/>
      </c>
      <c r="AG14" s="592" t="str">
        <f>IF(NOT(ISBLANK('2 sup_templates'!AG14)),IF(NOT(ISBLANK('2 sup_templates'!AG13)),'2 sup_templates'!AG14/'2 sup_templates'!AG13-1,""),"")</f>
        <v/>
      </c>
      <c r="AH14" s="592" t="str">
        <f>IF(NOT(ISBLANK('2 sup_templates'!AH14)),IF(NOT(ISBLANK('2 sup_templates'!AH13)),'2 sup_templates'!AH14/'2 sup_templates'!AH13-1,""),"")</f>
        <v/>
      </c>
      <c r="AI14" s="592" t="str">
        <f>IF(NOT(ISBLANK('2 sup_templates'!AI14)),IF(NOT(ISBLANK('2 sup_templates'!AI13)),'2 sup_templates'!AI14/'2 sup_templates'!AI13-1,""),"")</f>
        <v/>
      </c>
      <c r="AJ14" s="592" t="str">
        <f>IF(NOT(ISBLANK('2 sup_templates'!AJ14)),IF(NOT(ISBLANK('2 sup_templates'!AJ13)),'2 sup_templates'!AJ14/'2 sup_templates'!AJ13-1,""),"")</f>
        <v/>
      </c>
      <c r="AK14" s="592" t="str">
        <f>IF(NOT(ISBLANK('2 sup_templates'!AK14)),IF(NOT(ISBLANK('2 sup_templates'!AK13)),'2 sup_templates'!AK14/'2 sup_templates'!AK13-1,""),"")</f>
        <v/>
      </c>
      <c r="AL14" s="592" t="str">
        <f>IF(NOT(ISBLANK('2 sup_templates'!AL14)),IF(NOT(ISBLANK('2 sup_templates'!AL13)),'2 sup_templates'!AL14/'2 sup_templates'!AL13-1,""),"")</f>
        <v/>
      </c>
      <c r="AM14" s="435"/>
      <c r="AN14" s="82">
        <v>2005</v>
      </c>
      <c r="AO14" s="115" t="str">
        <f>IF(NOT(ISBLANK('2 sup_templates'!AO14)),IF(NOT(ISBLANK('2 sup_templates'!AO13)),'2 sup_templates'!AO14/'2 sup_templates'!AO13-1,""),"")</f>
        <v/>
      </c>
      <c r="AP14" s="118" t="str">
        <f>IF(NOT(ISBLANK('2 sup_templates'!AP14)),IF(NOT(ISBLANK('2 sup_templates'!AP13)),'2 sup_templates'!AP14/'2 sup_templates'!AP13-1,""),"")</f>
        <v/>
      </c>
      <c r="AQ14" s="115" t="str">
        <f>IF(NOT(ISBLANK('2 sup_templates'!AQ14)),IF(NOT(ISBLANK('2 sup_templates'!AQ13)),'2 sup_templates'!AQ14/'2 sup_templates'!AQ13-1,""),"")</f>
        <v/>
      </c>
      <c r="AR14" s="118" t="str">
        <f>IF(NOT(ISBLANK('2 sup_templates'!AR14)),IF(NOT(ISBLANK('2 sup_templates'!AR13)),'2 sup_templates'!AR14/'2 sup_templates'!AR13-1,""),"")</f>
        <v/>
      </c>
      <c r="AS14" s="115" t="str">
        <f>IF(NOT(ISBLANK('2 sup_templates'!AS14)),IF(NOT(ISBLANK('2 sup_templates'!AS13)),'2 sup_templates'!AS14/'2 sup_templates'!AS13-1,""),"")</f>
        <v/>
      </c>
      <c r="AT14" s="118" t="str">
        <f>IF(NOT(ISBLANK('2 sup_templates'!AT14)),IF(NOT(ISBLANK('2 sup_templates'!AT13)),'2 sup_templates'!AT14/'2 sup_templates'!AT13-1,""),"")</f>
        <v/>
      </c>
      <c r="AU14" s="115" t="str">
        <f>IF(NOT(ISBLANK('2 sup_templates'!AU14)),IF(NOT(ISBLANK('2 sup_templates'!AU13)),'2 sup_templates'!AU14/'2 sup_templates'!AU13-1,""),"")</f>
        <v/>
      </c>
      <c r="AV14" s="118" t="str">
        <f>IF(NOT(ISBLANK('2 sup_templates'!AV14)),IF(NOT(ISBLANK('2 sup_templates'!AV13)),'2 sup_templates'!AV14/'2 sup_templates'!AV13-1,""),"")</f>
        <v/>
      </c>
      <c r="AW14" s="118" t="str">
        <f>IF(NOT(ISBLANK('2 sup_templates'!AW14)),IF(NOT(ISBLANK('2 sup_templates'!AW13)),'2 sup_templates'!AW14/'2 sup_templates'!AW13-1,""),"")</f>
        <v/>
      </c>
      <c r="AX14" s="118" t="str">
        <f>IF(NOT(ISBLANK('2 sup_templates'!AX14)),IF(NOT(ISBLANK('2 sup_templates'!AX13)),'2 sup_templates'!AX14/'2 sup_templates'!AX13-1,""),"")</f>
        <v/>
      </c>
      <c r="AY14" s="118" t="str">
        <f>IF(NOT(ISBLANK('2 sup_templates'!AY14)),IF(NOT(ISBLANK('2 sup_templates'!AY13)),'2 sup_templates'!AY14/'2 sup_templates'!AY13-1,""),"")</f>
        <v/>
      </c>
      <c r="AZ14" s="118" t="str">
        <f>IF(NOT(ISBLANK('2 sup_templates'!AZ14)),IF(NOT(ISBLANK('2 sup_templates'!AZ13)),'2 sup_templates'!AZ14/'2 sup_templates'!AZ13-1,""),"")</f>
        <v/>
      </c>
      <c r="BA14" s="118" t="str">
        <f>IF(NOT(ISBLANK('2 sup_templates'!BA14)),IF(NOT(ISBLANK('2 sup_templates'!BA13)),'2 sup_templates'!BA14/'2 sup_templates'!BA13-1,""),"")</f>
        <v/>
      </c>
      <c r="BB14" s="118" t="str">
        <f>IF(NOT(ISBLANK('2 sup_templates'!BB14)),IF(NOT(ISBLANK('2 sup_templates'!BB13)),'2 sup_templates'!BB14/'2 sup_templates'!BB13-1,""),"")</f>
        <v/>
      </c>
      <c r="BC14" s="118" t="str">
        <f>IF(NOT(ISBLANK('2 sup_templates'!BC14)),IF(NOT(ISBLANK('2 sup_templates'!BC13)),'2 sup_templates'!BC14/'2 sup_templates'!BC13-1,""),"")</f>
        <v/>
      </c>
      <c r="BD14" s="118" t="str">
        <f>IF(NOT(ISBLANK('2 sup_templates'!BD14)),IF(NOT(ISBLANK('2 sup_templates'!BD13)),'2 sup_templates'!BD14/'2 sup_templates'!BD13-1,""),"")</f>
        <v/>
      </c>
      <c r="BE14" s="118" t="str">
        <f>IF(NOT(ISBLANK('2 sup_templates'!BE14)),IF(NOT(ISBLANK('2 sup_templates'!BE13)),'2 sup_templates'!BE14/'2 sup_templates'!BE13-1,""),"")</f>
        <v/>
      </c>
      <c r="BF14" s="118" t="str">
        <f>IF(NOT(ISBLANK('2 sup_templates'!BF14)),IF(NOT(ISBLANK('2 sup_templates'!BF13)),'2 sup_templates'!BF14/'2 sup_templates'!BF13-1,""),"")</f>
        <v/>
      </c>
      <c r="BG14" s="118" t="str">
        <f>IF(NOT(ISBLANK('2 sup_templates'!BG14)),IF(NOT(ISBLANK('2 sup_templates'!BG13)),'2 sup_templates'!BG14/'2 sup_templates'!BG13-1,""),"")</f>
        <v/>
      </c>
      <c r="BH14" s="118" t="str">
        <f>IF(NOT(ISBLANK('2 sup_templates'!BH14)),IF(NOT(ISBLANK('2 sup_templates'!BH13)),'2 sup_templates'!BH14/'2 sup_templates'!BH13-1,""),"")</f>
        <v/>
      </c>
      <c r="BI14" s="118" t="str">
        <f>IF(NOT(ISBLANK('2 sup_templates'!BI14)),IF(NOT(ISBLANK('2 sup_templates'!BI13)),'2 sup_templates'!BI14/'2 sup_templates'!BI13-1,""),"")</f>
        <v/>
      </c>
      <c r="BJ14" s="118" t="str">
        <f>IF(NOT(ISBLANK('2 sup_templates'!BJ14)),IF(NOT(ISBLANK('2 sup_templates'!BJ13)),'2 sup_templates'!BJ14/'2 sup_templates'!BJ13-1,""),"")</f>
        <v/>
      </c>
      <c r="BK14" s="118" t="str">
        <f>IF(NOT(ISBLANK('2 sup_templates'!BK14)),IF(NOT(ISBLANK('2 sup_templates'!BK13)),'2 sup_templates'!BK14/'2 sup_templates'!BK13-1,""),"")</f>
        <v/>
      </c>
      <c r="BL14" s="118" t="str">
        <f>IF(NOT(ISBLANK('2 sup_templates'!BL14)),IF(NOT(ISBLANK('2 sup_templates'!BL13)),'2 sup_templates'!BL14/'2 sup_templates'!BL13-1,""),"")</f>
        <v/>
      </c>
      <c r="BM14" s="435"/>
      <c r="BN14" s="82">
        <v>2005</v>
      </c>
      <c r="BO14" s="115" t="str">
        <f>IF(NOT(ISBLANK('2 sup_templates'!BO14)),IF(NOT(ISBLANK('2 sup_templates'!BO13)),'2 sup_templates'!BO14/'2 sup_templates'!BO13-1,""),"")</f>
        <v/>
      </c>
      <c r="BP14" s="115" t="str">
        <f>IF(NOT(ISBLANK('2 sup_templates'!BP14)),IF(NOT(ISBLANK('2 sup_templates'!BP13)),'2 sup_templates'!BP14/'2 sup_templates'!BP13-1,""),"")</f>
        <v/>
      </c>
      <c r="BQ14" s="115" t="str">
        <f>IF(NOT(ISBLANK('2 sup_templates'!BQ14)),IF(NOT(ISBLANK('2 sup_templates'!BQ13)),'2 sup_templates'!BQ14/'2 sup_templates'!BQ13-1,""),"")</f>
        <v/>
      </c>
      <c r="BR14" s="115" t="str">
        <f>IF(NOT(ISBLANK('2 sup_templates'!BR14)),IF(NOT(ISBLANK('2 sup_templates'!BR13)),'2 sup_templates'!BR14/'2 sup_templates'!BR13-1,""),"")</f>
        <v/>
      </c>
      <c r="BS14" s="115" t="str">
        <f>IF(NOT(ISBLANK('2 sup_templates'!BS14)),IF(NOT(ISBLANK('2 sup_templates'!BS13)),'2 sup_templates'!BS14/'2 sup_templates'!BS13-1,""),"")</f>
        <v/>
      </c>
      <c r="BT14" s="115" t="str">
        <f>IF(NOT(ISBLANK('2 sup_templates'!BT14)),IF(NOT(ISBLANK('2 sup_templates'!BT13)),'2 sup_templates'!BT14/'2 sup_templates'!BT13-1,""),"")</f>
        <v/>
      </c>
      <c r="BU14" s="115" t="str">
        <f>IF(NOT(ISBLANK('2 sup_templates'!BU14)),IF(NOT(ISBLANK('2 sup_templates'!BU13)),'2 sup_templates'!BU14/'2 sup_templates'!BU13-1,""),"")</f>
        <v/>
      </c>
      <c r="BV14" s="115" t="str">
        <f>IF(NOT(ISBLANK('2 sup_templates'!BV14)),IF(NOT(ISBLANK('2 sup_templates'!BV13)),'2 sup_templates'!BV14/'2 sup_templates'!BV13-1,""),"")</f>
        <v/>
      </c>
      <c r="BW14" s="115" t="str">
        <f>IF(NOT(ISBLANK('2 sup_templates'!BW14)),IF(NOT(ISBLANK('2 sup_templates'!BW13)),'2 sup_templates'!BW14/'2 sup_templates'!BW13-1,""),"")</f>
        <v/>
      </c>
      <c r="BX14" s="115" t="str">
        <f>IF(NOT(ISBLANK('2 sup_templates'!BX14)),IF(NOT(ISBLANK('2 sup_templates'!BX13)),'2 sup_templates'!BX14/'2 sup_templates'!BX13-1,""),"")</f>
        <v/>
      </c>
      <c r="BY14" s="115" t="str">
        <f>IF(NOT(ISBLANK('2 sup_templates'!BY14)),IF(NOT(ISBLANK('2 sup_templates'!BY13)),'2 sup_templates'!BY14/'2 sup_templates'!BY13-1,""),"")</f>
        <v/>
      </c>
      <c r="BZ14" s="115" t="str">
        <f>IF(NOT(ISBLANK('2 sup_templates'!BZ14)),IF(NOT(ISBLANK('2 sup_templates'!BZ13)),'2 sup_templates'!BZ14/'2 sup_templates'!BZ13-1,""),"")</f>
        <v/>
      </c>
      <c r="CA14" s="115" t="str">
        <f>IF(NOT(ISBLANK('2 sup_templates'!CA14)),IF(NOT(ISBLANK('2 sup_templates'!CA13)),'2 sup_templates'!CA14/'2 sup_templates'!CA13-1,""),"")</f>
        <v/>
      </c>
      <c r="CB14" s="115" t="str">
        <f>IF(NOT(ISBLANK('2 sup_templates'!CB14)),IF(NOT(ISBLANK('2 sup_templates'!CB13)),'2 sup_templates'!CB14/'2 sup_templates'!CB13-1,""),"")</f>
        <v/>
      </c>
      <c r="CC14" s="115" t="str">
        <f>IF(NOT(ISBLANK('2 sup_templates'!CC14)),IF(NOT(ISBLANK('2 sup_templates'!CC13)),'2 sup_templates'!CC14/'2 sup_templates'!CC13-1,""),"")</f>
        <v/>
      </c>
      <c r="CD14" s="115" t="str">
        <f>IF(NOT(ISBLANK('2 sup_templates'!CD14)),IF(NOT(ISBLANK('2 sup_templates'!CD13)),'2 sup_templates'!CD14/'2 sup_templates'!CD13-1,""),"")</f>
        <v/>
      </c>
      <c r="CE14" s="115" t="str">
        <f>IF(NOT(ISBLANK('2 sup_templates'!CE14)),IF(NOT(ISBLANK('2 sup_templates'!CE13)),'2 sup_templates'!CE14/'2 sup_templates'!CE13-1,""),"")</f>
        <v/>
      </c>
      <c r="CF14" s="115" t="str">
        <f>IF(NOT(ISBLANK('2 sup_templates'!CF14)),IF(NOT(ISBLANK('2 sup_templates'!CF13)),'2 sup_templates'!CF14/'2 sup_templates'!CF13-1,""),"")</f>
        <v/>
      </c>
      <c r="CG14" s="115" t="str">
        <f>IF(NOT(ISBLANK('2 sup_templates'!CG14)),IF(NOT(ISBLANK('2 sup_templates'!CG13)),'2 sup_templates'!CG14/'2 sup_templates'!CG13-1,""),"")</f>
        <v/>
      </c>
      <c r="CH14" s="115" t="str">
        <f>IF(NOT(ISBLANK('2 sup_templates'!CH14)),IF(NOT(ISBLANK('2 sup_templates'!CH13)),'2 sup_templates'!CH14/'2 sup_templates'!CH13-1,""),"")</f>
        <v/>
      </c>
      <c r="CI14" s="115" t="str">
        <f>IF(NOT(ISBLANK('2 sup_templates'!CI14)),IF(NOT(ISBLANK('2 sup_templates'!CI13)),'2 sup_templates'!CI14/'2 sup_templates'!CI13-1,""),"")</f>
        <v/>
      </c>
      <c r="CJ14" s="115" t="str">
        <f>IF(NOT(ISBLANK('2 sup_templates'!CJ14)),IF(NOT(ISBLANK('2 sup_templates'!CJ13)),'2 sup_templates'!CJ14/'2 sup_templates'!CJ13-1,""),"")</f>
        <v/>
      </c>
      <c r="CK14" s="115" t="str">
        <f>IF(NOT(ISBLANK('2 sup_templates'!CK14)),IF(NOT(ISBLANK('2 sup_templates'!CK13)),'2 sup_templates'!CK14/'2 sup_templates'!CK13-1,""),"")</f>
        <v/>
      </c>
      <c r="CL14" s="115" t="str">
        <f>IF(NOT(ISBLANK('2 sup_templates'!CL14)),IF(NOT(ISBLANK('2 sup_templates'!CL13)),'2 sup_templates'!CL14/'2 sup_templates'!CL13-1,""),"")</f>
        <v/>
      </c>
      <c r="CM14" s="14"/>
      <c r="CN14" s="82">
        <v>2005</v>
      </c>
      <c r="CO14" s="118" t="str">
        <f>IF(NOT(ISBLANK('2 sup_templates'!CO14)),IF(NOT(ISBLANK('2 sup_templates'!CO13)),'2 sup_templates'!CO14/'2 sup_templates'!CO13-1,""),"")</f>
        <v/>
      </c>
      <c r="CP14" s="118" t="str">
        <f>IF(NOT(ISBLANK('2 sup_templates'!CP14)),IF(NOT(ISBLANK('2 sup_templates'!CP13)),'2 sup_templates'!CP14/'2 sup_templates'!CP13-1,""),"")</f>
        <v/>
      </c>
      <c r="CQ14" s="118" t="str">
        <f>IF(NOT(ISBLANK('2 sup_templates'!CQ14)),IF(NOT(ISBLANK('2 sup_templates'!CQ13)),'2 sup_templates'!CQ14/'2 sup_templates'!CQ13-1,""),"")</f>
        <v/>
      </c>
      <c r="CR14" s="118" t="str">
        <f>IF(NOT(ISBLANK('2 sup_templates'!CR14)),IF(NOT(ISBLANK('2 sup_templates'!CR13)),'2 sup_templates'!CR14/'2 sup_templates'!CR13-1,""),"")</f>
        <v/>
      </c>
      <c r="CS14" s="118" t="str">
        <f>IF(NOT(ISBLANK('2 sup_templates'!CS14)),IF(NOT(ISBLANK('2 sup_templates'!CS13)),'2 sup_templates'!CS14/'2 sup_templates'!CS13-1,""),"")</f>
        <v/>
      </c>
      <c r="CT14" s="118" t="str">
        <f>IF(NOT(ISBLANK('2 sup_templates'!CT14)),IF(NOT(ISBLANK('2 sup_templates'!CT13)),'2 sup_templates'!CT14/'2 sup_templates'!CT13-1,""),"")</f>
        <v/>
      </c>
      <c r="CU14" s="118" t="str">
        <f>IF(NOT(ISBLANK('2 sup_templates'!CU14)),IF(NOT(ISBLANK('2 sup_templates'!CU13)),'2 sup_templates'!CU14/'2 sup_templates'!CU13-1,""),"")</f>
        <v/>
      </c>
      <c r="CV14" s="118" t="str">
        <f>IF(NOT(ISBLANK('2 sup_templates'!CV14)),IF(NOT(ISBLANK('2 sup_templates'!CV13)),'2 sup_templates'!CV14/'2 sup_templates'!CV13-1,""),"")</f>
        <v/>
      </c>
      <c r="CW14" s="118" t="str">
        <f>IF(NOT(ISBLANK('2 sup_templates'!CW14)),IF(NOT(ISBLANK('2 sup_templates'!CW13)),'2 sup_templates'!CW14/'2 sup_templates'!CW13-1,""),"")</f>
        <v/>
      </c>
      <c r="CX14" s="118" t="str">
        <f>IF(NOT(ISBLANK('2 sup_templates'!CX14)),IF(NOT(ISBLANK('2 sup_templates'!CX13)),'2 sup_templates'!CX14/'2 sup_templates'!CX13-1,""),"")</f>
        <v/>
      </c>
      <c r="CY14" s="118" t="str">
        <f>IF(NOT(ISBLANK('2 sup_templates'!CY14)),IF(NOT(ISBLANK('2 sup_templates'!CY13)),'2 sup_templates'!CY14/'2 sup_templates'!CY13-1,""),"")</f>
        <v/>
      </c>
      <c r="CZ14" s="118" t="str">
        <f>IF(NOT(ISBLANK('2 sup_templates'!CZ14)),IF(NOT(ISBLANK('2 sup_templates'!CZ13)),'2 sup_templates'!CZ14/'2 sup_templates'!CZ13-1,""),"")</f>
        <v/>
      </c>
      <c r="DA14" s="118" t="str">
        <f>IF(NOT(ISBLANK('2 sup_templates'!DA14)),IF(NOT(ISBLANK('2 sup_templates'!DA13)),'2 sup_templates'!DA14/'2 sup_templates'!DA13-1,""),"")</f>
        <v/>
      </c>
      <c r="DB14" s="118" t="str">
        <f>IF(NOT(ISBLANK('2 sup_templates'!DB14)),IF(NOT(ISBLANK('2 sup_templates'!DB13)),'2 sup_templates'!DB14/'2 sup_templates'!DB13-1,""),"")</f>
        <v/>
      </c>
      <c r="DC14"/>
      <c r="DD14"/>
    </row>
    <row r="15" spans="1:108" s="2" customFormat="1" x14ac:dyDescent="0.2">
      <c r="A15" s="6"/>
      <c r="B15" s="82">
        <v>2006</v>
      </c>
      <c r="C15" s="592" t="str">
        <f>IF(NOT(ISBLANK('2 sup_templates'!C15)),IF(NOT(ISBLANK('2 sup_templates'!C14)),'2 sup_templates'!C15/'2 sup_templates'!C14-1,""),"")</f>
        <v/>
      </c>
      <c r="D15" s="592" t="str">
        <f>IF(NOT(ISBLANK('2 sup_templates'!D15)),IF(NOT(ISBLANK('2 sup_templates'!D14)),'2 sup_templates'!D15/'2 sup_templates'!D14-1,""),"")</f>
        <v/>
      </c>
      <c r="E15" s="592" t="str">
        <f>IF(NOT(ISBLANK('2 sup_templates'!E15)),IF(NOT(ISBLANK('2 sup_templates'!E14)),'2 sup_templates'!E15/'2 sup_templates'!E14-1,""),"")</f>
        <v/>
      </c>
      <c r="F15" s="592" t="str">
        <f>IF(NOT(ISBLANK('2 sup_templates'!F15)),IF(NOT(ISBLANK('2 sup_templates'!F14)),'2 sup_templates'!F15/'2 sup_templates'!F14-1,""),"")</f>
        <v/>
      </c>
      <c r="G15" s="592" t="str">
        <f>IF(NOT(ISBLANK('2 sup_templates'!G15)),IF(NOT(ISBLANK('2 sup_templates'!G14)),'2 sup_templates'!G15/'2 sup_templates'!G14-1,""),"")</f>
        <v/>
      </c>
      <c r="H15" s="592" t="str">
        <f>IF(NOT(ISBLANK('2 sup_templates'!H15)),IF(NOT(ISBLANK('2 sup_templates'!H14)),'2 sup_templates'!H15/'2 sup_templates'!H14-1,""),"")</f>
        <v/>
      </c>
      <c r="I15" s="592" t="str">
        <f>IF(NOT(ISBLANK('2 sup_templates'!I15)),IF(NOT(ISBLANK('2 sup_templates'!I14)),'2 sup_templates'!I15/'2 sup_templates'!I14-1,""),"")</f>
        <v/>
      </c>
      <c r="J15" s="592" t="str">
        <f>IF(NOT(ISBLANK('2 sup_templates'!J15)),IF(NOT(ISBLANK('2 sup_templates'!J14)),'2 sup_templates'!J15/'2 sup_templates'!J14-1,""),"")</f>
        <v/>
      </c>
      <c r="K15" s="592" t="str">
        <f>IF(NOT(ISBLANK('2 sup_templates'!K15)),IF(NOT(ISBLANK('2 sup_templates'!K14)),'2 sup_templates'!K15/'2 sup_templates'!K14-1,""),"")</f>
        <v/>
      </c>
      <c r="L15" s="592" t="str">
        <f>IF(NOT(ISBLANK('2 sup_templates'!L15)),IF(NOT(ISBLANK('2 sup_templates'!L14)),'2 sup_templates'!L15/'2 sup_templates'!L14-1,""),"")</f>
        <v/>
      </c>
      <c r="M15" s="592" t="str">
        <f>IF(NOT(ISBLANK('2 sup_templates'!M15)),IF(NOT(ISBLANK('2 sup_templates'!M14)),'2 sup_templates'!M15/'2 sup_templates'!M14-1,""),"")</f>
        <v/>
      </c>
      <c r="N15" s="592" t="str">
        <f>IF(NOT(ISBLANK('2 sup_templates'!N15)),IF(NOT(ISBLANK('2 sup_templates'!N14)),'2 sup_templates'!N15/'2 sup_templates'!N14-1,""),"")</f>
        <v/>
      </c>
      <c r="O15" s="592" t="str">
        <f>IF(NOT(ISBLANK('2 sup_templates'!O15)),IF(NOT(ISBLANK('2 sup_templates'!O14)),'2 sup_templates'!O15/'2 sup_templates'!O14-1,""),"")</f>
        <v/>
      </c>
      <c r="P15" s="592" t="str">
        <f>IF(NOT(ISBLANK('2 sup_templates'!P15)),IF(NOT(ISBLANK('2 sup_templates'!P14)),'2 sup_templates'!P15/'2 sup_templates'!P14-1,""),"")</f>
        <v/>
      </c>
      <c r="Q15" s="592" t="str">
        <f>IF(NOT(ISBLANK('2 sup_templates'!Q15)),IF(NOT(ISBLANK('2 sup_templates'!Q14)),'2 sup_templates'!Q15/'2 sup_templates'!Q14-1,""),"")</f>
        <v/>
      </c>
      <c r="R15" s="592" t="str">
        <f>IF(NOT(ISBLANK('2 sup_templates'!R15)),IF(NOT(ISBLANK('2 sup_templates'!R14)),'2 sup_templates'!R15/'2 sup_templates'!R14-1,""),"")</f>
        <v/>
      </c>
      <c r="S15" s="592" t="str">
        <f>IF(NOT(ISBLANK('2 sup_templates'!S15)),IF(NOT(ISBLANK('2 sup_templates'!S14)),'2 sup_templates'!S15/'2 sup_templates'!S14-1,""),"")</f>
        <v/>
      </c>
      <c r="T15" s="592" t="str">
        <f>IF(NOT(ISBLANK('2 sup_templates'!T15)),IF(NOT(ISBLANK('2 sup_templates'!T14)),'2 sup_templates'!T15/'2 sup_templates'!T14-1,""),"")</f>
        <v/>
      </c>
      <c r="U15" s="592" t="str">
        <f>IF(NOT(ISBLANK('2 sup_templates'!U15)),IF(NOT(ISBLANK('2 sup_templates'!U14)),'2 sup_templates'!U15/'2 sup_templates'!U14-1,""),"")</f>
        <v/>
      </c>
      <c r="V15" s="592" t="str">
        <f>IF(NOT(ISBLANK('2 sup_templates'!V15)),IF(NOT(ISBLANK('2 sup_templates'!V14)),'2 sup_templates'!V15/'2 sup_templates'!V14-1,""),"")</f>
        <v/>
      </c>
      <c r="W15" s="592" t="str">
        <f>IF(NOT(ISBLANK('2 sup_templates'!W15)),IF(NOT(ISBLANK('2 sup_templates'!W14)),'2 sup_templates'!W15/'2 sup_templates'!W14-1,""),"")</f>
        <v/>
      </c>
      <c r="X15" s="592" t="str">
        <f>IF(NOT(ISBLANK('2 sup_templates'!X15)),IF(NOT(ISBLANK('2 sup_templates'!X14)),'2 sup_templates'!X15/'2 sup_templates'!X14-1,""),"")</f>
        <v/>
      </c>
      <c r="Y15" s="592" t="str">
        <f>IF(NOT(ISBLANK('2 sup_templates'!Y15)),IF(NOT(ISBLANK('2 sup_templates'!Y14)),'2 sup_templates'!Y15/'2 sup_templates'!Y14-1,""),"")</f>
        <v/>
      </c>
      <c r="Z15" s="592" t="str">
        <f>IF(NOT(ISBLANK('2 sup_templates'!Z15)),IF(NOT(ISBLANK('2 sup_templates'!Z14)),'2 sup_templates'!Z15/'2 sup_templates'!Z14-1,""),"")</f>
        <v/>
      </c>
      <c r="AA15" s="592" t="str">
        <f>IF(NOT(ISBLANK('2 sup_templates'!AA15)),IF(NOT(ISBLANK('2 sup_templates'!AA14)),'2 sup_templates'!AA15/'2 sup_templates'!AA14-1,""),"")</f>
        <v/>
      </c>
      <c r="AB15" s="592" t="str">
        <f>IF(NOT(ISBLANK('2 sup_templates'!AB15)),IF(NOT(ISBLANK('2 sup_templates'!AB14)),'2 sup_templates'!AB15/'2 sup_templates'!AB14-1,""),"")</f>
        <v/>
      </c>
      <c r="AC15" s="592" t="str">
        <f>IF(NOT(ISBLANK('2 sup_templates'!AC15)),IF(NOT(ISBLANK('2 sup_templates'!AC14)),'2 sup_templates'!AC15/'2 sup_templates'!AC14-1,""),"")</f>
        <v/>
      </c>
      <c r="AD15" s="592" t="str">
        <f>IF(NOT(ISBLANK('2 sup_templates'!AD15)),IF(NOT(ISBLANK('2 sup_templates'!AD14)),'2 sup_templates'!AD15/'2 sup_templates'!AD14-1,""),"")</f>
        <v/>
      </c>
      <c r="AE15" s="592" t="str">
        <f>IF(NOT(ISBLANK('2 sup_templates'!AE15)),IF(NOT(ISBLANK('2 sup_templates'!AE14)),'2 sup_templates'!AE15/'2 sup_templates'!AE14-1,""),"")</f>
        <v/>
      </c>
      <c r="AF15" s="592" t="str">
        <f>IF(NOT(ISBLANK('2 sup_templates'!AF15)),IF(NOT(ISBLANK('2 sup_templates'!AF14)),'2 sup_templates'!AF15/'2 sup_templates'!AF14-1,""),"")</f>
        <v/>
      </c>
      <c r="AG15" s="592" t="str">
        <f>IF(NOT(ISBLANK('2 sup_templates'!AG15)),IF(NOT(ISBLANK('2 sup_templates'!AG14)),'2 sup_templates'!AG15/'2 sup_templates'!AG14-1,""),"")</f>
        <v/>
      </c>
      <c r="AH15" s="592" t="str">
        <f>IF(NOT(ISBLANK('2 sup_templates'!AH15)),IF(NOT(ISBLANK('2 sup_templates'!AH14)),'2 sup_templates'!AH15/'2 sup_templates'!AH14-1,""),"")</f>
        <v/>
      </c>
      <c r="AI15" s="592" t="str">
        <f>IF(NOT(ISBLANK('2 sup_templates'!AI15)),IF(NOT(ISBLANK('2 sup_templates'!AI14)),'2 sup_templates'!AI15/'2 sup_templates'!AI14-1,""),"")</f>
        <v/>
      </c>
      <c r="AJ15" s="592" t="str">
        <f>IF(NOT(ISBLANK('2 sup_templates'!AJ15)),IF(NOT(ISBLANK('2 sup_templates'!AJ14)),'2 sup_templates'!AJ15/'2 sup_templates'!AJ14-1,""),"")</f>
        <v/>
      </c>
      <c r="AK15" s="592" t="str">
        <f>IF(NOT(ISBLANK('2 sup_templates'!AK15)),IF(NOT(ISBLANK('2 sup_templates'!AK14)),'2 sup_templates'!AK15/'2 sup_templates'!AK14-1,""),"")</f>
        <v/>
      </c>
      <c r="AL15" s="592" t="str">
        <f>IF(NOT(ISBLANK('2 sup_templates'!AL15)),IF(NOT(ISBLANK('2 sup_templates'!AL14)),'2 sup_templates'!AL15/'2 sup_templates'!AL14-1,""),"")</f>
        <v/>
      </c>
      <c r="AM15" s="435"/>
      <c r="AN15" s="82">
        <v>2006</v>
      </c>
      <c r="AO15" s="115" t="str">
        <f>IF(NOT(ISBLANK('2 sup_templates'!AO15)),IF(NOT(ISBLANK('2 sup_templates'!AO14)),'2 sup_templates'!AO15/'2 sup_templates'!AO14-1,""),"")</f>
        <v/>
      </c>
      <c r="AP15" s="118" t="str">
        <f>IF(NOT(ISBLANK('2 sup_templates'!AP15)),IF(NOT(ISBLANK('2 sup_templates'!AP14)),'2 sup_templates'!AP15/'2 sup_templates'!AP14-1,""),"")</f>
        <v/>
      </c>
      <c r="AQ15" s="115" t="str">
        <f>IF(NOT(ISBLANK('2 sup_templates'!AQ15)),IF(NOT(ISBLANK('2 sup_templates'!AQ14)),'2 sup_templates'!AQ15/'2 sup_templates'!AQ14-1,""),"")</f>
        <v/>
      </c>
      <c r="AR15" s="118" t="str">
        <f>IF(NOT(ISBLANK('2 sup_templates'!AR15)),IF(NOT(ISBLANK('2 sup_templates'!AR14)),'2 sup_templates'!AR15/'2 sup_templates'!AR14-1,""),"")</f>
        <v/>
      </c>
      <c r="AS15" s="115" t="str">
        <f>IF(NOT(ISBLANK('2 sup_templates'!AS15)),IF(NOT(ISBLANK('2 sup_templates'!AS14)),'2 sup_templates'!AS15/'2 sup_templates'!AS14-1,""),"")</f>
        <v/>
      </c>
      <c r="AT15" s="118" t="str">
        <f>IF(NOT(ISBLANK('2 sup_templates'!AT15)),IF(NOT(ISBLANK('2 sup_templates'!AT14)),'2 sup_templates'!AT15/'2 sup_templates'!AT14-1,""),"")</f>
        <v/>
      </c>
      <c r="AU15" s="115" t="str">
        <f>IF(NOT(ISBLANK('2 sup_templates'!AU15)),IF(NOT(ISBLANK('2 sup_templates'!AU14)),'2 sup_templates'!AU15/'2 sup_templates'!AU14-1,""),"")</f>
        <v/>
      </c>
      <c r="AV15" s="118" t="str">
        <f>IF(NOT(ISBLANK('2 sup_templates'!AV15)),IF(NOT(ISBLANK('2 sup_templates'!AV14)),'2 sup_templates'!AV15/'2 sup_templates'!AV14-1,""),"")</f>
        <v/>
      </c>
      <c r="AW15" s="118" t="str">
        <f>IF(NOT(ISBLANK('2 sup_templates'!AW15)),IF(NOT(ISBLANK('2 sup_templates'!AW14)),'2 sup_templates'!AW15/'2 sup_templates'!AW14-1,""),"")</f>
        <v/>
      </c>
      <c r="AX15" s="118" t="str">
        <f>IF(NOT(ISBLANK('2 sup_templates'!AX15)),IF(NOT(ISBLANK('2 sup_templates'!AX14)),'2 sup_templates'!AX15/'2 sup_templates'!AX14-1,""),"")</f>
        <v/>
      </c>
      <c r="AY15" s="118" t="str">
        <f>IF(NOT(ISBLANK('2 sup_templates'!AY15)),IF(NOT(ISBLANK('2 sup_templates'!AY14)),'2 sup_templates'!AY15/'2 sup_templates'!AY14-1,""),"")</f>
        <v/>
      </c>
      <c r="AZ15" s="118" t="str">
        <f>IF(NOT(ISBLANK('2 sup_templates'!AZ15)),IF(NOT(ISBLANK('2 sup_templates'!AZ14)),'2 sup_templates'!AZ15/'2 sup_templates'!AZ14-1,""),"")</f>
        <v/>
      </c>
      <c r="BA15" s="118" t="str">
        <f>IF(NOT(ISBLANK('2 sup_templates'!BA15)),IF(NOT(ISBLANK('2 sup_templates'!BA14)),'2 sup_templates'!BA15/'2 sup_templates'!BA14-1,""),"")</f>
        <v/>
      </c>
      <c r="BB15" s="118" t="str">
        <f>IF(NOT(ISBLANK('2 sup_templates'!BB15)),IF(NOT(ISBLANK('2 sup_templates'!BB14)),'2 sup_templates'!BB15/'2 sup_templates'!BB14-1,""),"")</f>
        <v/>
      </c>
      <c r="BC15" s="118" t="str">
        <f>IF(NOT(ISBLANK('2 sup_templates'!BC15)),IF(NOT(ISBLANK('2 sup_templates'!BC14)),'2 sup_templates'!BC15/'2 sup_templates'!BC14-1,""),"")</f>
        <v/>
      </c>
      <c r="BD15" s="118" t="str">
        <f>IF(NOT(ISBLANK('2 sup_templates'!BD15)),IF(NOT(ISBLANK('2 sup_templates'!BD14)),'2 sup_templates'!BD15/'2 sup_templates'!BD14-1,""),"")</f>
        <v/>
      </c>
      <c r="BE15" s="118" t="str">
        <f>IF(NOT(ISBLANK('2 sup_templates'!BE15)),IF(NOT(ISBLANK('2 sup_templates'!BE14)),'2 sup_templates'!BE15/'2 sup_templates'!BE14-1,""),"")</f>
        <v/>
      </c>
      <c r="BF15" s="118" t="str">
        <f>IF(NOT(ISBLANK('2 sup_templates'!BF15)),IF(NOT(ISBLANK('2 sup_templates'!BF14)),'2 sup_templates'!BF15/'2 sup_templates'!BF14-1,""),"")</f>
        <v/>
      </c>
      <c r="BG15" s="118" t="str">
        <f>IF(NOT(ISBLANK('2 sup_templates'!BG15)),IF(NOT(ISBLANK('2 sup_templates'!BG14)),'2 sup_templates'!BG15/'2 sup_templates'!BG14-1,""),"")</f>
        <v/>
      </c>
      <c r="BH15" s="118" t="str">
        <f>IF(NOT(ISBLANK('2 sup_templates'!BH15)),IF(NOT(ISBLANK('2 sup_templates'!BH14)),'2 sup_templates'!BH15/'2 sup_templates'!BH14-1,""),"")</f>
        <v/>
      </c>
      <c r="BI15" s="118" t="str">
        <f>IF(NOT(ISBLANK('2 sup_templates'!BI15)),IF(NOT(ISBLANK('2 sup_templates'!BI14)),'2 sup_templates'!BI15/'2 sup_templates'!BI14-1,""),"")</f>
        <v/>
      </c>
      <c r="BJ15" s="118" t="str">
        <f>IF(NOT(ISBLANK('2 sup_templates'!BJ15)),IF(NOT(ISBLANK('2 sup_templates'!BJ14)),'2 sup_templates'!BJ15/'2 sup_templates'!BJ14-1,""),"")</f>
        <v/>
      </c>
      <c r="BK15" s="118" t="str">
        <f>IF(NOT(ISBLANK('2 sup_templates'!BK15)),IF(NOT(ISBLANK('2 sup_templates'!BK14)),'2 sup_templates'!BK15/'2 sup_templates'!BK14-1,""),"")</f>
        <v/>
      </c>
      <c r="BL15" s="118" t="str">
        <f>IF(NOT(ISBLANK('2 sup_templates'!BL15)),IF(NOT(ISBLANK('2 sup_templates'!BL14)),'2 sup_templates'!BL15/'2 sup_templates'!BL14-1,""),"")</f>
        <v/>
      </c>
      <c r="BM15" s="435"/>
      <c r="BN15" s="82">
        <v>2006</v>
      </c>
      <c r="BO15" s="115" t="str">
        <f>IF(NOT(ISBLANK('2 sup_templates'!BO15)),IF(NOT(ISBLANK('2 sup_templates'!BO14)),'2 sup_templates'!BO15/'2 sup_templates'!BO14-1,""),"")</f>
        <v/>
      </c>
      <c r="BP15" s="115" t="str">
        <f>IF(NOT(ISBLANK('2 sup_templates'!BP15)),IF(NOT(ISBLANK('2 sup_templates'!BP14)),'2 sup_templates'!BP15/'2 sup_templates'!BP14-1,""),"")</f>
        <v/>
      </c>
      <c r="BQ15" s="115" t="str">
        <f>IF(NOT(ISBLANK('2 sup_templates'!BQ15)),IF(NOT(ISBLANK('2 sup_templates'!BQ14)),'2 sup_templates'!BQ15/'2 sup_templates'!BQ14-1,""),"")</f>
        <v/>
      </c>
      <c r="BR15" s="115" t="str">
        <f>IF(NOT(ISBLANK('2 sup_templates'!BR15)),IF(NOT(ISBLANK('2 sup_templates'!BR14)),'2 sup_templates'!BR15/'2 sup_templates'!BR14-1,""),"")</f>
        <v/>
      </c>
      <c r="BS15" s="115" t="str">
        <f>IF(NOT(ISBLANK('2 sup_templates'!BS15)),IF(NOT(ISBLANK('2 sup_templates'!BS14)),'2 sup_templates'!BS15/'2 sup_templates'!BS14-1,""),"")</f>
        <v/>
      </c>
      <c r="BT15" s="115" t="str">
        <f>IF(NOT(ISBLANK('2 sup_templates'!BT15)),IF(NOT(ISBLANK('2 sup_templates'!BT14)),'2 sup_templates'!BT15/'2 sup_templates'!BT14-1,""),"")</f>
        <v/>
      </c>
      <c r="BU15" s="115" t="str">
        <f>IF(NOT(ISBLANK('2 sup_templates'!BU15)),IF(NOT(ISBLANK('2 sup_templates'!BU14)),'2 sup_templates'!BU15/'2 sup_templates'!BU14-1,""),"")</f>
        <v/>
      </c>
      <c r="BV15" s="115" t="str">
        <f>IF(NOT(ISBLANK('2 sup_templates'!BV15)),IF(NOT(ISBLANK('2 sup_templates'!BV14)),'2 sup_templates'!BV15/'2 sup_templates'!BV14-1,""),"")</f>
        <v/>
      </c>
      <c r="BW15" s="115" t="str">
        <f>IF(NOT(ISBLANK('2 sup_templates'!BW15)),IF(NOT(ISBLANK('2 sup_templates'!BW14)),'2 sup_templates'!BW15/'2 sup_templates'!BW14-1,""),"")</f>
        <v/>
      </c>
      <c r="BX15" s="115" t="str">
        <f>IF(NOT(ISBLANK('2 sup_templates'!BX15)),IF(NOT(ISBLANK('2 sup_templates'!BX14)),'2 sup_templates'!BX15/'2 sup_templates'!BX14-1,""),"")</f>
        <v/>
      </c>
      <c r="BY15" s="115" t="str">
        <f>IF(NOT(ISBLANK('2 sup_templates'!BY15)),IF(NOT(ISBLANK('2 sup_templates'!BY14)),'2 sup_templates'!BY15/'2 sup_templates'!BY14-1,""),"")</f>
        <v/>
      </c>
      <c r="BZ15" s="115" t="str">
        <f>IF(NOT(ISBLANK('2 sup_templates'!BZ15)),IF(NOT(ISBLANK('2 sup_templates'!BZ14)),'2 sup_templates'!BZ15/'2 sup_templates'!BZ14-1,""),"")</f>
        <v/>
      </c>
      <c r="CA15" s="115" t="str">
        <f>IF(NOT(ISBLANK('2 sup_templates'!CA15)),IF(NOT(ISBLANK('2 sup_templates'!CA14)),'2 sup_templates'!CA15/'2 sup_templates'!CA14-1,""),"")</f>
        <v/>
      </c>
      <c r="CB15" s="115" t="str">
        <f>IF(NOT(ISBLANK('2 sup_templates'!CB15)),IF(NOT(ISBLANK('2 sup_templates'!CB14)),'2 sup_templates'!CB15/'2 sup_templates'!CB14-1,""),"")</f>
        <v/>
      </c>
      <c r="CC15" s="115" t="str">
        <f>IF(NOT(ISBLANK('2 sup_templates'!CC15)),IF(NOT(ISBLANK('2 sup_templates'!CC14)),'2 sup_templates'!CC15/'2 sup_templates'!CC14-1,""),"")</f>
        <v/>
      </c>
      <c r="CD15" s="115" t="str">
        <f>IF(NOT(ISBLANK('2 sup_templates'!CD15)),IF(NOT(ISBLANK('2 sup_templates'!CD14)),'2 sup_templates'!CD15/'2 sup_templates'!CD14-1,""),"")</f>
        <v/>
      </c>
      <c r="CE15" s="115" t="str">
        <f>IF(NOT(ISBLANK('2 sup_templates'!CE15)),IF(NOT(ISBLANK('2 sup_templates'!CE14)),'2 sup_templates'!CE15/'2 sup_templates'!CE14-1,""),"")</f>
        <v/>
      </c>
      <c r="CF15" s="115" t="str">
        <f>IF(NOT(ISBLANK('2 sup_templates'!CF15)),IF(NOT(ISBLANK('2 sup_templates'!CF14)),'2 sup_templates'!CF15/'2 sup_templates'!CF14-1,""),"")</f>
        <v/>
      </c>
      <c r="CG15" s="115" t="str">
        <f>IF(NOT(ISBLANK('2 sup_templates'!CG15)),IF(NOT(ISBLANK('2 sup_templates'!CG14)),'2 sup_templates'!CG15/'2 sup_templates'!CG14-1,""),"")</f>
        <v/>
      </c>
      <c r="CH15" s="115" t="str">
        <f>IF(NOT(ISBLANK('2 sup_templates'!CH15)),IF(NOT(ISBLANK('2 sup_templates'!CH14)),'2 sup_templates'!CH15/'2 sup_templates'!CH14-1,""),"")</f>
        <v/>
      </c>
      <c r="CI15" s="115" t="str">
        <f>IF(NOT(ISBLANK('2 sup_templates'!CI15)),IF(NOT(ISBLANK('2 sup_templates'!CI14)),'2 sup_templates'!CI15/'2 sup_templates'!CI14-1,""),"")</f>
        <v/>
      </c>
      <c r="CJ15" s="115" t="str">
        <f>IF(NOT(ISBLANK('2 sup_templates'!CJ15)),IF(NOT(ISBLANK('2 sup_templates'!CJ14)),'2 sup_templates'!CJ15/'2 sup_templates'!CJ14-1,""),"")</f>
        <v/>
      </c>
      <c r="CK15" s="115" t="str">
        <f>IF(NOT(ISBLANK('2 sup_templates'!CK15)),IF(NOT(ISBLANK('2 sup_templates'!CK14)),'2 sup_templates'!CK15/'2 sup_templates'!CK14-1,""),"")</f>
        <v/>
      </c>
      <c r="CL15" s="115" t="str">
        <f>IF(NOT(ISBLANK('2 sup_templates'!CL15)),IF(NOT(ISBLANK('2 sup_templates'!CL14)),'2 sup_templates'!CL15/'2 sup_templates'!CL14-1,""),"")</f>
        <v/>
      </c>
      <c r="CM15" s="14"/>
      <c r="CN15" s="82">
        <v>2006</v>
      </c>
      <c r="CO15" s="118" t="str">
        <f>IF(NOT(ISBLANK('2 sup_templates'!CO15)),IF(NOT(ISBLANK('2 sup_templates'!CO14)),'2 sup_templates'!CO15/'2 sup_templates'!CO14-1,""),"")</f>
        <v/>
      </c>
      <c r="CP15" s="118" t="str">
        <f>IF(NOT(ISBLANK('2 sup_templates'!CP15)),IF(NOT(ISBLANK('2 sup_templates'!CP14)),'2 sup_templates'!CP15/'2 sup_templates'!CP14-1,""),"")</f>
        <v/>
      </c>
      <c r="CQ15" s="118" t="str">
        <f>IF(NOT(ISBLANK('2 sup_templates'!CQ15)),IF(NOT(ISBLANK('2 sup_templates'!CQ14)),'2 sup_templates'!CQ15/'2 sup_templates'!CQ14-1,""),"")</f>
        <v/>
      </c>
      <c r="CR15" s="118" t="str">
        <f>IF(NOT(ISBLANK('2 sup_templates'!CR15)),IF(NOT(ISBLANK('2 sup_templates'!CR14)),'2 sup_templates'!CR15/'2 sup_templates'!CR14-1,""),"")</f>
        <v/>
      </c>
      <c r="CS15" s="118" t="str">
        <f>IF(NOT(ISBLANK('2 sup_templates'!CS15)),IF(NOT(ISBLANK('2 sup_templates'!CS14)),'2 sup_templates'!CS15/'2 sup_templates'!CS14-1,""),"")</f>
        <v/>
      </c>
      <c r="CT15" s="118" t="str">
        <f>IF(NOT(ISBLANK('2 sup_templates'!CT15)),IF(NOT(ISBLANK('2 sup_templates'!CT14)),'2 sup_templates'!CT15/'2 sup_templates'!CT14-1,""),"")</f>
        <v/>
      </c>
      <c r="CU15" s="118" t="str">
        <f>IF(NOT(ISBLANK('2 sup_templates'!CU15)),IF(NOT(ISBLANK('2 sup_templates'!CU14)),'2 sup_templates'!CU15/'2 sup_templates'!CU14-1,""),"")</f>
        <v/>
      </c>
      <c r="CV15" s="118" t="str">
        <f>IF(NOT(ISBLANK('2 sup_templates'!CV15)),IF(NOT(ISBLANK('2 sup_templates'!CV14)),'2 sup_templates'!CV15/'2 sup_templates'!CV14-1,""),"")</f>
        <v/>
      </c>
      <c r="CW15" s="118" t="str">
        <f>IF(NOT(ISBLANK('2 sup_templates'!CW15)),IF(NOT(ISBLANK('2 sup_templates'!CW14)),'2 sup_templates'!CW15/'2 sup_templates'!CW14-1,""),"")</f>
        <v/>
      </c>
      <c r="CX15" s="118" t="str">
        <f>IF(NOT(ISBLANK('2 sup_templates'!CX15)),IF(NOT(ISBLANK('2 sup_templates'!CX14)),'2 sup_templates'!CX15/'2 sup_templates'!CX14-1,""),"")</f>
        <v/>
      </c>
      <c r="CY15" s="118" t="str">
        <f>IF(NOT(ISBLANK('2 sup_templates'!CY15)),IF(NOT(ISBLANK('2 sup_templates'!CY14)),'2 sup_templates'!CY15/'2 sup_templates'!CY14-1,""),"")</f>
        <v/>
      </c>
      <c r="CZ15" s="118" t="str">
        <f>IF(NOT(ISBLANK('2 sup_templates'!CZ15)),IF(NOT(ISBLANK('2 sup_templates'!CZ14)),'2 sup_templates'!CZ15/'2 sup_templates'!CZ14-1,""),"")</f>
        <v/>
      </c>
      <c r="DA15" s="118" t="str">
        <f>IF(NOT(ISBLANK('2 sup_templates'!DA15)),IF(NOT(ISBLANK('2 sup_templates'!DA14)),'2 sup_templates'!DA15/'2 sup_templates'!DA14-1,""),"")</f>
        <v/>
      </c>
      <c r="DB15" s="118" t="str">
        <f>IF(NOT(ISBLANK('2 sup_templates'!DB15)),IF(NOT(ISBLANK('2 sup_templates'!DB14)),'2 sup_templates'!DB15/'2 sup_templates'!DB14-1,""),"")</f>
        <v/>
      </c>
      <c r="DC15"/>
      <c r="DD15"/>
    </row>
    <row r="16" spans="1:108" s="2" customFormat="1" x14ac:dyDescent="0.2">
      <c r="A16" s="6" t="s">
        <v>298</v>
      </c>
      <c r="B16" s="82">
        <v>2007</v>
      </c>
      <c r="C16" s="592" t="str">
        <f>IF(NOT(ISBLANK('2 sup_templates'!C16)),IF(NOT(ISBLANK('2 sup_templates'!C15)),'2 sup_templates'!C16/'2 sup_templates'!C15-1,""),"")</f>
        <v/>
      </c>
      <c r="D16" s="592" t="str">
        <f>IF(NOT(ISBLANK('2 sup_templates'!D16)),IF(NOT(ISBLANK('2 sup_templates'!D15)),'2 sup_templates'!D16/'2 sup_templates'!D15-1,""),"")</f>
        <v/>
      </c>
      <c r="E16" s="592" t="str">
        <f>IF(NOT(ISBLANK('2 sup_templates'!E16)),IF(NOT(ISBLANK('2 sup_templates'!E15)),'2 sup_templates'!E16/'2 sup_templates'!E15-1,""),"")</f>
        <v/>
      </c>
      <c r="F16" s="592" t="str">
        <f>IF(NOT(ISBLANK('2 sup_templates'!F16)),IF(NOT(ISBLANK('2 sup_templates'!F15)),'2 sup_templates'!F16/'2 sup_templates'!F15-1,""),"")</f>
        <v/>
      </c>
      <c r="G16" s="592" t="str">
        <f>IF(NOT(ISBLANK('2 sup_templates'!G16)),IF(NOT(ISBLANK('2 sup_templates'!G15)),'2 sup_templates'!G16/'2 sup_templates'!G15-1,""),"")</f>
        <v/>
      </c>
      <c r="H16" s="592" t="str">
        <f>IF(NOT(ISBLANK('2 sup_templates'!H16)),IF(NOT(ISBLANK('2 sup_templates'!H15)),'2 sup_templates'!H16/'2 sup_templates'!H15-1,""),"")</f>
        <v/>
      </c>
      <c r="I16" s="592" t="str">
        <f>IF(NOT(ISBLANK('2 sup_templates'!I16)),IF(NOT(ISBLANK('2 sup_templates'!I15)),'2 sup_templates'!I16/'2 sup_templates'!I15-1,""),"")</f>
        <v/>
      </c>
      <c r="J16" s="592" t="str">
        <f>IF(NOT(ISBLANK('2 sup_templates'!J16)),IF(NOT(ISBLANK('2 sup_templates'!J15)),'2 sup_templates'!J16/'2 sup_templates'!J15-1,""),"")</f>
        <v/>
      </c>
      <c r="K16" s="592" t="str">
        <f>IF(NOT(ISBLANK('2 sup_templates'!K16)),IF(NOT(ISBLANK('2 sup_templates'!K15)),'2 sup_templates'!K16/'2 sup_templates'!K15-1,""),"")</f>
        <v/>
      </c>
      <c r="L16" s="592" t="str">
        <f>IF(NOT(ISBLANK('2 sup_templates'!L16)),IF(NOT(ISBLANK('2 sup_templates'!L15)),'2 sup_templates'!L16/'2 sup_templates'!L15-1,""),"")</f>
        <v/>
      </c>
      <c r="M16" s="592" t="str">
        <f>IF(NOT(ISBLANK('2 sup_templates'!M16)),IF(NOT(ISBLANK('2 sup_templates'!M15)),'2 sup_templates'!M16/'2 sup_templates'!M15-1,""),"")</f>
        <v/>
      </c>
      <c r="N16" s="592" t="str">
        <f>IF(NOT(ISBLANK('2 sup_templates'!N16)),IF(NOT(ISBLANK('2 sup_templates'!N15)),'2 sup_templates'!N16/'2 sup_templates'!N15-1,""),"")</f>
        <v/>
      </c>
      <c r="O16" s="592" t="str">
        <f>IF(NOT(ISBLANK('2 sup_templates'!O16)),IF(NOT(ISBLANK('2 sup_templates'!O15)),'2 sup_templates'!O16/'2 sup_templates'!O15-1,""),"")</f>
        <v/>
      </c>
      <c r="P16" s="592" t="str">
        <f>IF(NOT(ISBLANK('2 sup_templates'!P16)),IF(NOT(ISBLANK('2 sup_templates'!P15)),'2 sup_templates'!P16/'2 sup_templates'!P15-1,""),"")</f>
        <v/>
      </c>
      <c r="Q16" s="592" t="str">
        <f>IF(NOT(ISBLANK('2 sup_templates'!Q16)),IF(NOT(ISBLANK('2 sup_templates'!Q15)),'2 sup_templates'!Q16/'2 sup_templates'!Q15-1,""),"")</f>
        <v/>
      </c>
      <c r="R16" s="592" t="str">
        <f>IF(NOT(ISBLANK('2 sup_templates'!R16)),IF(NOT(ISBLANK('2 sup_templates'!R15)),'2 sup_templates'!R16/'2 sup_templates'!R15-1,""),"")</f>
        <v/>
      </c>
      <c r="S16" s="592" t="str">
        <f>IF(NOT(ISBLANK('2 sup_templates'!S16)),IF(NOT(ISBLANK('2 sup_templates'!S15)),'2 sup_templates'!S16/'2 sup_templates'!S15-1,""),"")</f>
        <v/>
      </c>
      <c r="T16" s="592" t="str">
        <f>IF(NOT(ISBLANK('2 sup_templates'!T16)),IF(NOT(ISBLANK('2 sup_templates'!T15)),'2 sup_templates'!T16/'2 sup_templates'!T15-1,""),"")</f>
        <v/>
      </c>
      <c r="U16" s="592" t="str">
        <f>IF(NOT(ISBLANK('2 sup_templates'!U16)),IF(NOT(ISBLANK('2 sup_templates'!U15)),'2 sup_templates'!U16/'2 sup_templates'!U15-1,""),"")</f>
        <v/>
      </c>
      <c r="V16" s="592" t="str">
        <f>IF(NOT(ISBLANK('2 sup_templates'!V16)),IF(NOT(ISBLANK('2 sup_templates'!V15)),'2 sup_templates'!V16/'2 sup_templates'!V15-1,""),"")</f>
        <v/>
      </c>
      <c r="W16" s="592" t="str">
        <f>IF(NOT(ISBLANK('2 sup_templates'!W16)),IF(NOT(ISBLANK('2 sup_templates'!W15)),'2 sup_templates'!W16/'2 sup_templates'!W15-1,""),"")</f>
        <v/>
      </c>
      <c r="X16" s="592" t="str">
        <f>IF(NOT(ISBLANK('2 sup_templates'!X16)),IF(NOT(ISBLANK('2 sup_templates'!X15)),'2 sup_templates'!X16/'2 sup_templates'!X15-1,""),"")</f>
        <v/>
      </c>
      <c r="Y16" s="592" t="str">
        <f>IF(NOT(ISBLANK('2 sup_templates'!Y16)),IF(NOT(ISBLANK('2 sup_templates'!Y15)),'2 sup_templates'!Y16/'2 sup_templates'!Y15-1,""),"")</f>
        <v/>
      </c>
      <c r="Z16" s="592" t="str">
        <f>IF(NOT(ISBLANK('2 sup_templates'!Z16)),IF(NOT(ISBLANK('2 sup_templates'!Z15)),'2 sup_templates'!Z16/'2 sup_templates'!Z15-1,""),"")</f>
        <v/>
      </c>
      <c r="AA16" s="592" t="str">
        <f>IF(NOT(ISBLANK('2 sup_templates'!AA16)),IF(NOT(ISBLANK('2 sup_templates'!AA15)),'2 sup_templates'!AA16/'2 sup_templates'!AA15-1,""),"")</f>
        <v/>
      </c>
      <c r="AB16" s="592" t="str">
        <f>IF(NOT(ISBLANK('2 sup_templates'!AB16)),IF(NOT(ISBLANK('2 sup_templates'!AB15)),'2 sup_templates'!AB16/'2 sup_templates'!AB15-1,""),"")</f>
        <v/>
      </c>
      <c r="AC16" s="592" t="str">
        <f>IF(NOT(ISBLANK('2 sup_templates'!AC16)),IF(NOT(ISBLANK('2 sup_templates'!AC15)),'2 sup_templates'!AC16/'2 sup_templates'!AC15-1,""),"")</f>
        <v/>
      </c>
      <c r="AD16" s="592" t="str">
        <f>IF(NOT(ISBLANK('2 sup_templates'!AD16)),IF(NOT(ISBLANK('2 sup_templates'!AD15)),'2 sup_templates'!AD16/'2 sup_templates'!AD15-1,""),"")</f>
        <v/>
      </c>
      <c r="AE16" s="592" t="str">
        <f>IF(NOT(ISBLANK('2 sup_templates'!AE16)),IF(NOT(ISBLANK('2 sup_templates'!AE15)),'2 sup_templates'!AE16/'2 sup_templates'!AE15-1,""),"")</f>
        <v/>
      </c>
      <c r="AF16" s="592" t="str">
        <f>IF(NOT(ISBLANK('2 sup_templates'!AF16)),IF(NOT(ISBLANK('2 sup_templates'!AF15)),'2 sup_templates'!AF16/'2 sup_templates'!AF15-1,""),"")</f>
        <v/>
      </c>
      <c r="AG16" s="592" t="str">
        <f>IF(NOT(ISBLANK('2 sup_templates'!AG16)),IF(NOT(ISBLANK('2 sup_templates'!AG15)),'2 sup_templates'!AG16/'2 sup_templates'!AG15-1,""),"")</f>
        <v/>
      </c>
      <c r="AH16" s="592" t="str">
        <f>IF(NOT(ISBLANK('2 sup_templates'!AH16)),IF(NOT(ISBLANK('2 sup_templates'!AH15)),'2 sup_templates'!AH16/'2 sup_templates'!AH15-1,""),"")</f>
        <v/>
      </c>
      <c r="AI16" s="592" t="str">
        <f>IF(NOT(ISBLANK('2 sup_templates'!AI16)),IF(NOT(ISBLANK('2 sup_templates'!AI15)),'2 sup_templates'!AI16/'2 sup_templates'!AI15-1,""),"")</f>
        <v/>
      </c>
      <c r="AJ16" s="592" t="str">
        <f>IF(NOT(ISBLANK('2 sup_templates'!AJ16)),IF(NOT(ISBLANK('2 sup_templates'!AJ15)),'2 sup_templates'!AJ16/'2 sup_templates'!AJ15-1,""),"")</f>
        <v/>
      </c>
      <c r="AK16" s="592" t="str">
        <f>IF(NOT(ISBLANK('2 sup_templates'!AK16)),IF(NOT(ISBLANK('2 sup_templates'!AK15)),'2 sup_templates'!AK16/'2 sup_templates'!AK15-1,""),"")</f>
        <v/>
      </c>
      <c r="AL16" s="592" t="str">
        <f>IF(NOT(ISBLANK('2 sup_templates'!AL16)),IF(NOT(ISBLANK('2 sup_templates'!AL15)),'2 sup_templates'!AL16/'2 sup_templates'!AL15-1,""),"")</f>
        <v/>
      </c>
      <c r="AM16" s="435"/>
      <c r="AN16" s="82">
        <v>2007</v>
      </c>
      <c r="AO16" s="115" t="str">
        <f>IF(NOT(ISBLANK('2 sup_templates'!AO16)),IF(NOT(ISBLANK('2 sup_templates'!AO15)),'2 sup_templates'!AO16/'2 sup_templates'!AO15-1,""),"")</f>
        <v/>
      </c>
      <c r="AP16" s="118" t="str">
        <f>IF(NOT(ISBLANK('2 sup_templates'!AP16)),IF(NOT(ISBLANK('2 sup_templates'!AP15)),'2 sup_templates'!AP16/'2 sup_templates'!AP15-1,""),"")</f>
        <v/>
      </c>
      <c r="AQ16" s="115" t="str">
        <f>IF(NOT(ISBLANK('2 sup_templates'!AQ16)),IF(NOT(ISBLANK('2 sup_templates'!AQ15)),'2 sup_templates'!AQ16/'2 sup_templates'!AQ15-1,""),"")</f>
        <v/>
      </c>
      <c r="AR16" s="118" t="str">
        <f>IF(NOT(ISBLANK('2 sup_templates'!AR16)),IF(NOT(ISBLANK('2 sup_templates'!AR15)),'2 sup_templates'!AR16/'2 sup_templates'!AR15-1,""),"")</f>
        <v/>
      </c>
      <c r="AS16" s="115" t="str">
        <f>IF(NOT(ISBLANK('2 sup_templates'!AS16)),IF(NOT(ISBLANK('2 sup_templates'!AS15)),'2 sup_templates'!AS16/'2 sup_templates'!AS15-1,""),"")</f>
        <v/>
      </c>
      <c r="AT16" s="118" t="str">
        <f>IF(NOT(ISBLANK('2 sup_templates'!AT16)),IF(NOT(ISBLANK('2 sup_templates'!AT15)),'2 sup_templates'!AT16/'2 sup_templates'!AT15-1,""),"")</f>
        <v/>
      </c>
      <c r="AU16" s="115" t="str">
        <f>IF(NOT(ISBLANK('2 sup_templates'!AU16)),IF(NOT(ISBLANK('2 sup_templates'!AU15)),'2 sup_templates'!AU16/'2 sup_templates'!AU15-1,""),"")</f>
        <v/>
      </c>
      <c r="AV16" s="118" t="str">
        <f>IF(NOT(ISBLANK('2 sup_templates'!AV16)),IF(NOT(ISBLANK('2 sup_templates'!AV15)),'2 sup_templates'!AV16/'2 sup_templates'!AV15-1,""),"")</f>
        <v/>
      </c>
      <c r="AW16" s="118" t="str">
        <f>IF(NOT(ISBLANK('2 sup_templates'!AW16)),IF(NOT(ISBLANK('2 sup_templates'!AW15)),'2 sup_templates'!AW16/'2 sup_templates'!AW15-1,""),"")</f>
        <v/>
      </c>
      <c r="AX16" s="118" t="str">
        <f>IF(NOT(ISBLANK('2 sup_templates'!AX16)),IF(NOT(ISBLANK('2 sup_templates'!AX15)),'2 sup_templates'!AX16/'2 sup_templates'!AX15-1,""),"")</f>
        <v/>
      </c>
      <c r="AY16" s="118" t="str">
        <f>IF(NOT(ISBLANK('2 sup_templates'!AY16)),IF(NOT(ISBLANK('2 sup_templates'!AY15)),'2 sup_templates'!AY16/'2 sup_templates'!AY15-1,""),"")</f>
        <v/>
      </c>
      <c r="AZ16" s="118" t="str">
        <f>IF(NOT(ISBLANK('2 sup_templates'!AZ16)),IF(NOT(ISBLANK('2 sup_templates'!AZ15)),'2 sup_templates'!AZ16/'2 sup_templates'!AZ15-1,""),"")</f>
        <v/>
      </c>
      <c r="BA16" s="118" t="str">
        <f>IF(NOT(ISBLANK('2 sup_templates'!BA16)),IF(NOT(ISBLANK('2 sup_templates'!BA15)),'2 sup_templates'!BA16/'2 sup_templates'!BA15-1,""),"")</f>
        <v/>
      </c>
      <c r="BB16" s="118" t="str">
        <f>IF(NOT(ISBLANK('2 sup_templates'!BB16)),IF(NOT(ISBLANK('2 sup_templates'!BB15)),'2 sup_templates'!BB16/'2 sup_templates'!BB15-1,""),"")</f>
        <v/>
      </c>
      <c r="BC16" s="118" t="str">
        <f>IF(NOT(ISBLANK('2 sup_templates'!BC16)),IF(NOT(ISBLANK('2 sup_templates'!BC15)),'2 sup_templates'!BC16/'2 sup_templates'!BC15-1,""),"")</f>
        <v/>
      </c>
      <c r="BD16" s="118" t="str">
        <f>IF(NOT(ISBLANK('2 sup_templates'!BD16)),IF(NOT(ISBLANK('2 sup_templates'!BD15)),'2 sup_templates'!BD16/'2 sup_templates'!BD15-1,""),"")</f>
        <v/>
      </c>
      <c r="BE16" s="118" t="str">
        <f>IF(NOT(ISBLANK('2 sup_templates'!BE16)),IF(NOT(ISBLANK('2 sup_templates'!BE15)),'2 sup_templates'!BE16/'2 sup_templates'!BE15-1,""),"")</f>
        <v/>
      </c>
      <c r="BF16" s="118" t="str">
        <f>IF(NOT(ISBLANK('2 sup_templates'!BF16)),IF(NOT(ISBLANK('2 sup_templates'!BF15)),'2 sup_templates'!BF16/'2 sup_templates'!BF15-1,""),"")</f>
        <v/>
      </c>
      <c r="BG16" s="118" t="str">
        <f>IF(NOT(ISBLANK('2 sup_templates'!BG16)),IF(NOT(ISBLANK('2 sup_templates'!BG15)),'2 sup_templates'!BG16/'2 sup_templates'!BG15-1,""),"")</f>
        <v/>
      </c>
      <c r="BH16" s="118" t="str">
        <f>IF(NOT(ISBLANK('2 sup_templates'!BH16)),IF(NOT(ISBLANK('2 sup_templates'!BH15)),'2 sup_templates'!BH16/'2 sup_templates'!BH15-1,""),"")</f>
        <v/>
      </c>
      <c r="BI16" s="118" t="str">
        <f>IF(NOT(ISBLANK('2 sup_templates'!BI16)),IF(NOT(ISBLANK('2 sup_templates'!BI15)),'2 sup_templates'!BI16/'2 sup_templates'!BI15-1,""),"")</f>
        <v/>
      </c>
      <c r="BJ16" s="118" t="str">
        <f>IF(NOT(ISBLANK('2 sup_templates'!BJ16)),IF(NOT(ISBLANK('2 sup_templates'!BJ15)),'2 sup_templates'!BJ16/'2 sup_templates'!BJ15-1,""),"")</f>
        <v/>
      </c>
      <c r="BK16" s="118" t="str">
        <f>IF(NOT(ISBLANK('2 sup_templates'!BK16)),IF(NOT(ISBLANK('2 sup_templates'!BK15)),'2 sup_templates'!BK16/'2 sup_templates'!BK15-1,""),"")</f>
        <v/>
      </c>
      <c r="BL16" s="118" t="str">
        <f>IF(NOT(ISBLANK('2 sup_templates'!BL16)),IF(NOT(ISBLANK('2 sup_templates'!BL15)),'2 sup_templates'!BL16/'2 sup_templates'!BL15-1,""),"")</f>
        <v/>
      </c>
      <c r="BM16" s="435"/>
      <c r="BN16" s="82">
        <v>2007</v>
      </c>
      <c r="BO16" s="115" t="str">
        <f>IF(NOT(ISBLANK('2 sup_templates'!BO16)),IF(NOT(ISBLANK('2 sup_templates'!BO15)),'2 sup_templates'!BO16/'2 sup_templates'!BO15-1,""),"")</f>
        <v/>
      </c>
      <c r="BP16" s="115" t="str">
        <f>IF(NOT(ISBLANK('2 sup_templates'!BP16)),IF(NOT(ISBLANK('2 sup_templates'!BP15)),'2 sup_templates'!BP16/'2 sup_templates'!BP15-1,""),"")</f>
        <v/>
      </c>
      <c r="BQ16" s="115" t="str">
        <f>IF(NOT(ISBLANK('2 sup_templates'!BQ16)),IF(NOT(ISBLANK('2 sup_templates'!BQ15)),'2 sup_templates'!BQ16/'2 sup_templates'!BQ15-1,""),"")</f>
        <v/>
      </c>
      <c r="BR16" s="115" t="str">
        <f>IF(NOT(ISBLANK('2 sup_templates'!BR16)),IF(NOT(ISBLANK('2 sup_templates'!BR15)),'2 sup_templates'!BR16/'2 sup_templates'!BR15-1,""),"")</f>
        <v/>
      </c>
      <c r="BS16" s="115" t="str">
        <f>IF(NOT(ISBLANK('2 sup_templates'!BS16)),IF(NOT(ISBLANK('2 sup_templates'!BS15)),'2 sup_templates'!BS16/'2 sup_templates'!BS15-1,""),"")</f>
        <v/>
      </c>
      <c r="BT16" s="115" t="str">
        <f>IF(NOT(ISBLANK('2 sup_templates'!BT16)),IF(NOT(ISBLANK('2 sup_templates'!BT15)),'2 sup_templates'!BT16/'2 sup_templates'!BT15-1,""),"")</f>
        <v/>
      </c>
      <c r="BU16" s="115" t="str">
        <f>IF(NOT(ISBLANK('2 sup_templates'!BU16)),IF(NOT(ISBLANK('2 sup_templates'!BU15)),'2 sup_templates'!BU16/'2 sup_templates'!BU15-1,""),"")</f>
        <v/>
      </c>
      <c r="BV16" s="115" t="str">
        <f>IF(NOT(ISBLANK('2 sup_templates'!BV16)),IF(NOT(ISBLANK('2 sup_templates'!BV15)),'2 sup_templates'!BV16/'2 sup_templates'!BV15-1,""),"")</f>
        <v/>
      </c>
      <c r="BW16" s="115" t="str">
        <f>IF(NOT(ISBLANK('2 sup_templates'!BW16)),IF(NOT(ISBLANK('2 sup_templates'!BW15)),'2 sup_templates'!BW16/'2 sup_templates'!BW15-1,""),"")</f>
        <v/>
      </c>
      <c r="BX16" s="115" t="str">
        <f>IF(NOT(ISBLANK('2 sup_templates'!BX16)),IF(NOT(ISBLANK('2 sup_templates'!BX15)),'2 sup_templates'!BX16/'2 sup_templates'!BX15-1,""),"")</f>
        <v/>
      </c>
      <c r="BY16" s="115" t="str">
        <f>IF(NOT(ISBLANK('2 sup_templates'!BY16)),IF(NOT(ISBLANK('2 sup_templates'!BY15)),'2 sup_templates'!BY16/'2 sup_templates'!BY15-1,""),"")</f>
        <v/>
      </c>
      <c r="BZ16" s="115" t="str">
        <f>IF(NOT(ISBLANK('2 sup_templates'!BZ16)),IF(NOT(ISBLANK('2 sup_templates'!BZ15)),'2 sup_templates'!BZ16/'2 sup_templates'!BZ15-1,""),"")</f>
        <v/>
      </c>
      <c r="CA16" s="115" t="str">
        <f>IF(NOT(ISBLANK('2 sup_templates'!CA16)),IF(NOT(ISBLANK('2 sup_templates'!CA15)),'2 sup_templates'!CA16/'2 sup_templates'!CA15-1,""),"")</f>
        <v/>
      </c>
      <c r="CB16" s="115" t="str">
        <f>IF(NOT(ISBLANK('2 sup_templates'!CB16)),IF(NOT(ISBLANK('2 sup_templates'!CB15)),'2 sup_templates'!CB16/'2 sup_templates'!CB15-1,""),"")</f>
        <v/>
      </c>
      <c r="CC16" s="115" t="str">
        <f>IF(NOT(ISBLANK('2 sup_templates'!CC16)),IF(NOT(ISBLANK('2 sup_templates'!CC15)),'2 sup_templates'!CC16/'2 sup_templates'!CC15-1,""),"")</f>
        <v/>
      </c>
      <c r="CD16" s="115" t="str">
        <f>IF(NOT(ISBLANK('2 sup_templates'!CD16)),IF(NOT(ISBLANK('2 sup_templates'!CD15)),'2 sup_templates'!CD16/'2 sup_templates'!CD15-1,""),"")</f>
        <v/>
      </c>
      <c r="CE16" s="115" t="str">
        <f>IF(NOT(ISBLANK('2 sup_templates'!CE16)),IF(NOT(ISBLANK('2 sup_templates'!CE15)),'2 sup_templates'!CE16/'2 sup_templates'!CE15-1,""),"")</f>
        <v/>
      </c>
      <c r="CF16" s="115" t="str">
        <f>IF(NOT(ISBLANK('2 sup_templates'!CF16)),IF(NOT(ISBLANK('2 sup_templates'!CF15)),'2 sup_templates'!CF16/'2 sup_templates'!CF15-1,""),"")</f>
        <v/>
      </c>
      <c r="CG16" s="115" t="str">
        <f>IF(NOT(ISBLANK('2 sup_templates'!CG16)),IF(NOT(ISBLANK('2 sup_templates'!CG15)),'2 sup_templates'!CG16/'2 sup_templates'!CG15-1,""),"")</f>
        <v/>
      </c>
      <c r="CH16" s="115" t="str">
        <f>IF(NOT(ISBLANK('2 sup_templates'!CH16)),IF(NOT(ISBLANK('2 sup_templates'!CH15)),'2 sup_templates'!CH16/'2 sup_templates'!CH15-1,""),"")</f>
        <v/>
      </c>
      <c r="CI16" s="115" t="str">
        <f>IF(NOT(ISBLANK('2 sup_templates'!CI16)),IF(NOT(ISBLANK('2 sup_templates'!CI15)),'2 sup_templates'!CI16/'2 sup_templates'!CI15-1,""),"")</f>
        <v/>
      </c>
      <c r="CJ16" s="115" t="str">
        <f>IF(NOT(ISBLANK('2 sup_templates'!CJ16)),IF(NOT(ISBLANK('2 sup_templates'!CJ15)),'2 sup_templates'!CJ16/'2 sup_templates'!CJ15-1,""),"")</f>
        <v/>
      </c>
      <c r="CK16" s="115" t="str">
        <f>IF(NOT(ISBLANK('2 sup_templates'!CK16)),IF(NOT(ISBLANK('2 sup_templates'!CK15)),'2 sup_templates'!CK16/'2 sup_templates'!CK15-1,""),"")</f>
        <v/>
      </c>
      <c r="CL16" s="115" t="str">
        <f>IF(NOT(ISBLANK('2 sup_templates'!CL16)),IF(NOT(ISBLANK('2 sup_templates'!CL15)),'2 sup_templates'!CL16/'2 sup_templates'!CL15-1,""),"")</f>
        <v/>
      </c>
      <c r="CM16" s="14"/>
      <c r="CN16" s="82">
        <v>2007</v>
      </c>
      <c r="CO16" s="118" t="str">
        <f>IF(NOT(ISBLANK('2 sup_templates'!CO16)),IF(NOT(ISBLANK('2 sup_templates'!CO15)),'2 sup_templates'!CO16/'2 sup_templates'!CO15-1,""),"")</f>
        <v/>
      </c>
      <c r="CP16" s="118" t="str">
        <f>IF(NOT(ISBLANK('2 sup_templates'!CP16)),IF(NOT(ISBLANK('2 sup_templates'!CP15)),'2 sup_templates'!CP16/'2 sup_templates'!CP15-1,""),"")</f>
        <v/>
      </c>
      <c r="CQ16" s="118" t="str">
        <f>IF(NOT(ISBLANK('2 sup_templates'!CQ16)),IF(NOT(ISBLANK('2 sup_templates'!CQ15)),'2 sup_templates'!CQ16/'2 sup_templates'!CQ15-1,""),"")</f>
        <v/>
      </c>
      <c r="CR16" s="118" t="str">
        <f>IF(NOT(ISBLANK('2 sup_templates'!CR16)),IF(NOT(ISBLANK('2 sup_templates'!CR15)),'2 sup_templates'!CR16/'2 sup_templates'!CR15-1,""),"")</f>
        <v/>
      </c>
      <c r="CS16" s="118" t="str">
        <f>IF(NOT(ISBLANK('2 sup_templates'!CS16)),IF(NOT(ISBLANK('2 sup_templates'!CS15)),'2 sup_templates'!CS16/'2 sup_templates'!CS15-1,""),"")</f>
        <v/>
      </c>
      <c r="CT16" s="118" t="str">
        <f>IF(NOT(ISBLANK('2 sup_templates'!CT16)),IF(NOT(ISBLANK('2 sup_templates'!CT15)),'2 sup_templates'!CT16/'2 sup_templates'!CT15-1,""),"")</f>
        <v/>
      </c>
      <c r="CU16" s="118" t="str">
        <f>IF(NOT(ISBLANK('2 sup_templates'!CU16)),IF(NOT(ISBLANK('2 sup_templates'!CU15)),'2 sup_templates'!CU16/'2 sup_templates'!CU15-1,""),"")</f>
        <v/>
      </c>
      <c r="CV16" s="118" t="str">
        <f>IF(NOT(ISBLANK('2 sup_templates'!CV16)),IF(NOT(ISBLANK('2 sup_templates'!CV15)),'2 sup_templates'!CV16/'2 sup_templates'!CV15-1,""),"")</f>
        <v/>
      </c>
      <c r="CW16" s="118" t="str">
        <f>IF(NOT(ISBLANK('2 sup_templates'!CW16)),IF(NOT(ISBLANK('2 sup_templates'!CW15)),'2 sup_templates'!CW16/'2 sup_templates'!CW15-1,""),"")</f>
        <v/>
      </c>
      <c r="CX16" s="118" t="str">
        <f>IF(NOT(ISBLANK('2 sup_templates'!CX16)),IF(NOT(ISBLANK('2 sup_templates'!CX15)),'2 sup_templates'!CX16/'2 sup_templates'!CX15-1,""),"")</f>
        <v/>
      </c>
      <c r="CY16" s="118" t="str">
        <f>IF(NOT(ISBLANK('2 sup_templates'!CY16)),IF(NOT(ISBLANK('2 sup_templates'!CY15)),'2 sup_templates'!CY16/'2 sup_templates'!CY15-1,""),"")</f>
        <v/>
      </c>
      <c r="CZ16" s="118" t="str">
        <f>IF(NOT(ISBLANK('2 sup_templates'!CZ16)),IF(NOT(ISBLANK('2 sup_templates'!CZ15)),'2 sup_templates'!CZ16/'2 sup_templates'!CZ15-1,""),"")</f>
        <v/>
      </c>
      <c r="DA16" s="118" t="str">
        <f>IF(NOT(ISBLANK('2 sup_templates'!DA16)),IF(NOT(ISBLANK('2 sup_templates'!DA15)),'2 sup_templates'!DA16/'2 sup_templates'!DA15-1,""),"")</f>
        <v/>
      </c>
      <c r="DB16" s="118" t="str">
        <f>IF(NOT(ISBLANK('2 sup_templates'!DB16)),IF(NOT(ISBLANK('2 sup_templates'!DB15)),'2 sup_templates'!DB16/'2 sup_templates'!DB15-1,""),"")</f>
        <v/>
      </c>
      <c r="DC16"/>
      <c r="DD16"/>
    </row>
    <row r="17" spans="1:108" s="2" customFormat="1" x14ac:dyDescent="0.2">
      <c r="A17" s="6"/>
      <c r="B17" s="82">
        <v>2008</v>
      </c>
      <c r="C17" s="592" t="str">
        <f>IF(NOT(ISBLANK('2 sup_templates'!C17)),IF(NOT(ISBLANK('2 sup_templates'!C16)),'2 sup_templates'!C17/'2 sup_templates'!C16-1,""),"")</f>
        <v/>
      </c>
      <c r="D17" s="592" t="str">
        <f>IF(NOT(ISBLANK('2 sup_templates'!D17)),IF(NOT(ISBLANK('2 sup_templates'!D16)),'2 sup_templates'!D17/'2 sup_templates'!D16-1,""),"")</f>
        <v/>
      </c>
      <c r="E17" s="592" t="str">
        <f>IF(NOT(ISBLANK('2 sup_templates'!E17)),IF(NOT(ISBLANK('2 sup_templates'!E16)),'2 sup_templates'!E17/'2 sup_templates'!E16-1,""),"")</f>
        <v/>
      </c>
      <c r="F17" s="592" t="str">
        <f>IF(NOT(ISBLANK('2 sup_templates'!F17)),IF(NOT(ISBLANK('2 sup_templates'!F16)),'2 sup_templates'!F17/'2 sup_templates'!F16-1,""),"")</f>
        <v/>
      </c>
      <c r="G17" s="592" t="str">
        <f>IF(NOT(ISBLANK('2 sup_templates'!G17)),IF(NOT(ISBLANK('2 sup_templates'!G16)),'2 sup_templates'!G17/'2 sup_templates'!G16-1,""),"")</f>
        <v/>
      </c>
      <c r="H17" s="592" t="str">
        <f>IF(NOT(ISBLANK('2 sup_templates'!H17)),IF(NOT(ISBLANK('2 sup_templates'!H16)),'2 sup_templates'!H17/'2 sup_templates'!H16-1,""),"")</f>
        <v/>
      </c>
      <c r="I17" s="592" t="str">
        <f>IF(NOT(ISBLANK('2 sup_templates'!I17)),IF(NOT(ISBLANK('2 sup_templates'!I16)),'2 sup_templates'!I17/'2 sup_templates'!I16-1,""),"")</f>
        <v/>
      </c>
      <c r="J17" s="592" t="str">
        <f>IF(NOT(ISBLANK('2 sup_templates'!J17)),IF(NOT(ISBLANK('2 sup_templates'!J16)),'2 sup_templates'!J17/'2 sup_templates'!J16-1,""),"")</f>
        <v/>
      </c>
      <c r="K17" s="592" t="str">
        <f>IF(NOT(ISBLANK('2 sup_templates'!K17)),IF(NOT(ISBLANK('2 sup_templates'!K16)),'2 sup_templates'!K17/'2 sup_templates'!K16-1,""),"")</f>
        <v/>
      </c>
      <c r="L17" s="592" t="str">
        <f>IF(NOT(ISBLANK('2 sup_templates'!L17)),IF(NOT(ISBLANK('2 sup_templates'!L16)),'2 sup_templates'!L17/'2 sup_templates'!L16-1,""),"")</f>
        <v/>
      </c>
      <c r="M17" s="592" t="str">
        <f>IF(NOT(ISBLANK('2 sup_templates'!M17)),IF(NOT(ISBLANK('2 sup_templates'!M16)),'2 sup_templates'!M17/'2 sup_templates'!M16-1,""),"")</f>
        <v/>
      </c>
      <c r="N17" s="592" t="str">
        <f>IF(NOT(ISBLANK('2 sup_templates'!N17)),IF(NOT(ISBLANK('2 sup_templates'!N16)),'2 sup_templates'!N17/'2 sup_templates'!N16-1,""),"")</f>
        <v/>
      </c>
      <c r="O17" s="592" t="str">
        <f>IF(NOT(ISBLANK('2 sup_templates'!O17)),IF(NOT(ISBLANK('2 sup_templates'!O16)),'2 sup_templates'!O17/'2 sup_templates'!O16-1,""),"")</f>
        <v/>
      </c>
      <c r="P17" s="592" t="str">
        <f>IF(NOT(ISBLANK('2 sup_templates'!P17)),IF(NOT(ISBLANK('2 sup_templates'!P16)),'2 sup_templates'!P17/'2 sup_templates'!P16-1,""),"")</f>
        <v/>
      </c>
      <c r="Q17" s="592" t="str">
        <f>IF(NOT(ISBLANK('2 sup_templates'!Q17)),IF(NOT(ISBLANK('2 sup_templates'!Q16)),'2 sup_templates'!Q17/'2 sup_templates'!Q16-1,""),"")</f>
        <v/>
      </c>
      <c r="R17" s="592" t="str">
        <f>IF(NOT(ISBLANK('2 sup_templates'!R17)),IF(NOT(ISBLANK('2 sup_templates'!R16)),'2 sup_templates'!R17/'2 sup_templates'!R16-1,""),"")</f>
        <v/>
      </c>
      <c r="S17" s="592" t="str">
        <f>IF(NOT(ISBLANK('2 sup_templates'!S17)),IF(NOT(ISBLANK('2 sup_templates'!S16)),'2 sup_templates'!S17/'2 sup_templates'!S16-1,""),"")</f>
        <v/>
      </c>
      <c r="T17" s="592" t="str">
        <f>IF(NOT(ISBLANK('2 sup_templates'!T17)),IF(NOT(ISBLANK('2 sup_templates'!T16)),'2 sup_templates'!T17/'2 sup_templates'!T16-1,""),"")</f>
        <v/>
      </c>
      <c r="U17" s="592" t="str">
        <f>IF(NOT(ISBLANK('2 sup_templates'!U17)),IF(NOT(ISBLANK('2 sup_templates'!U16)),'2 sup_templates'!U17/'2 sup_templates'!U16-1,""),"")</f>
        <v/>
      </c>
      <c r="V17" s="592" t="str">
        <f>IF(NOT(ISBLANK('2 sup_templates'!V17)),IF(NOT(ISBLANK('2 sup_templates'!V16)),'2 sup_templates'!V17/'2 sup_templates'!V16-1,""),"")</f>
        <v/>
      </c>
      <c r="W17" s="592" t="str">
        <f>IF(NOT(ISBLANK('2 sup_templates'!W17)),IF(NOT(ISBLANK('2 sup_templates'!W16)),'2 sup_templates'!W17/'2 sup_templates'!W16-1,""),"")</f>
        <v/>
      </c>
      <c r="X17" s="592" t="str">
        <f>IF(NOT(ISBLANK('2 sup_templates'!X17)),IF(NOT(ISBLANK('2 sup_templates'!X16)),'2 sup_templates'!X17/'2 sup_templates'!X16-1,""),"")</f>
        <v/>
      </c>
      <c r="Y17" s="592" t="str">
        <f>IF(NOT(ISBLANK('2 sup_templates'!Y17)),IF(NOT(ISBLANK('2 sup_templates'!Y16)),'2 sup_templates'!Y17/'2 sup_templates'!Y16-1,""),"")</f>
        <v/>
      </c>
      <c r="Z17" s="592" t="str">
        <f>IF(NOT(ISBLANK('2 sup_templates'!Z17)),IF(NOT(ISBLANK('2 sup_templates'!Z16)),'2 sup_templates'!Z17/'2 sup_templates'!Z16-1,""),"")</f>
        <v/>
      </c>
      <c r="AA17" s="592" t="str">
        <f>IF(NOT(ISBLANK('2 sup_templates'!AA17)),IF(NOT(ISBLANK('2 sup_templates'!AA16)),'2 sup_templates'!AA17/'2 sup_templates'!AA16-1,""),"")</f>
        <v/>
      </c>
      <c r="AB17" s="592" t="str">
        <f>IF(NOT(ISBLANK('2 sup_templates'!AB17)),IF(NOT(ISBLANK('2 sup_templates'!AB16)),'2 sup_templates'!AB17/'2 sup_templates'!AB16-1,""),"")</f>
        <v/>
      </c>
      <c r="AC17" s="592" t="str">
        <f>IF(NOT(ISBLANK('2 sup_templates'!AC17)),IF(NOT(ISBLANK('2 sup_templates'!AC16)),'2 sup_templates'!AC17/'2 sup_templates'!AC16-1,""),"")</f>
        <v/>
      </c>
      <c r="AD17" s="592" t="str">
        <f>IF(NOT(ISBLANK('2 sup_templates'!AD17)),IF(NOT(ISBLANK('2 sup_templates'!AD16)),'2 sup_templates'!AD17/'2 sup_templates'!AD16-1,""),"")</f>
        <v/>
      </c>
      <c r="AE17" s="592" t="str">
        <f>IF(NOT(ISBLANK('2 sup_templates'!AE17)),IF(NOT(ISBLANK('2 sup_templates'!AE16)),'2 sup_templates'!AE17/'2 sup_templates'!AE16-1,""),"")</f>
        <v/>
      </c>
      <c r="AF17" s="592" t="str">
        <f>IF(NOT(ISBLANK('2 sup_templates'!AF17)),IF(NOT(ISBLANK('2 sup_templates'!AF16)),'2 sup_templates'!AF17/'2 sup_templates'!AF16-1,""),"")</f>
        <v/>
      </c>
      <c r="AG17" s="592" t="str">
        <f>IF(NOT(ISBLANK('2 sup_templates'!AG17)),IF(NOT(ISBLANK('2 sup_templates'!AG16)),'2 sup_templates'!AG17/'2 sup_templates'!AG16-1,""),"")</f>
        <v/>
      </c>
      <c r="AH17" s="592" t="str">
        <f>IF(NOT(ISBLANK('2 sup_templates'!AH17)),IF(NOT(ISBLANK('2 sup_templates'!AH16)),'2 sup_templates'!AH17/'2 sup_templates'!AH16-1,""),"")</f>
        <v/>
      </c>
      <c r="AI17" s="592" t="str">
        <f>IF(NOT(ISBLANK('2 sup_templates'!AI17)),IF(NOT(ISBLANK('2 sup_templates'!AI16)),'2 sup_templates'!AI17/'2 sup_templates'!AI16-1,""),"")</f>
        <v/>
      </c>
      <c r="AJ17" s="592" t="str">
        <f>IF(NOT(ISBLANK('2 sup_templates'!AJ17)),IF(NOT(ISBLANK('2 sup_templates'!AJ16)),'2 sup_templates'!AJ17/'2 sup_templates'!AJ16-1,""),"")</f>
        <v/>
      </c>
      <c r="AK17" s="592" t="str">
        <f>IF(NOT(ISBLANK('2 sup_templates'!AK17)),IF(NOT(ISBLANK('2 sup_templates'!AK16)),'2 sup_templates'!AK17/'2 sup_templates'!AK16-1,""),"")</f>
        <v/>
      </c>
      <c r="AL17" s="592" t="str">
        <f>IF(NOT(ISBLANK('2 sup_templates'!AL17)),IF(NOT(ISBLANK('2 sup_templates'!AL16)),'2 sup_templates'!AL17/'2 sup_templates'!AL16-1,""),"")</f>
        <v/>
      </c>
      <c r="AM17" s="435"/>
      <c r="AN17" s="82">
        <v>2008</v>
      </c>
      <c r="AO17" s="115" t="str">
        <f>IF(NOT(ISBLANK('2 sup_templates'!AO17)),IF(NOT(ISBLANK('2 sup_templates'!AO16)),'2 sup_templates'!AO17/'2 sup_templates'!AO16-1,""),"")</f>
        <v/>
      </c>
      <c r="AP17" s="118" t="str">
        <f>IF(NOT(ISBLANK('2 sup_templates'!AP17)),IF(NOT(ISBLANK('2 sup_templates'!AP16)),'2 sup_templates'!AP17/'2 sup_templates'!AP16-1,""),"")</f>
        <v/>
      </c>
      <c r="AQ17" s="115" t="str">
        <f>IF(NOT(ISBLANK('2 sup_templates'!AQ17)),IF(NOT(ISBLANK('2 sup_templates'!AQ16)),'2 sup_templates'!AQ17/'2 sup_templates'!AQ16-1,""),"")</f>
        <v/>
      </c>
      <c r="AR17" s="118" t="str">
        <f>IF(NOT(ISBLANK('2 sup_templates'!AR17)),IF(NOT(ISBLANK('2 sup_templates'!AR16)),'2 sup_templates'!AR17/'2 sup_templates'!AR16-1,""),"")</f>
        <v/>
      </c>
      <c r="AS17" s="115" t="str">
        <f>IF(NOT(ISBLANK('2 sup_templates'!AS17)),IF(NOT(ISBLANK('2 sup_templates'!AS16)),'2 sup_templates'!AS17/'2 sup_templates'!AS16-1,""),"")</f>
        <v/>
      </c>
      <c r="AT17" s="118" t="str">
        <f>IF(NOT(ISBLANK('2 sup_templates'!AT17)),IF(NOT(ISBLANK('2 sup_templates'!AT16)),'2 sup_templates'!AT17/'2 sup_templates'!AT16-1,""),"")</f>
        <v/>
      </c>
      <c r="AU17" s="115" t="str">
        <f>IF(NOT(ISBLANK('2 sup_templates'!AU17)),IF(NOT(ISBLANK('2 sup_templates'!AU16)),'2 sup_templates'!AU17/'2 sup_templates'!AU16-1,""),"")</f>
        <v/>
      </c>
      <c r="AV17" s="118" t="str">
        <f>IF(NOT(ISBLANK('2 sup_templates'!AV17)),IF(NOT(ISBLANK('2 sup_templates'!AV16)),'2 sup_templates'!AV17/'2 sup_templates'!AV16-1,""),"")</f>
        <v/>
      </c>
      <c r="AW17" s="118" t="str">
        <f>IF(NOT(ISBLANK('2 sup_templates'!AW17)),IF(NOT(ISBLANK('2 sup_templates'!AW16)),'2 sup_templates'!AW17/'2 sup_templates'!AW16-1,""),"")</f>
        <v/>
      </c>
      <c r="AX17" s="118" t="str">
        <f>IF(NOT(ISBLANK('2 sup_templates'!AX17)),IF(NOT(ISBLANK('2 sup_templates'!AX16)),'2 sup_templates'!AX17/'2 sup_templates'!AX16-1,""),"")</f>
        <v/>
      </c>
      <c r="AY17" s="118" t="str">
        <f>IF(NOT(ISBLANK('2 sup_templates'!AY17)),IF(NOT(ISBLANK('2 sup_templates'!AY16)),'2 sup_templates'!AY17/'2 sup_templates'!AY16-1,""),"")</f>
        <v/>
      </c>
      <c r="AZ17" s="118" t="str">
        <f>IF(NOT(ISBLANK('2 sup_templates'!AZ17)),IF(NOT(ISBLANK('2 sup_templates'!AZ16)),'2 sup_templates'!AZ17/'2 sup_templates'!AZ16-1,""),"")</f>
        <v/>
      </c>
      <c r="BA17" s="118" t="str">
        <f>IF(NOT(ISBLANK('2 sup_templates'!BA17)),IF(NOT(ISBLANK('2 sup_templates'!BA16)),'2 sup_templates'!BA17/'2 sup_templates'!BA16-1,""),"")</f>
        <v/>
      </c>
      <c r="BB17" s="118" t="str">
        <f>IF(NOT(ISBLANK('2 sup_templates'!BB17)),IF(NOT(ISBLANK('2 sup_templates'!BB16)),'2 sup_templates'!BB17/'2 sup_templates'!BB16-1,""),"")</f>
        <v/>
      </c>
      <c r="BC17" s="118" t="str">
        <f>IF(NOT(ISBLANK('2 sup_templates'!BC17)),IF(NOT(ISBLANK('2 sup_templates'!BC16)),'2 sup_templates'!BC17/'2 sup_templates'!BC16-1,""),"")</f>
        <v/>
      </c>
      <c r="BD17" s="118" t="str">
        <f>IF(NOT(ISBLANK('2 sup_templates'!BD17)),IF(NOT(ISBLANK('2 sup_templates'!BD16)),'2 sup_templates'!BD17/'2 sup_templates'!BD16-1,""),"")</f>
        <v/>
      </c>
      <c r="BE17" s="118" t="str">
        <f>IF(NOT(ISBLANK('2 sup_templates'!BE17)),IF(NOT(ISBLANK('2 sup_templates'!BE16)),'2 sup_templates'!BE17/'2 sup_templates'!BE16-1,""),"")</f>
        <v/>
      </c>
      <c r="BF17" s="118" t="str">
        <f>IF(NOT(ISBLANK('2 sup_templates'!BF17)),IF(NOT(ISBLANK('2 sup_templates'!BF16)),'2 sup_templates'!BF17/'2 sup_templates'!BF16-1,""),"")</f>
        <v/>
      </c>
      <c r="BG17" s="118" t="str">
        <f>IF(NOT(ISBLANK('2 sup_templates'!BG17)),IF(NOT(ISBLANK('2 sup_templates'!BG16)),'2 sup_templates'!BG17/'2 sup_templates'!BG16-1,""),"")</f>
        <v/>
      </c>
      <c r="BH17" s="118" t="str">
        <f>IF(NOT(ISBLANK('2 sup_templates'!BH17)),IF(NOT(ISBLANK('2 sup_templates'!BH16)),'2 sup_templates'!BH17/'2 sup_templates'!BH16-1,""),"")</f>
        <v/>
      </c>
      <c r="BI17" s="118" t="str">
        <f>IF(NOT(ISBLANK('2 sup_templates'!BI17)),IF(NOT(ISBLANK('2 sup_templates'!BI16)),'2 sup_templates'!BI17/'2 sup_templates'!BI16-1,""),"")</f>
        <v/>
      </c>
      <c r="BJ17" s="118" t="str">
        <f>IF(NOT(ISBLANK('2 sup_templates'!BJ17)),IF(NOT(ISBLANK('2 sup_templates'!BJ16)),'2 sup_templates'!BJ17/'2 sup_templates'!BJ16-1,""),"")</f>
        <v/>
      </c>
      <c r="BK17" s="118" t="str">
        <f>IF(NOT(ISBLANK('2 sup_templates'!BK17)),IF(NOT(ISBLANK('2 sup_templates'!BK16)),'2 sup_templates'!BK17/'2 sup_templates'!BK16-1,""),"")</f>
        <v/>
      </c>
      <c r="BL17" s="118" t="str">
        <f>IF(NOT(ISBLANK('2 sup_templates'!BL17)),IF(NOT(ISBLANK('2 sup_templates'!BL16)),'2 sup_templates'!BL17/'2 sup_templates'!BL16-1,""),"")</f>
        <v/>
      </c>
      <c r="BM17" s="435"/>
      <c r="BN17" s="82">
        <v>2008</v>
      </c>
      <c r="BO17" s="115" t="str">
        <f>IF(NOT(ISBLANK('2 sup_templates'!BO17)),IF(NOT(ISBLANK('2 sup_templates'!BO16)),'2 sup_templates'!BO17/'2 sup_templates'!BO16-1,""),"")</f>
        <v/>
      </c>
      <c r="BP17" s="115" t="str">
        <f>IF(NOT(ISBLANK('2 sup_templates'!BP17)),IF(NOT(ISBLANK('2 sup_templates'!BP16)),'2 sup_templates'!BP17/'2 sup_templates'!BP16-1,""),"")</f>
        <v/>
      </c>
      <c r="BQ17" s="115" t="str">
        <f>IF(NOT(ISBLANK('2 sup_templates'!BQ17)),IF(NOT(ISBLANK('2 sup_templates'!BQ16)),'2 sup_templates'!BQ17/'2 sup_templates'!BQ16-1,""),"")</f>
        <v/>
      </c>
      <c r="BR17" s="115" t="str">
        <f>IF(NOT(ISBLANK('2 sup_templates'!BR17)),IF(NOT(ISBLANK('2 sup_templates'!BR16)),'2 sup_templates'!BR17/'2 sup_templates'!BR16-1,""),"")</f>
        <v/>
      </c>
      <c r="BS17" s="115" t="str">
        <f>IF(NOT(ISBLANK('2 sup_templates'!BS17)),IF(NOT(ISBLANK('2 sup_templates'!BS16)),'2 sup_templates'!BS17/'2 sup_templates'!BS16-1,""),"")</f>
        <v/>
      </c>
      <c r="BT17" s="115" t="str">
        <f>IF(NOT(ISBLANK('2 sup_templates'!BT17)),IF(NOT(ISBLANK('2 sup_templates'!BT16)),'2 sup_templates'!BT17/'2 sup_templates'!BT16-1,""),"")</f>
        <v/>
      </c>
      <c r="BU17" s="115" t="str">
        <f>IF(NOT(ISBLANK('2 sup_templates'!BU17)),IF(NOT(ISBLANK('2 sup_templates'!BU16)),'2 sup_templates'!BU17/'2 sup_templates'!BU16-1,""),"")</f>
        <v/>
      </c>
      <c r="BV17" s="115" t="str">
        <f>IF(NOT(ISBLANK('2 sup_templates'!BV17)),IF(NOT(ISBLANK('2 sup_templates'!BV16)),'2 sup_templates'!BV17/'2 sup_templates'!BV16-1,""),"")</f>
        <v/>
      </c>
      <c r="BW17" s="115" t="str">
        <f>IF(NOT(ISBLANK('2 sup_templates'!BW17)),IF(NOT(ISBLANK('2 sup_templates'!BW16)),'2 sup_templates'!BW17/'2 sup_templates'!BW16-1,""),"")</f>
        <v/>
      </c>
      <c r="BX17" s="115" t="str">
        <f>IF(NOT(ISBLANK('2 sup_templates'!BX17)),IF(NOT(ISBLANK('2 sup_templates'!BX16)),'2 sup_templates'!BX17/'2 sup_templates'!BX16-1,""),"")</f>
        <v/>
      </c>
      <c r="BY17" s="115" t="str">
        <f>IF(NOT(ISBLANK('2 sup_templates'!BY17)),IF(NOT(ISBLANK('2 sup_templates'!BY16)),'2 sup_templates'!BY17/'2 sup_templates'!BY16-1,""),"")</f>
        <v/>
      </c>
      <c r="BZ17" s="115" t="str">
        <f>IF(NOT(ISBLANK('2 sup_templates'!BZ17)),IF(NOT(ISBLANK('2 sup_templates'!BZ16)),'2 sup_templates'!BZ17/'2 sup_templates'!BZ16-1,""),"")</f>
        <v/>
      </c>
      <c r="CA17" s="115" t="str">
        <f>IF(NOT(ISBLANK('2 sup_templates'!CA17)),IF(NOT(ISBLANK('2 sup_templates'!CA16)),'2 sup_templates'!CA17/'2 sup_templates'!CA16-1,""),"")</f>
        <v/>
      </c>
      <c r="CB17" s="115" t="str">
        <f>IF(NOT(ISBLANK('2 sup_templates'!CB17)),IF(NOT(ISBLANK('2 sup_templates'!CB16)),'2 sup_templates'!CB17/'2 sup_templates'!CB16-1,""),"")</f>
        <v/>
      </c>
      <c r="CC17" s="115" t="str">
        <f>IF(NOT(ISBLANK('2 sup_templates'!CC17)),IF(NOT(ISBLANK('2 sup_templates'!CC16)),'2 sup_templates'!CC17/'2 sup_templates'!CC16-1,""),"")</f>
        <v/>
      </c>
      <c r="CD17" s="115" t="str">
        <f>IF(NOT(ISBLANK('2 sup_templates'!CD17)),IF(NOT(ISBLANK('2 sup_templates'!CD16)),'2 sup_templates'!CD17/'2 sup_templates'!CD16-1,""),"")</f>
        <v/>
      </c>
      <c r="CE17" s="115" t="str">
        <f>IF(NOT(ISBLANK('2 sup_templates'!CE17)),IF(NOT(ISBLANK('2 sup_templates'!CE16)),'2 sup_templates'!CE17/'2 sup_templates'!CE16-1,""),"")</f>
        <v/>
      </c>
      <c r="CF17" s="115" t="str">
        <f>IF(NOT(ISBLANK('2 sup_templates'!CF17)),IF(NOT(ISBLANK('2 sup_templates'!CF16)),'2 sup_templates'!CF17/'2 sup_templates'!CF16-1,""),"")</f>
        <v/>
      </c>
      <c r="CG17" s="115" t="str">
        <f>IF(NOT(ISBLANK('2 sup_templates'!CG17)),IF(NOT(ISBLANK('2 sup_templates'!CG16)),'2 sup_templates'!CG17/'2 sup_templates'!CG16-1,""),"")</f>
        <v/>
      </c>
      <c r="CH17" s="115" t="str">
        <f>IF(NOT(ISBLANK('2 sup_templates'!CH17)),IF(NOT(ISBLANK('2 sup_templates'!CH16)),'2 sup_templates'!CH17/'2 sup_templates'!CH16-1,""),"")</f>
        <v/>
      </c>
      <c r="CI17" s="115" t="str">
        <f>IF(NOT(ISBLANK('2 sup_templates'!CI17)),IF(NOT(ISBLANK('2 sup_templates'!CI16)),'2 sup_templates'!CI17/'2 sup_templates'!CI16-1,""),"")</f>
        <v/>
      </c>
      <c r="CJ17" s="115" t="str">
        <f>IF(NOT(ISBLANK('2 sup_templates'!CJ17)),IF(NOT(ISBLANK('2 sup_templates'!CJ16)),'2 sup_templates'!CJ17/'2 sup_templates'!CJ16-1,""),"")</f>
        <v/>
      </c>
      <c r="CK17" s="115" t="str">
        <f>IF(NOT(ISBLANK('2 sup_templates'!CK17)),IF(NOT(ISBLANK('2 sup_templates'!CK16)),'2 sup_templates'!CK17/'2 sup_templates'!CK16-1,""),"")</f>
        <v/>
      </c>
      <c r="CL17" s="115" t="str">
        <f>IF(NOT(ISBLANK('2 sup_templates'!CL17)),IF(NOT(ISBLANK('2 sup_templates'!CL16)),'2 sup_templates'!CL17/'2 sup_templates'!CL16-1,""),"")</f>
        <v/>
      </c>
      <c r="CM17" s="14"/>
      <c r="CN17" s="82">
        <v>2008</v>
      </c>
      <c r="CO17" s="118" t="str">
        <f>IF(NOT(ISBLANK('2 sup_templates'!CO17)),IF(NOT(ISBLANK('2 sup_templates'!CO16)),'2 sup_templates'!CO17/'2 sup_templates'!CO16-1,""),"")</f>
        <v/>
      </c>
      <c r="CP17" s="118" t="str">
        <f>IF(NOT(ISBLANK('2 sup_templates'!CP17)),IF(NOT(ISBLANK('2 sup_templates'!CP16)),'2 sup_templates'!CP17/'2 sup_templates'!CP16-1,""),"")</f>
        <v/>
      </c>
      <c r="CQ17" s="118" t="str">
        <f>IF(NOT(ISBLANK('2 sup_templates'!CQ17)),IF(NOT(ISBLANK('2 sup_templates'!CQ16)),'2 sup_templates'!CQ17/'2 sup_templates'!CQ16-1,""),"")</f>
        <v/>
      </c>
      <c r="CR17" s="118" t="str">
        <f>IF(NOT(ISBLANK('2 sup_templates'!CR17)),IF(NOT(ISBLANK('2 sup_templates'!CR16)),'2 sup_templates'!CR17/'2 sup_templates'!CR16-1,""),"")</f>
        <v/>
      </c>
      <c r="CS17" s="118" t="str">
        <f>IF(NOT(ISBLANK('2 sup_templates'!CS17)),IF(NOT(ISBLANK('2 sup_templates'!CS16)),'2 sup_templates'!CS17/'2 sup_templates'!CS16-1,""),"")</f>
        <v/>
      </c>
      <c r="CT17" s="118" t="str">
        <f>IF(NOT(ISBLANK('2 sup_templates'!CT17)),IF(NOT(ISBLANK('2 sup_templates'!CT16)),'2 sup_templates'!CT17/'2 sup_templates'!CT16-1,""),"")</f>
        <v/>
      </c>
      <c r="CU17" s="118" t="str">
        <f>IF(NOT(ISBLANK('2 sup_templates'!CU17)),IF(NOT(ISBLANK('2 sup_templates'!CU16)),'2 sup_templates'!CU17/'2 sup_templates'!CU16-1,""),"")</f>
        <v/>
      </c>
      <c r="CV17" s="118" t="str">
        <f>IF(NOT(ISBLANK('2 sup_templates'!CV17)),IF(NOT(ISBLANK('2 sup_templates'!CV16)),'2 sup_templates'!CV17/'2 sup_templates'!CV16-1,""),"")</f>
        <v/>
      </c>
      <c r="CW17" s="118" t="str">
        <f>IF(NOT(ISBLANK('2 sup_templates'!CW17)),IF(NOT(ISBLANK('2 sup_templates'!CW16)),'2 sup_templates'!CW17/'2 sup_templates'!CW16-1,""),"")</f>
        <v/>
      </c>
      <c r="CX17" s="118" t="str">
        <f>IF(NOT(ISBLANK('2 sup_templates'!CX17)),IF(NOT(ISBLANK('2 sup_templates'!CX16)),'2 sup_templates'!CX17/'2 sup_templates'!CX16-1,""),"")</f>
        <v/>
      </c>
      <c r="CY17" s="118" t="str">
        <f>IF(NOT(ISBLANK('2 sup_templates'!CY17)),IF(NOT(ISBLANK('2 sup_templates'!CY16)),'2 sup_templates'!CY17/'2 sup_templates'!CY16-1,""),"")</f>
        <v/>
      </c>
      <c r="CZ17" s="118" t="str">
        <f>IF(NOT(ISBLANK('2 sup_templates'!CZ17)),IF(NOT(ISBLANK('2 sup_templates'!CZ16)),'2 sup_templates'!CZ17/'2 sup_templates'!CZ16-1,""),"")</f>
        <v/>
      </c>
      <c r="DA17" s="118" t="str">
        <f>IF(NOT(ISBLANK('2 sup_templates'!DA17)),IF(NOT(ISBLANK('2 sup_templates'!DA16)),'2 sup_templates'!DA17/'2 sup_templates'!DA16-1,""),"")</f>
        <v/>
      </c>
      <c r="DB17" s="118" t="str">
        <f>IF(NOT(ISBLANK('2 sup_templates'!DB17)),IF(NOT(ISBLANK('2 sup_templates'!DB16)),'2 sup_templates'!DB17/'2 sup_templates'!DB16-1,""),"")</f>
        <v/>
      </c>
      <c r="DC17"/>
      <c r="DD17"/>
    </row>
    <row r="18" spans="1:108" s="2" customFormat="1" x14ac:dyDescent="0.2">
      <c r="A18" s="6"/>
      <c r="B18" s="82">
        <v>2009</v>
      </c>
      <c r="C18" s="592" t="str">
        <f>IF(NOT(ISBLANK('2 sup_templates'!C18)),IF(NOT(ISBLANK('2 sup_templates'!C17)),'2 sup_templates'!C18/'2 sup_templates'!C17-1,""),"")</f>
        <v/>
      </c>
      <c r="D18" s="592" t="str">
        <f>IF(NOT(ISBLANK('2 sup_templates'!D18)),IF(NOT(ISBLANK('2 sup_templates'!D17)),'2 sup_templates'!D18/'2 sup_templates'!D17-1,""),"")</f>
        <v/>
      </c>
      <c r="E18" s="592" t="str">
        <f>IF(NOT(ISBLANK('2 sup_templates'!E18)),IF(NOT(ISBLANK('2 sup_templates'!E17)),'2 sup_templates'!E18/'2 sup_templates'!E17-1,""),"")</f>
        <v/>
      </c>
      <c r="F18" s="592" t="str">
        <f>IF(NOT(ISBLANK('2 sup_templates'!F18)),IF(NOT(ISBLANK('2 sup_templates'!F17)),'2 sup_templates'!F18/'2 sup_templates'!F17-1,""),"")</f>
        <v/>
      </c>
      <c r="G18" s="592" t="str">
        <f>IF(NOT(ISBLANK('2 sup_templates'!G18)),IF(NOT(ISBLANK('2 sup_templates'!G17)),'2 sup_templates'!G18/'2 sup_templates'!G17-1,""),"")</f>
        <v/>
      </c>
      <c r="H18" s="592" t="str">
        <f>IF(NOT(ISBLANK('2 sup_templates'!H18)),IF(NOT(ISBLANK('2 sup_templates'!H17)),'2 sup_templates'!H18/'2 sup_templates'!H17-1,""),"")</f>
        <v/>
      </c>
      <c r="I18" s="592" t="str">
        <f>IF(NOT(ISBLANK('2 sup_templates'!I18)),IF(NOT(ISBLANK('2 sup_templates'!I17)),'2 sup_templates'!I18/'2 sup_templates'!I17-1,""),"")</f>
        <v/>
      </c>
      <c r="J18" s="592" t="str">
        <f>IF(NOT(ISBLANK('2 sup_templates'!J18)),IF(NOT(ISBLANK('2 sup_templates'!J17)),'2 sup_templates'!J18/'2 sup_templates'!J17-1,""),"")</f>
        <v/>
      </c>
      <c r="K18" s="592" t="str">
        <f>IF(NOT(ISBLANK('2 sup_templates'!K18)),IF(NOT(ISBLANK('2 sup_templates'!K17)),'2 sup_templates'!K18/'2 sup_templates'!K17-1,""),"")</f>
        <v/>
      </c>
      <c r="L18" s="592" t="str">
        <f>IF(NOT(ISBLANK('2 sup_templates'!L18)),IF(NOT(ISBLANK('2 sup_templates'!L17)),'2 sup_templates'!L18/'2 sup_templates'!L17-1,""),"")</f>
        <v/>
      </c>
      <c r="M18" s="592" t="str">
        <f>IF(NOT(ISBLANK('2 sup_templates'!M18)),IF(NOT(ISBLANK('2 sup_templates'!M17)),'2 sup_templates'!M18/'2 sup_templates'!M17-1,""),"")</f>
        <v/>
      </c>
      <c r="N18" s="592" t="str">
        <f>IF(NOT(ISBLANK('2 sup_templates'!N18)),IF(NOT(ISBLANK('2 sup_templates'!N17)),'2 sup_templates'!N18/'2 sup_templates'!N17-1,""),"")</f>
        <v/>
      </c>
      <c r="O18" s="592" t="str">
        <f>IF(NOT(ISBLANK('2 sup_templates'!O18)),IF(NOT(ISBLANK('2 sup_templates'!O17)),'2 sup_templates'!O18/'2 sup_templates'!O17-1,""),"")</f>
        <v/>
      </c>
      <c r="P18" s="592" t="str">
        <f>IF(NOT(ISBLANK('2 sup_templates'!P18)),IF(NOT(ISBLANK('2 sup_templates'!P17)),'2 sup_templates'!P18/'2 sup_templates'!P17-1,""),"")</f>
        <v/>
      </c>
      <c r="Q18" s="592" t="str">
        <f>IF(NOT(ISBLANK('2 sup_templates'!Q18)),IF(NOT(ISBLANK('2 sup_templates'!Q17)),'2 sup_templates'!Q18/'2 sup_templates'!Q17-1,""),"")</f>
        <v/>
      </c>
      <c r="R18" s="592" t="str">
        <f>IF(NOT(ISBLANK('2 sup_templates'!R18)),IF(NOT(ISBLANK('2 sup_templates'!R17)),'2 sup_templates'!R18/'2 sup_templates'!R17-1,""),"")</f>
        <v/>
      </c>
      <c r="S18" s="592" t="str">
        <f>IF(NOT(ISBLANK('2 sup_templates'!S18)),IF(NOT(ISBLANK('2 sup_templates'!S17)),'2 sup_templates'!S18/'2 sup_templates'!S17-1,""),"")</f>
        <v/>
      </c>
      <c r="T18" s="592" t="str">
        <f>IF(NOT(ISBLANK('2 sup_templates'!T18)),IF(NOT(ISBLANK('2 sup_templates'!T17)),'2 sup_templates'!T18/'2 sup_templates'!T17-1,""),"")</f>
        <v/>
      </c>
      <c r="U18" s="592" t="str">
        <f>IF(NOT(ISBLANK('2 sup_templates'!U18)),IF(NOT(ISBLANK('2 sup_templates'!U17)),'2 sup_templates'!U18/'2 sup_templates'!U17-1,""),"")</f>
        <v/>
      </c>
      <c r="V18" s="592" t="str">
        <f>IF(NOT(ISBLANK('2 sup_templates'!V18)),IF(NOT(ISBLANK('2 sup_templates'!V17)),'2 sup_templates'!V18/'2 sup_templates'!V17-1,""),"")</f>
        <v/>
      </c>
      <c r="W18" s="592" t="str">
        <f>IF(NOT(ISBLANK('2 sup_templates'!W18)),IF(NOT(ISBLANK('2 sup_templates'!W17)),'2 sup_templates'!W18/'2 sup_templates'!W17-1,""),"")</f>
        <v/>
      </c>
      <c r="X18" s="592" t="str">
        <f>IF(NOT(ISBLANK('2 sup_templates'!X18)),IF(NOT(ISBLANK('2 sup_templates'!X17)),'2 sup_templates'!X18/'2 sup_templates'!X17-1,""),"")</f>
        <v/>
      </c>
      <c r="Y18" s="592" t="str">
        <f>IF(NOT(ISBLANK('2 sup_templates'!Y18)),IF(NOT(ISBLANK('2 sup_templates'!Y17)),'2 sup_templates'!Y18/'2 sup_templates'!Y17-1,""),"")</f>
        <v/>
      </c>
      <c r="Z18" s="592" t="str">
        <f>IF(NOT(ISBLANK('2 sup_templates'!Z18)),IF(NOT(ISBLANK('2 sup_templates'!Z17)),'2 sup_templates'!Z18/'2 sup_templates'!Z17-1,""),"")</f>
        <v/>
      </c>
      <c r="AA18" s="592" t="str">
        <f>IF(NOT(ISBLANK('2 sup_templates'!AA18)),IF(NOT(ISBLANK('2 sup_templates'!AA17)),'2 sup_templates'!AA18/'2 sup_templates'!AA17-1,""),"")</f>
        <v/>
      </c>
      <c r="AB18" s="592" t="str">
        <f>IF(NOT(ISBLANK('2 sup_templates'!AB18)),IF(NOT(ISBLANK('2 sup_templates'!AB17)),'2 sup_templates'!AB18/'2 sup_templates'!AB17-1,""),"")</f>
        <v/>
      </c>
      <c r="AC18" s="592" t="str">
        <f>IF(NOT(ISBLANK('2 sup_templates'!AC18)),IF(NOT(ISBLANK('2 sup_templates'!AC17)),'2 sup_templates'!AC18/'2 sup_templates'!AC17-1,""),"")</f>
        <v/>
      </c>
      <c r="AD18" s="592" t="str">
        <f>IF(NOT(ISBLANK('2 sup_templates'!AD18)),IF(NOT(ISBLANK('2 sup_templates'!AD17)),'2 sup_templates'!AD18/'2 sup_templates'!AD17-1,""),"")</f>
        <v/>
      </c>
      <c r="AE18" s="592" t="str">
        <f>IF(NOT(ISBLANK('2 sup_templates'!AE18)),IF(NOT(ISBLANK('2 sup_templates'!AE17)),'2 sup_templates'!AE18/'2 sup_templates'!AE17-1,""),"")</f>
        <v/>
      </c>
      <c r="AF18" s="592" t="str">
        <f>IF(NOT(ISBLANK('2 sup_templates'!AF18)),IF(NOT(ISBLANK('2 sup_templates'!AF17)),'2 sup_templates'!AF18/'2 sup_templates'!AF17-1,""),"")</f>
        <v/>
      </c>
      <c r="AG18" s="592" t="str">
        <f>IF(NOT(ISBLANK('2 sup_templates'!AG18)),IF(NOT(ISBLANK('2 sup_templates'!AG17)),'2 sup_templates'!AG18/'2 sup_templates'!AG17-1,""),"")</f>
        <v/>
      </c>
      <c r="AH18" s="592" t="str">
        <f>IF(NOT(ISBLANK('2 sup_templates'!AH18)),IF(NOT(ISBLANK('2 sup_templates'!AH17)),'2 sup_templates'!AH18/'2 sup_templates'!AH17-1,""),"")</f>
        <v/>
      </c>
      <c r="AI18" s="592" t="str">
        <f>IF(NOT(ISBLANK('2 sup_templates'!AI18)),IF(NOT(ISBLANK('2 sup_templates'!AI17)),'2 sup_templates'!AI18/'2 sup_templates'!AI17-1,""),"")</f>
        <v/>
      </c>
      <c r="AJ18" s="592" t="str">
        <f>IF(NOT(ISBLANK('2 sup_templates'!AJ18)),IF(NOT(ISBLANK('2 sup_templates'!AJ17)),'2 sup_templates'!AJ18/'2 sup_templates'!AJ17-1,""),"")</f>
        <v/>
      </c>
      <c r="AK18" s="592" t="str">
        <f>IF(NOT(ISBLANK('2 sup_templates'!AK18)),IF(NOT(ISBLANK('2 sup_templates'!AK17)),'2 sup_templates'!AK18/'2 sup_templates'!AK17-1,""),"")</f>
        <v/>
      </c>
      <c r="AL18" s="592" t="str">
        <f>IF(NOT(ISBLANK('2 sup_templates'!AL18)),IF(NOT(ISBLANK('2 sup_templates'!AL17)),'2 sup_templates'!AL18/'2 sup_templates'!AL17-1,""),"")</f>
        <v/>
      </c>
      <c r="AM18" s="435"/>
      <c r="AN18" s="82">
        <v>2009</v>
      </c>
      <c r="AO18" s="115" t="str">
        <f>IF(NOT(ISBLANK('2 sup_templates'!AO18)),IF(NOT(ISBLANK('2 sup_templates'!AO17)),'2 sup_templates'!AO18/'2 sup_templates'!AO17-1,""),"")</f>
        <v/>
      </c>
      <c r="AP18" s="118" t="str">
        <f>IF(NOT(ISBLANK('2 sup_templates'!AP18)),IF(NOT(ISBLANK('2 sup_templates'!AP17)),'2 sup_templates'!AP18/'2 sup_templates'!AP17-1,""),"")</f>
        <v/>
      </c>
      <c r="AQ18" s="115" t="str">
        <f>IF(NOT(ISBLANK('2 sup_templates'!AQ18)),IF(NOT(ISBLANK('2 sup_templates'!AQ17)),'2 sup_templates'!AQ18/'2 sup_templates'!AQ17-1,""),"")</f>
        <v/>
      </c>
      <c r="AR18" s="118" t="str">
        <f>IF(NOT(ISBLANK('2 sup_templates'!AR18)),IF(NOT(ISBLANK('2 sup_templates'!AR17)),'2 sup_templates'!AR18/'2 sup_templates'!AR17-1,""),"")</f>
        <v/>
      </c>
      <c r="AS18" s="115" t="str">
        <f>IF(NOT(ISBLANK('2 sup_templates'!AS18)),IF(NOT(ISBLANK('2 sup_templates'!AS17)),'2 sup_templates'!AS18/'2 sup_templates'!AS17-1,""),"")</f>
        <v/>
      </c>
      <c r="AT18" s="118" t="str">
        <f>IF(NOT(ISBLANK('2 sup_templates'!AT18)),IF(NOT(ISBLANK('2 sup_templates'!AT17)),'2 sup_templates'!AT18/'2 sup_templates'!AT17-1,""),"")</f>
        <v/>
      </c>
      <c r="AU18" s="115" t="str">
        <f>IF(NOT(ISBLANK('2 sup_templates'!AU18)),IF(NOT(ISBLANK('2 sup_templates'!AU17)),'2 sup_templates'!AU18/'2 sup_templates'!AU17-1,""),"")</f>
        <v/>
      </c>
      <c r="AV18" s="118" t="str">
        <f>IF(NOT(ISBLANK('2 sup_templates'!AV18)),IF(NOT(ISBLANK('2 sup_templates'!AV17)),'2 sup_templates'!AV18/'2 sup_templates'!AV17-1,""),"")</f>
        <v/>
      </c>
      <c r="AW18" s="118" t="str">
        <f>IF(NOT(ISBLANK('2 sup_templates'!AW18)),IF(NOT(ISBLANK('2 sup_templates'!AW17)),'2 sup_templates'!AW18/'2 sup_templates'!AW17-1,""),"")</f>
        <v/>
      </c>
      <c r="AX18" s="118" t="str">
        <f>IF(NOT(ISBLANK('2 sup_templates'!AX18)),IF(NOT(ISBLANK('2 sup_templates'!AX17)),'2 sup_templates'!AX18/'2 sup_templates'!AX17-1,""),"")</f>
        <v/>
      </c>
      <c r="AY18" s="118" t="str">
        <f>IF(NOT(ISBLANK('2 sup_templates'!AY18)),IF(NOT(ISBLANK('2 sup_templates'!AY17)),'2 sup_templates'!AY18/'2 sup_templates'!AY17-1,""),"")</f>
        <v/>
      </c>
      <c r="AZ18" s="118" t="str">
        <f>IF(NOT(ISBLANK('2 sup_templates'!AZ18)),IF(NOT(ISBLANK('2 sup_templates'!AZ17)),'2 sup_templates'!AZ18/'2 sup_templates'!AZ17-1,""),"")</f>
        <v/>
      </c>
      <c r="BA18" s="118" t="str">
        <f>IF(NOT(ISBLANK('2 sup_templates'!BA18)),IF(NOT(ISBLANK('2 sup_templates'!BA17)),'2 sup_templates'!BA18/'2 sup_templates'!BA17-1,""),"")</f>
        <v/>
      </c>
      <c r="BB18" s="118" t="str">
        <f>IF(NOT(ISBLANK('2 sup_templates'!BB18)),IF(NOT(ISBLANK('2 sup_templates'!BB17)),'2 sup_templates'!BB18/'2 sup_templates'!BB17-1,""),"")</f>
        <v/>
      </c>
      <c r="BC18" s="118" t="str">
        <f>IF(NOT(ISBLANK('2 sup_templates'!BC18)),IF(NOT(ISBLANK('2 sup_templates'!BC17)),'2 sup_templates'!BC18/'2 sup_templates'!BC17-1,""),"")</f>
        <v/>
      </c>
      <c r="BD18" s="118" t="str">
        <f>IF(NOT(ISBLANK('2 sup_templates'!BD18)),IF(NOT(ISBLANK('2 sup_templates'!BD17)),'2 sup_templates'!BD18/'2 sup_templates'!BD17-1,""),"")</f>
        <v/>
      </c>
      <c r="BE18" s="118" t="str">
        <f>IF(NOT(ISBLANK('2 sup_templates'!BE18)),IF(NOT(ISBLANK('2 sup_templates'!BE17)),'2 sup_templates'!BE18/'2 sup_templates'!BE17-1,""),"")</f>
        <v/>
      </c>
      <c r="BF18" s="118" t="str">
        <f>IF(NOT(ISBLANK('2 sup_templates'!BF18)),IF(NOT(ISBLANK('2 sup_templates'!BF17)),'2 sup_templates'!BF18/'2 sup_templates'!BF17-1,""),"")</f>
        <v/>
      </c>
      <c r="BG18" s="118" t="str">
        <f>IF(NOT(ISBLANK('2 sup_templates'!BG18)),IF(NOT(ISBLANK('2 sup_templates'!BG17)),'2 sup_templates'!BG18/'2 sup_templates'!BG17-1,""),"")</f>
        <v/>
      </c>
      <c r="BH18" s="118" t="str">
        <f>IF(NOT(ISBLANK('2 sup_templates'!BH18)),IF(NOT(ISBLANK('2 sup_templates'!BH17)),'2 sup_templates'!BH18/'2 sup_templates'!BH17-1,""),"")</f>
        <v/>
      </c>
      <c r="BI18" s="118" t="str">
        <f>IF(NOT(ISBLANK('2 sup_templates'!BI18)),IF(NOT(ISBLANK('2 sup_templates'!BI17)),'2 sup_templates'!BI18/'2 sup_templates'!BI17-1,""),"")</f>
        <v/>
      </c>
      <c r="BJ18" s="118" t="str">
        <f>IF(NOT(ISBLANK('2 sup_templates'!BJ18)),IF(NOT(ISBLANK('2 sup_templates'!BJ17)),'2 sup_templates'!BJ18/'2 sup_templates'!BJ17-1,""),"")</f>
        <v/>
      </c>
      <c r="BK18" s="118" t="str">
        <f>IF(NOT(ISBLANK('2 sup_templates'!BK18)),IF(NOT(ISBLANK('2 sup_templates'!BK17)),'2 sup_templates'!BK18/'2 sup_templates'!BK17-1,""),"")</f>
        <v/>
      </c>
      <c r="BL18" s="118" t="str">
        <f>IF(NOT(ISBLANK('2 sup_templates'!BL18)),IF(NOT(ISBLANK('2 sup_templates'!BL17)),'2 sup_templates'!BL18/'2 sup_templates'!BL17-1,""),"")</f>
        <v/>
      </c>
      <c r="BM18" s="435"/>
      <c r="BN18" s="82">
        <v>2009</v>
      </c>
      <c r="BO18" s="115" t="str">
        <f>IF(NOT(ISBLANK('2 sup_templates'!BO18)),IF(NOT(ISBLANK('2 sup_templates'!BO17)),'2 sup_templates'!BO18/'2 sup_templates'!BO17-1,""),"")</f>
        <v/>
      </c>
      <c r="BP18" s="115" t="str">
        <f>IF(NOT(ISBLANK('2 sup_templates'!BP18)),IF(NOT(ISBLANK('2 sup_templates'!BP17)),'2 sup_templates'!BP18/'2 sup_templates'!BP17-1,""),"")</f>
        <v/>
      </c>
      <c r="BQ18" s="115" t="str">
        <f>IF(NOT(ISBLANK('2 sup_templates'!BQ18)),IF(NOT(ISBLANK('2 sup_templates'!BQ17)),'2 sup_templates'!BQ18/'2 sup_templates'!BQ17-1,""),"")</f>
        <v/>
      </c>
      <c r="BR18" s="115" t="str">
        <f>IF(NOT(ISBLANK('2 sup_templates'!BR18)),IF(NOT(ISBLANK('2 sup_templates'!BR17)),'2 sup_templates'!BR18/'2 sup_templates'!BR17-1,""),"")</f>
        <v/>
      </c>
      <c r="BS18" s="115" t="str">
        <f>IF(NOT(ISBLANK('2 sup_templates'!BS18)),IF(NOT(ISBLANK('2 sup_templates'!BS17)),'2 sup_templates'!BS18/'2 sup_templates'!BS17-1,""),"")</f>
        <v/>
      </c>
      <c r="BT18" s="115" t="str">
        <f>IF(NOT(ISBLANK('2 sup_templates'!BT18)),IF(NOT(ISBLANK('2 sup_templates'!BT17)),'2 sup_templates'!BT18/'2 sup_templates'!BT17-1,""),"")</f>
        <v/>
      </c>
      <c r="BU18" s="115" t="str">
        <f>IF(NOT(ISBLANK('2 sup_templates'!BU18)),IF(NOT(ISBLANK('2 sup_templates'!BU17)),'2 sup_templates'!BU18/'2 sup_templates'!BU17-1,""),"")</f>
        <v/>
      </c>
      <c r="BV18" s="115" t="str">
        <f>IF(NOT(ISBLANK('2 sup_templates'!BV18)),IF(NOT(ISBLANK('2 sup_templates'!BV17)),'2 sup_templates'!BV18/'2 sup_templates'!BV17-1,""),"")</f>
        <v/>
      </c>
      <c r="BW18" s="115" t="str">
        <f>IF(NOT(ISBLANK('2 sup_templates'!BW18)),IF(NOT(ISBLANK('2 sup_templates'!BW17)),'2 sup_templates'!BW18/'2 sup_templates'!BW17-1,""),"")</f>
        <v/>
      </c>
      <c r="BX18" s="115" t="str">
        <f>IF(NOT(ISBLANK('2 sup_templates'!BX18)),IF(NOT(ISBLANK('2 sup_templates'!BX17)),'2 sup_templates'!BX18/'2 sup_templates'!BX17-1,""),"")</f>
        <v/>
      </c>
      <c r="BY18" s="115" t="str">
        <f>IF(NOT(ISBLANK('2 sup_templates'!BY18)),IF(NOT(ISBLANK('2 sup_templates'!BY17)),'2 sup_templates'!BY18/'2 sup_templates'!BY17-1,""),"")</f>
        <v/>
      </c>
      <c r="BZ18" s="115" t="str">
        <f>IF(NOT(ISBLANK('2 sup_templates'!BZ18)),IF(NOT(ISBLANK('2 sup_templates'!BZ17)),'2 sup_templates'!BZ18/'2 sup_templates'!BZ17-1,""),"")</f>
        <v/>
      </c>
      <c r="CA18" s="115" t="str">
        <f>IF(NOT(ISBLANK('2 sup_templates'!CA18)),IF(NOT(ISBLANK('2 sup_templates'!CA17)),'2 sup_templates'!CA18/'2 sup_templates'!CA17-1,""),"")</f>
        <v/>
      </c>
      <c r="CB18" s="115" t="str">
        <f>IF(NOT(ISBLANK('2 sup_templates'!CB18)),IF(NOT(ISBLANK('2 sup_templates'!CB17)),'2 sup_templates'!CB18/'2 sup_templates'!CB17-1,""),"")</f>
        <v/>
      </c>
      <c r="CC18" s="115" t="str">
        <f>IF(NOT(ISBLANK('2 sup_templates'!CC18)),IF(NOT(ISBLANK('2 sup_templates'!CC17)),'2 sup_templates'!CC18/'2 sup_templates'!CC17-1,""),"")</f>
        <v/>
      </c>
      <c r="CD18" s="115" t="str">
        <f>IF(NOT(ISBLANK('2 sup_templates'!CD18)),IF(NOT(ISBLANK('2 sup_templates'!CD17)),'2 sup_templates'!CD18/'2 sup_templates'!CD17-1,""),"")</f>
        <v/>
      </c>
      <c r="CE18" s="115" t="str">
        <f>IF(NOT(ISBLANK('2 sup_templates'!CE18)),IF(NOT(ISBLANK('2 sup_templates'!CE17)),'2 sup_templates'!CE18/'2 sup_templates'!CE17-1,""),"")</f>
        <v/>
      </c>
      <c r="CF18" s="115" t="str">
        <f>IF(NOT(ISBLANK('2 sup_templates'!CF18)),IF(NOT(ISBLANK('2 sup_templates'!CF17)),'2 sup_templates'!CF18/'2 sup_templates'!CF17-1,""),"")</f>
        <v/>
      </c>
      <c r="CG18" s="115" t="str">
        <f>IF(NOT(ISBLANK('2 sup_templates'!CG18)),IF(NOT(ISBLANK('2 sup_templates'!CG17)),'2 sup_templates'!CG18/'2 sup_templates'!CG17-1,""),"")</f>
        <v/>
      </c>
      <c r="CH18" s="115" t="str">
        <f>IF(NOT(ISBLANK('2 sup_templates'!CH18)),IF(NOT(ISBLANK('2 sup_templates'!CH17)),'2 sup_templates'!CH18/'2 sup_templates'!CH17-1,""),"")</f>
        <v/>
      </c>
      <c r="CI18" s="115" t="str">
        <f>IF(NOT(ISBLANK('2 sup_templates'!CI18)),IF(NOT(ISBLANK('2 sup_templates'!CI17)),'2 sup_templates'!CI18/'2 sup_templates'!CI17-1,""),"")</f>
        <v/>
      </c>
      <c r="CJ18" s="115" t="str">
        <f>IF(NOT(ISBLANK('2 sup_templates'!CJ18)),IF(NOT(ISBLANK('2 sup_templates'!CJ17)),'2 sup_templates'!CJ18/'2 sup_templates'!CJ17-1,""),"")</f>
        <v/>
      </c>
      <c r="CK18" s="115" t="str">
        <f>IF(NOT(ISBLANK('2 sup_templates'!CK18)),IF(NOT(ISBLANK('2 sup_templates'!CK17)),'2 sup_templates'!CK18/'2 sup_templates'!CK17-1,""),"")</f>
        <v/>
      </c>
      <c r="CL18" s="115" t="str">
        <f>IF(NOT(ISBLANK('2 sup_templates'!CL18)),IF(NOT(ISBLANK('2 sup_templates'!CL17)),'2 sup_templates'!CL18/'2 sup_templates'!CL17-1,""),"")</f>
        <v/>
      </c>
      <c r="CM18" s="14"/>
      <c r="CN18" s="82">
        <v>2009</v>
      </c>
      <c r="CO18" s="118" t="str">
        <f>IF(NOT(ISBLANK('2 sup_templates'!CO18)),IF(NOT(ISBLANK('2 sup_templates'!CO17)),'2 sup_templates'!CO18/'2 sup_templates'!CO17-1,""),"")</f>
        <v/>
      </c>
      <c r="CP18" s="118" t="str">
        <f>IF(NOT(ISBLANK('2 sup_templates'!CP18)),IF(NOT(ISBLANK('2 sup_templates'!CP17)),'2 sup_templates'!CP18/'2 sup_templates'!CP17-1,""),"")</f>
        <v/>
      </c>
      <c r="CQ18" s="118" t="str">
        <f>IF(NOT(ISBLANK('2 sup_templates'!CQ18)),IF(NOT(ISBLANK('2 sup_templates'!CQ17)),'2 sup_templates'!CQ18/'2 sup_templates'!CQ17-1,""),"")</f>
        <v/>
      </c>
      <c r="CR18" s="118" t="str">
        <f>IF(NOT(ISBLANK('2 sup_templates'!CR18)),IF(NOT(ISBLANK('2 sup_templates'!CR17)),'2 sup_templates'!CR18/'2 sup_templates'!CR17-1,""),"")</f>
        <v/>
      </c>
      <c r="CS18" s="118" t="str">
        <f>IF(NOT(ISBLANK('2 sup_templates'!CS18)),IF(NOT(ISBLANK('2 sup_templates'!CS17)),'2 sup_templates'!CS18/'2 sup_templates'!CS17-1,""),"")</f>
        <v/>
      </c>
      <c r="CT18" s="118" t="str">
        <f>IF(NOT(ISBLANK('2 sup_templates'!CT18)),IF(NOT(ISBLANK('2 sup_templates'!CT17)),'2 sup_templates'!CT18/'2 sup_templates'!CT17-1,""),"")</f>
        <v/>
      </c>
      <c r="CU18" s="118" t="str">
        <f>IF(NOT(ISBLANK('2 sup_templates'!CU18)),IF(NOT(ISBLANK('2 sup_templates'!CU17)),'2 sup_templates'!CU18/'2 sup_templates'!CU17-1,""),"")</f>
        <v/>
      </c>
      <c r="CV18" s="118" t="str">
        <f>IF(NOT(ISBLANK('2 sup_templates'!CV18)),IF(NOT(ISBLANK('2 sup_templates'!CV17)),'2 sup_templates'!CV18/'2 sup_templates'!CV17-1,""),"")</f>
        <v/>
      </c>
      <c r="CW18" s="118" t="str">
        <f>IF(NOT(ISBLANK('2 sup_templates'!CW18)),IF(NOT(ISBLANK('2 sup_templates'!CW17)),'2 sup_templates'!CW18/'2 sup_templates'!CW17-1,""),"")</f>
        <v/>
      </c>
      <c r="CX18" s="118" t="str">
        <f>IF(NOT(ISBLANK('2 sup_templates'!CX18)),IF(NOT(ISBLANK('2 sup_templates'!CX17)),'2 sup_templates'!CX18/'2 sup_templates'!CX17-1,""),"")</f>
        <v/>
      </c>
      <c r="CY18" s="118" t="str">
        <f>IF(NOT(ISBLANK('2 sup_templates'!CY18)),IF(NOT(ISBLANK('2 sup_templates'!CY17)),'2 sup_templates'!CY18/'2 sup_templates'!CY17-1,""),"")</f>
        <v/>
      </c>
      <c r="CZ18" s="118" t="str">
        <f>IF(NOT(ISBLANK('2 sup_templates'!CZ18)),IF(NOT(ISBLANK('2 sup_templates'!CZ17)),'2 sup_templates'!CZ18/'2 sup_templates'!CZ17-1,""),"")</f>
        <v/>
      </c>
      <c r="DA18" s="118" t="str">
        <f>IF(NOT(ISBLANK('2 sup_templates'!DA18)),IF(NOT(ISBLANK('2 sup_templates'!DA17)),'2 sup_templates'!DA18/'2 sup_templates'!DA17-1,""),"")</f>
        <v/>
      </c>
      <c r="DB18" s="118" t="str">
        <f>IF(NOT(ISBLANK('2 sup_templates'!DB18)),IF(NOT(ISBLANK('2 sup_templates'!DB17)),'2 sup_templates'!DB18/'2 sup_templates'!DB17-1,""),"")</f>
        <v/>
      </c>
      <c r="DC18"/>
      <c r="DD18"/>
    </row>
    <row r="19" spans="1:108" s="2" customFormat="1" x14ac:dyDescent="0.2">
      <c r="A19" s="6"/>
      <c r="B19" s="82">
        <v>2010</v>
      </c>
      <c r="C19" s="592" t="str">
        <f>IF(NOT(ISBLANK('2 sup_templates'!C19)),IF(NOT(ISBLANK('2 sup_templates'!C18)),'2 sup_templates'!C19/'2 sup_templates'!C18-1,""),"")</f>
        <v/>
      </c>
      <c r="D19" s="592" t="str">
        <f>IF(NOT(ISBLANK('2 sup_templates'!D19)),IF(NOT(ISBLANK('2 sup_templates'!D18)),'2 sup_templates'!D19/'2 sup_templates'!D18-1,""),"")</f>
        <v/>
      </c>
      <c r="E19" s="592" t="str">
        <f>IF(NOT(ISBLANK('2 sup_templates'!E19)),IF(NOT(ISBLANK('2 sup_templates'!E18)),'2 sup_templates'!E19/'2 sup_templates'!E18-1,""),"")</f>
        <v/>
      </c>
      <c r="F19" s="592" t="str">
        <f>IF(NOT(ISBLANK('2 sup_templates'!F19)),IF(NOT(ISBLANK('2 sup_templates'!F18)),'2 sup_templates'!F19/'2 sup_templates'!F18-1,""),"")</f>
        <v/>
      </c>
      <c r="G19" s="592" t="str">
        <f>IF(NOT(ISBLANK('2 sup_templates'!G19)),IF(NOT(ISBLANK('2 sup_templates'!G18)),'2 sup_templates'!G19/'2 sup_templates'!G18-1,""),"")</f>
        <v/>
      </c>
      <c r="H19" s="592" t="str">
        <f>IF(NOT(ISBLANK('2 sup_templates'!H19)),IF(NOT(ISBLANK('2 sup_templates'!H18)),'2 sup_templates'!H19/'2 sup_templates'!H18-1,""),"")</f>
        <v/>
      </c>
      <c r="I19" s="592" t="str">
        <f>IF(NOT(ISBLANK('2 sup_templates'!I19)),IF(NOT(ISBLANK('2 sup_templates'!I18)),'2 sup_templates'!I19/'2 sup_templates'!I18-1,""),"")</f>
        <v/>
      </c>
      <c r="J19" s="592" t="str">
        <f>IF(NOT(ISBLANK('2 sup_templates'!J19)),IF(NOT(ISBLANK('2 sup_templates'!J18)),'2 sup_templates'!J19/'2 sup_templates'!J18-1,""),"")</f>
        <v/>
      </c>
      <c r="K19" s="592" t="str">
        <f>IF(NOT(ISBLANK('2 sup_templates'!K19)),IF(NOT(ISBLANK('2 sup_templates'!K18)),'2 sup_templates'!K19/'2 sup_templates'!K18-1,""),"")</f>
        <v/>
      </c>
      <c r="L19" s="592" t="str">
        <f>IF(NOT(ISBLANK('2 sup_templates'!L19)),IF(NOT(ISBLANK('2 sup_templates'!L18)),'2 sup_templates'!L19/'2 sup_templates'!L18-1,""),"")</f>
        <v/>
      </c>
      <c r="M19" s="592" t="str">
        <f>IF(NOT(ISBLANK('2 sup_templates'!M19)),IF(NOT(ISBLANK('2 sup_templates'!M18)),'2 sup_templates'!M19/'2 sup_templates'!M18-1,""),"")</f>
        <v/>
      </c>
      <c r="N19" s="592" t="str">
        <f>IF(NOT(ISBLANK('2 sup_templates'!N19)),IF(NOT(ISBLANK('2 sup_templates'!N18)),'2 sup_templates'!N19/'2 sup_templates'!N18-1,""),"")</f>
        <v/>
      </c>
      <c r="O19" s="592" t="str">
        <f>IF(NOT(ISBLANK('2 sup_templates'!O19)),IF(NOT(ISBLANK('2 sup_templates'!O18)),'2 sup_templates'!O19/'2 sup_templates'!O18-1,""),"")</f>
        <v/>
      </c>
      <c r="P19" s="592" t="str">
        <f>IF(NOT(ISBLANK('2 sup_templates'!P19)),IF(NOT(ISBLANK('2 sup_templates'!P18)),'2 sup_templates'!P19/'2 sup_templates'!P18-1,""),"")</f>
        <v/>
      </c>
      <c r="Q19" s="592" t="str">
        <f>IF(NOT(ISBLANK('2 sup_templates'!Q19)),IF(NOT(ISBLANK('2 sup_templates'!Q18)),'2 sup_templates'!Q19/'2 sup_templates'!Q18-1,""),"")</f>
        <v/>
      </c>
      <c r="R19" s="592" t="str">
        <f>IF(NOT(ISBLANK('2 sup_templates'!R19)),IF(NOT(ISBLANK('2 sup_templates'!R18)),'2 sup_templates'!R19/'2 sup_templates'!R18-1,""),"")</f>
        <v/>
      </c>
      <c r="S19" s="592" t="str">
        <f>IF(NOT(ISBLANK('2 sup_templates'!S19)),IF(NOT(ISBLANK('2 sup_templates'!S18)),'2 sup_templates'!S19/'2 sup_templates'!S18-1,""),"")</f>
        <v/>
      </c>
      <c r="T19" s="592" t="str">
        <f>IF(NOT(ISBLANK('2 sup_templates'!T19)),IF(NOT(ISBLANK('2 sup_templates'!T18)),'2 sup_templates'!T19/'2 sup_templates'!T18-1,""),"")</f>
        <v/>
      </c>
      <c r="U19" s="592" t="str">
        <f>IF(NOT(ISBLANK('2 sup_templates'!U19)),IF(NOT(ISBLANK('2 sup_templates'!U18)),'2 sup_templates'!U19/'2 sup_templates'!U18-1,""),"")</f>
        <v/>
      </c>
      <c r="V19" s="592" t="str">
        <f>IF(NOT(ISBLANK('2 sup_templates'!V19)),IF(NOT(ISBLANK('2 sup_templates'!V18)),'2 sup_templates'!V19/'2 sup_templates'!V18-1,""),"")</f>
        <v/>
      </c>
      <c r="W19" s="592" t="str">
        <f>IF(NOT(ISBLANK('2 sup_templates'!W19)),IF(NOT(ISBLANK('2 sup_templates'!W18)),'2 sup_templates'!W19/'2 sup_templates'!W18-1,""),"")</f>
        <v/>
      </c>
      <c r="X19" s="592" t="str">
        <f>IF(NOT(ISBLANK('2 sup_templates'!X19)),IF(NOT(ISBLANK('2 sup_templates'!X18)),'2 sup_templates'!X19/'2 sup_templates'!X18-1,""),"")</f>
        <v/>
      </c>
      <c r="Y19" s="592" t="str">
        <f>IF(NOT(ISBLANK('2 sup_templates'!Y19)),IF(NOT(ISBLANK('2 sup_templates'!Y18)),'2 sup_templates'!Y19/'2 sup_templates'!Y18-1,""),"")</f>
        <v/>
      </c>
      <c r="Z19" s="592" t="str">
        <f>IF(NOT(ISBLANK('2 sup_templates'!Z19)),IF(NOT(ISBLANK('2 sup_templates'!Z18)),'2 sup_templates'!Z19/'2 sup_templates'!Z18-1,""),"")</f>
        <v/>
      </c>
      <c r="AA19" s="592" t="str">
        <f>IF(NOT(ISBLANK('2 sup_templates'!AA19)),IF(NOT(ISBLANK('2 sup_templates'!AA18)),'2 sup_templates'!AA19/'2 sup_templates'!AA18-1,""),"")</f>
        <v/>
      </c>
      <c r="AB19" s="592" t="str">
        <f>IF(NOT(ISBLANK('2 sup_templates'!AB19)),IF(NOT(ISBLANK('2 sup_templates'!AB18)),'2 sup_templates'!AB19/'2 sup_templates'!AB18-1,""),"")</f>
        <v/>
      </c>
      <c r="AC19" s="592" t="str">
        <f>IF(NOT(ISBLANK('2 sup_templates'!AC19)),IF(NOT(ISBLANK('2 sup_templates'!AC18)),'2 sup_templates'!AC19/'2 sup_templates'!AC18-1,""),"")</f>
        <v/>
      </c>
      <c r="AD19" s="592" t="str">
        <f>IF(NOT(ISBLANK('2 sup_templates'!AD19)),IF(NOT(ISBLANK('2 sup_templates'!AD18)),'2 sup_templates'!AD19/'2 sup_templates'!AD18-1,""),"")</f>
        <v/>
      </c>
      <c r="AE19" s="592" t="str">
        <f>IF(NOT(ISBLANK('2 sup_templates'!AE19)),IF(NOT(ISBLANK('2 sup_templates'!AE18)),'2 sup_templates'!AE19/'2 sup_templates'!AE18-1,""),"")</f>
        <v/>
      </c>
      <c r="AF19" s="592" t="str">
        <f>IF(NOT(ISBLANK('2 sup_templates'!AF19)),IF(NOT(ISBLANK('2 sup_templates'!AF18)),'2 sup_templates'!AF19/'2 sup_templates'!AF18-1,""),"")</f>
        <v/>
      </c>
      <c r="AG19" s="592" t="str">
        <f>IF(NOT(ISBLANK('2 sup_templates'!AG19)),IF(NOT(ISBLANK('2 sup_templates'!AG18)),'2 sup_templates'!AG19/'2 sup_templates'!AG18-1,""),"")</f>
        <v/>
      </c>
      <c r="AH19" s="592" t="str">
        <f>IF(NOT(ISBLANK('2 sup_templates'!AH19)),IF(NOT(ISBLANK('2 sup_templates'!AH18)),'2 sup_templates'!AH19/'2 sup_templates'!AH18-1,""),"")</f>
        <v/>
      </c>
      <c r="AI19" s="592" t="str">
        <f>IF(NOT(ISBLANK('2 sup_templates'!AI19)),IF(NOT(ISBLANK('2 sup_templates'!AI18)),'2 sup_templates'!AI19/'2 sup_templates'!AI18-1,""),"")</f>
        <v/>
      </c>
      <c r="AJ19" s="592" t="str">
        <f>IF(NOT(ISBLANK('2 sup_templates'!AJ19)),IF(NOT(ISBLANK('2 sup_templates'!AJ18)),'2 sup_templates'!AJ19/'2 sup_templates'!AJ18-1,""),"")</f>
        <v/>
      </c>
      <c r="AK19" s="592" t="str">
        <f>IF(NOT(ISBLANK('2 sup_templates'!AK19)),IF(NOT(ISBLANK('2 sup_templates'!AK18)),'2 sup_templates'!AK19/'2 sup_templates'!AK18-1,""),"")</f>
        <v/>
      </c>
      <c r="AL19" s="592" t="str">
        <f>IF(NOT(ISBLANK('2 sup_templates'!AL19)),IF(NOT(ISBLANK('2 sup_templates'!AL18)),'2 sup_templates'!AL19/'2 sup_templates'!AL18-1,""),"")</f>
        <v/>
      </c>
      <c r="AM19" s="435"/>
      <c r="AN19" s="82">
        <v>2010</v>
      </c>
      <c r="AO19" s="115" t="str">
        <f>IF(NOT(ISBLANK('2 sup_templates'!AO19)),IF(NOT(ISBLANK('2 sup_templates'!AO18)),'2 sup_templates'!AO19/'2 sup_templates'!AO18-1,""),"")</f>
        <v/>
      </c>
      <c r="AP19" s="118" t="str">
        <f>IF(NOT(ISBLANK('2 sup_templates'!AP19)),IF(NOT(ISBLANK('2 sup_templates'!AP18)),'2 sup_templates'!AP19/'2 sup_templates'!AP18-1,""),"")</f>
        <v/>
      </c>
      <c r="AQ19" s="115" t="str">
        <f>IF(NOT(ISBLANK('2 sup_templates'!AQ19)),IF(NOT(ISBLANK('2 sup_templates'!AQ18)),'2 sup_templates'!AQ19/'2 sup_templates'!AQ18-1,""),"")</f>
        <v/>
      </c>
      <c r="AR19" s="118" t="str">
        <f>IF(NOT(ISBLANK('2 sup_templates'!AR19)),IF(NOT(ISBLANK('2 sup_templates'!AR18)),'2 sup_templates'!AR19/'2 sup_templates'!AR18-1,""),"")</f>
        <v/>
      </c>
      <c r="AS19" s="115" t="str">
        <f>IF(NOT(ISBLANK('2 sup_templates'!AS19)),IF(NOT(ISBLANK('2 sup_templates'!AS18)),'2 sup_templates'!AS19/'2 sup_templates'!AS18-1,""),"")</f>
        <v/>
      </c>
      <c r="AT19" s="118" t="str">
        <f>IF(NOT(ISBLANK('2 sup_templates'!AT19)),IF(NOT(ISBLANK('2 sup_templates'!AT18)),'2 sup_templates'!AT19/'2 sup_templates'!AT18-1,""),"")</f>
        <v/>
      </c>
      <c r="AU19" s="115" t="str">
        <f>IF(NOT(ISBLANK('2 sup_templates'!AU19)),IF(NOT(ISBLANK('2 sup_templates'!AU18)),'2 sup_templates'!AU19/'2 sup_templates'!AU18-1,""),"")</f>
        <v/>
      </c>
      <c r="AV19" s="118" t="str">
        <f>IF(NOT(ISBLANK('2 sup_templates'!AV19)),IF(NOT(ISBLANK('2 sup_templates'!AV18)),'2 sup_templates'!AV19/'2 sup_templates'!AV18-1,""),"")</f>
        <v/>
      </c>
      <c r="AW19" s="118" t="str">
        <f>IF(NOT(ISBLANK('2 sup_templates'!AW19)),IF(NOT(ISBLANK('2 sup_templates'!AW18)),'2 sup_templates'!AW19/'2 sup_templates'!AW18-1,""),"")</f>
        <v/>
      </c>
      <c r="AX19" s="118" t="str">
        <f>IF(NOT(ISBLANK('2 sup_templates'!AX19)),IF(NOT(ISBLANK('2 sup_templates'!AX18)),'2 sup_templates'!AX19/'2 sup_templates'!AX18-1,""),"")</f>
        <v/>
      </c>
      <c r="AY19" s="118" t="str">
        <f>IF(NOT(ISBLANK('2 sup_templates'!AY19)),IF(NOT(ISBLANK('2 sup_templates'!AY18)),'2 sup_templates'!AY19/'2 sup_templates'!AY18-1,""),"")</f>
        <v/>
      </c>
      <c r="AZ19" s="118" t="str">
        <f>IF(NOT(ISBLANK('2 sup_templates'!AZ19)),IF(NOT(ISBLANK('2 sup_templates'!AZ18)),'2 sup_templates'!AZ19/'2 sup_templates'!AZ18-1,""),"")</f>
        <v/>
      </c>
      <c r="BA19" s="118" t="str">
        <f>IF(NOT(ISBLANK('2 sup_templates'!BA19)),IF(NOT(ISBLANK('2 sup_templates'!BA18)),'2 sup_templates'!BA19/'2 sup_templates'!BA18-1,""),"")</f>
        <v/>
      </c>
      <c r="BB19" s="118" t="str">
        <f>IF(NOT(ISBLANK('2 sup_templates'!BB19)),IF(NOT(ISBLANK('2 sup_templates'!BB18)),'2 sup_templates'!BB19/'2 sup_templates'!BB18-1,""),"")</f>
        <v/>
      </c>
      <c r="BC19" s="118" t="str">
        <f>IF(NOT(ISBLANK('2 sup_templates'!BC19)),IF(NOT(ISBLANK('2 sup_templates'!BC18)),'2 sup_templates'!BC19/'2 sup_templates'!BC18-1,""),"")</f>
        <v/>
      </c>
      <c r="BD19" s="118" t="str">
        <f>IF(NOT(ISBLANK('2 sup_templates'!BD19)),IF(NOT(ISBLANK('2 sup_templates'!BD18)),'2 sup_templates'!BD19/'2 sup_templates'!BD18-1,""),"")</f>
        <v/>
      </c>
      <c r="BE19" s="118" t="str">
        <f>IF(NOT(ISBLANK('2 sup_templates'!BE19)),IF(NOT(ISBLANK('2 sup_templates'!BE18)),'2 sup_templates'!BE19/'2 sup_templates'!BE18-1,""),"")</f>
        <v/>
      </c>
      <c r="BF19" s="118" t="str">
        <f>IF(NOT(ISBLANK('2 sup_templates'!BF19)),IF(NOT(ISBLANK('2 sup_templates'!BF18)),'2 sup_templates'!BF19/'2 sup_templates'!BF18-1,""),"")</f>
        <v/>
      </c>
      <c r="BG19" s="118" t="str">
        <f>IF(NOT(ISBLANK('2 sup_templates'!BG19)),IF(NOT(ISBLANK('2 sup_templates'!BG18)),'2 sup_templates'!BG19/'2 sup_templates'!BG18-1,""),"")</f>
        <v/>
      </c>
      <c r="BH19" s="118" t="str">
        <f>IF(NOT(ISBLANK('2 sup_templates'!BH19)),IF(NOT(ISBLANK('2 sup_templates'!BH18)),'2 sup_templates'!BH19/'2 sup_templates'!BH18-1,""),"")</f>
        <v/>
      </c>
      <c r="BI19" s="118" t="str">
        <f>IF(NOT(ISBLANK('2 sup_templates'!BI19)),IF(NOT(ISBLANK('2 sup_templates'!BI18)),'2 sup_templates'!BI19/'2 sup_templates'!BI18-1,""),"")</f>
        <v/>
      </c>
      <c r="BJ19" s="118" t="str">
        <f>IF(NOT(ISBLANK('2 sup_templates'!BJ19)),IF(NOT(ISBLANK('2 sup_templates'!BJ18)),'2 sup_templates'!BJ19/'2 sup_templates'!BJ18-1,""),"")</f>
        <v/>
      </c>
      <c r="BK19" s="118" t="str">
        <f>IF(NOT(ISBLANK('2 sup_templates'!BK19)),IF(NOT(ISBLANK('2 sup_templates'!BK18)),'2 sup_templates'!BK19/'2 sup_templates'!BK18-1,""),"")</f>
        <v/>
      </c>
      <c r="BL19" s="118" t="str">
        <f>IF(NOT(ISBLANK('2 sup_templates'!BL19)),IF(NOT(ISBLANK('2 sup_templates'!BL18)),'2 sup_templates'!BL19/'2 sup_templates'!BL18-1,""),"")</f>
        <v/>
      </c>
      <c r="BM19" s="435"/>
      <c r="BN19" s="82">
        <v>2010</v>
      </c>
      <c r="BO19" s="115" t="str">
        <f>IF(NOT(ISBLANK('2 sup_templates'!BO19)),IF(NOT(ISBLANK('2 sup_templates'!BO18)),'2 sup_templates'!BO19/'2 sup_templates'!BO18-1,""),"")</f>
        <v/>
      </c>
      <c r="BP19" s="115" t="str">
        <f>IF(NOT(ISBLANK('2 sup_templates'!BP19)),IF(NOT(ISBLANK('2 sup_templates'!BP18)),'2 sup_templates'!BP19/'2 sup_templates'!BP18-1,""),"")</f>
        <v/>
      </c>
      <c r="BQ19" s="115" t="str">
        <f>IF(NOT(ISBLANK('2 sup_templates'!BQ19)),IF(NOT(ISBLANK('2 sup_templates'!BQ18)),'2 sup_templates'!BQ19/'2 sup_templates'!BQ18-1,""),"")</f>
        <v/>
      </c>
      <c r="BR19" s="115" t="str">
        <f>IF(NOT(ISBLANK('2 sup_templates'!BR19)),IF(NOT(ISBLANK('2 sup_templates'!BR18)),'2 sup_templates'!BR19/'2 sup_templates'!BR18-1,""),"")</f>
        <v/>
      </c>
      <c r="BS19" s="115" t="str">
        <f>IF(NOT(ISBLANK('2 sup_templates'!BS19)),IF(NOT(ISBLANK('2 sup_templates'!BS18)),'2 sup_templates'!BS19/'2 sup_templates'!BS18-1,""),"")</f>
        <v/>
      </c>
      <c r="BT19" s="115" t="str">
        <f>IF(NOT(ISBLANK('2 sup_templates'!BT19)),IF(NOT(ISBLANK('2 sup_templates'!BT18)),'2 sup_templates'!BT19/'2 sup_templates'!BT18-1,""),"")</f>
        <v/>
      </c>
      <c r="BU19" s="115" t="str">
        <f>IF(NOT(ISBLANK('2 sup_templates'!BU19)),IF(NOT(ISBLANK('2 sup_templates'!BU18)),'2 sup_templates'!BU19/'2 sup_templates'!BU18-1,""),"")</f>
        <v/>
      </c>
      <c r="BV19" s="115" t="str">
        <f>IF(NOT(ISBLANK('2 sup_templates'!BV19)),IF(NOT(ISBLANK('2 sup_templates'!BV18)),'2 sup_templates'!BV19/'2 sup_templates'!BV18-1,""),"")</f>
        <v/>
      </c>
      <c r="BW19" s="115" t="str">
        <f>IF(NOT(ISBLANK('2 sup_templates'!BW19)),IF(NOT(ISBLANK('2 sup_templates'!BW18)),'2 sup_templates'!BW19/'2 sup_templates'!BW18-1,""),"")</f>
        <v/>
      </c>
      <c r="BX19" s="115" t="str">
        <f>IF(NOT(ISBLANK('2 sup_templates'!BX19)),IF(NOT(ISBLANK('2 sup_templates'!BX18)),'2 sup_templates'!BX19/'2 sup_templates'!BX18-1,""),"")</f>
        <v/>
      </c>
      <c r="BY19" s="115" t="str">
        <f>IF(NOT(ISBLANK('2 sup_templates'!BY19)),IF(NOT(ISBLANK('2 sup_templates'!BY18)),'2 sup_templates'!BY19/'2 sup_templates'!BY18-1,""),"")</f>
        <v/>
      </c>
      <c r="BZ19" s="115" t="str">
        <f>IF(NOT(ISBLANK('2 sup_templates'!BZ19)),IF(NOT(ISBLANK('2 sup_templates'!BZ18)),'2 sup_templates'!BZ19/'2 sup_templates'!BZ18-1,""),"")</f>
        <v/>
      </c>
      <c r="CA19" s="115" t="str">
        <f>IF(NOT(ISBLANK('2 sup_templates'!CA19)),IF(NOT(ISBLANK('2 sup_templates'!CA18)),'2 sup_templates'!CA19/'2 sup_templates'!CA18-1,""),"")</f>
        <v/>
      </c>
      <c r="CB19" s="115" t="str">
        <f>IF(NOT(ISBLANK('2 sup_templates'!CB19)),IF(NOT(ISBLANK('2 sup_templates'!CB18)),'2 sup_templates'!CB19/'2 sup_templates'!CB18-1,""),"")</f>
        <v/>
      </c>
      <c r="CC19" s="115" t="str">
        <f>IF(NOT(ISBLANK('2 sup_templates'!CC19)),IF(NOT(ISBLANK('2 sup_templates'!CC18)),'2 sup_templates'!CC19/'2 sup_templates'!CC18-1,""),"")</f>
        <v/>
      </c>
      <c r="CD19" s="115" t="str">
        <f>IF(NOT(ISBLANK('2 sup_templates'!CD19)),IF(NOT(ISBLANK('2 sup_templates'!CD18)),'2 sup_templates'!CD19/'2 sup_templates'!CD18-1,""),"")</f>
        <v/>
      </c>
      <c r="CE19" s="115" t="str">
        <f>IF(NOT(ISBLANK('2 sup_templates'!CE19)),IF(NOT(ISBLANK('2 sup_templates'!CE18)),'2 sup_templates'!CE19/'2 sup_templates'!CE18-1,""),"")</f>
        <v/>
      </c>
      <c r="CF19" s="115" t="str">
        <f>IF(NOT(ISBLANK('2 sup_templates'!CF19)),IF(NOT(ISBLANK('2 sup_templates'!CF18)),'2 sup_templates'!CF19/'2 sup_templates'!CF18-1,""),"")</f>
        <v/>
      </c>
      <c r="CG19" s="115" t="str">
        <f>IF(NOT(ISBLANK('2 sup_templates'!CG19)),IF(NOT(ISBLANK('2 sup_templates'!CG18)),'2 sup_templates'!CG19/'2 sup_templates'!CG18-1,""),"")</f>
        <v/>
      </c>
      <c r="CH19" s="115" t="str">
        <f>IF(NOT(ISBLANK('2 sup_templates'!CH19)),IF(NOT(ISBLANK('2 sup_templates'!CH18)),'2 sup_templates'!CH19/'2 sup_templates'!CH18-1,""),"")</f>
        <v/>
      </c>
      <c r="CI19" s="115" t="str">
        <f>IF(NOT(ISBLANK('2 sup_templates'!CI19)),IF(NOT(ISBLANK('2 sup_templates'!CI18)),'2 sup_templates'!CI19/'2 sup_templates'!CI18-1,""),"")</f>
        <v/>
      </c>
      <c r="CJ19" s="115" t="str">
        <f>IF(NOT(ISBLANK('2 sup_templates'!CJ19)),IF(NOT(ISBLANK('2 sup_templates'!CJ18)),'2 sup_templates'!CJ19/'2 sup_templates'!CJ18-1,""),"")</f>
        <v/>
      </c>
      <c r="CK19" s="115" t="str">
        <f>IF(NOT(ISBLANK('2 sup_templates'!CK19)),IF(NOT(ISBLANK('2 sup_templates'!CK18)),'2 sup_templates'!CK19/'2 sup_templates'!CK18-1,""),"")</f>
        <v/>
      </c>
      <c r="CL19" s="115" t="str">
        <f>IF(NOT(ISBLANK('2 sup_templates'!CL19)),IF(NOT(ISBLANK('2 sup_templates'!CL18)),'2 sup_templates'!CL19/'2 sup_templates'!CL18-1,""),"")</f>
        <v/>
      </c>
      <c r="CM19" s="14"/>
      <c r="CN19" s="82">
        <v>2010</v>
      </c>
      <c r="CO19" s="118" t="str">
        <f>IF(NOT(ISBLANK('2 sup_templates'!CO19)),IF(NOT(ISBLANK('2 sup_templates'!CO18)),'2 sup_templates'!CO19/'2 sup_templates'!CO18-1,""),"")</f>
        <v/>
      </c>
      <c r="CP19" s="118" t="str">
        <f>IF(NOT(ISBLANK('2 sup_templates'!CP19)),IF(NOT(ISBLANK('2 sup_templates'!CP18)),'2 sup_templates'!CP19/'2 sup_templates'!CP18-1,""),"")</f>
        <v/>
      </c>
      <c r="CQ19" s="118" t="str">
        <f>IF(NOT(ISBLANK('2 sup_templates'!CQ19)),IF(NOT(ISBLANK('2 sup_templates'!CQ18)),'2 sup_templates'!CQ19/'2 sup_templates'!CQ18-1,""),"")</f>
        <v/>
      </c>
      <c r="CR19" s="118" t="str">
        <f>IF(NOT(ISBLANK('2 sup_templates'!CR19)),IF(NOT(ISBLANK('2 sup_templates'!CR18)),'2 sup_templates'!CR19/'2 sup_templates'!CR18-1,""),"")</f>
        <v/>
      </c>
      <c r="CS19" s="118" t="str">
        <f>IF(NOT(ISBLANK('2 sup_templates'!CS19)),IF(NOT(ISBLANK('2 sup_templates'!CS18)),'2 sup_templates'!CS19/'2 sup_templates'!CS18-1,""),"")</f>
        <v/>
      </c>
      <c r="CT19" s="118" t="str">
        <f>IF(NOT(ISBLANK('2 sup_templates'!CT19)),IF(NOT(ISBLANK('2 sup_templates'!CT18)),'2 sup_templates'!CT19/'2 sup_templates'!CT18-1,""),"")</f>
        <v/>
      </c>
      <c r="CU19" s="118" t="str">
        <f>IF(NOT(ISBLANK('2 sup_templates'!CU19)),IF(NOT(ISBLANK('2 sup_templates'!CU18)),'2 sup_templates'!CU19/'2 sup_templates'!CU18-1,""),"")</f>
        <v/>
      </c>
      <c r="CV19" s="118" t="str">
        <f>IF(NOT(ISBLANK('2 sup_templates'!CV19)),IF(NOT(ISBLANK('2 sup_templates'!CV18)),'2 sup_templates'!CV19/'2 sup_templates'!CV18-1,""),"")</f>
        <v/>
      </c>
      <c r="CW19" s="118" t="str">
        <f>IF(NOT(ISBLANK('2 sup_templates'!CW19)),IF(NOT(ISBLANK('2 sup_templates'!CW18)),'2 sup_templates'!CW19/'2 sup_templates'!CW18-1,""),"")</f>
        <v/>
      </c>
      <c r="CX19" s="118" t="str">
        <f>IF(NOT(ISBLANK('2 sup_templates'!CX19)),IF(NOT(ISBLANK('2 sup_templates'!CX18)),'2 sup_templates'!CX19/'2 sup_templates'!CX18-1,""),"")</f>
        <v/>
      </c>
      <c r="CY19" s="118" t="str">
        <f>IF(NOT(ISBLANK('2 sup_templates'!CY19)),IF(NOT(ISBLANK('2 sup_templates'!CY18)),'2 sup_templates'!CY19/'2 sup_templates'!CY18-1,""),"")</f>
        <v/>
      </c>
      <c r="CZ19" s="118" t="str">
        <f>IF(NOT(ISBLANK('2 sup_templates'!CZ19)),IF(NOT(ISBLANK('2 sup_templates'!CZ18)),'2 sup_templates'!CZ19/'2 sup_templates'!CZ18-1,""),"")</f>
        <v/>
      </c>
      <c r="DA19" s="118" t="str">
        <f>IF(NOT(ISBLANK('2 sup_templates'!DA19)),IF(NOT(ISBLANK('2 sup_templates'!DA18)),'2 sup_templates'!DA19/'2 sup_templates'!DA18-1,""),"")</f>
        <v/>
      </c>
      <c r="DB19" s="118" t="str">
        <f>IF(NOT(ISBLANK('2 sup_templates'!DB19)),IF(NOT(ISBLANK('2 sup_templates'!DB18)),'2 sup_templates'!DB19/'2 sup_templates'!DB18-1,""),"")</f>
        <v/>
      </c>
      <c r="DC19"/>
      <c r="DD19"/>
    </row>
    <row r="20" spans="1:108" s="2" customFormat="1" x14ac:dyDescent="0.2">
      <c r="A20" s="6"/>
      <c r="B20" s="82">
        <v>2011</v>
      </c>
      <c r="C20" s="592" t="str">
        <f>IF(NOT(ISBLANK('2 sup_templates'!C20)),IF(NOT(ISBLANK('2 sup_templates'!C19)),'2 sup_templates'!C20/'2 sup_templates'!C19-1,""),"")</f>
        <v/>
      </c>
      <c r="D20" s="592" t="str">
        <f>IF(NOT(ISBLANK('2 sup_templates'!D20)),IF(NOT(ISBLANK('2 sup_templates'!D19)),'2 sup_templates'!D20/'2 sup_templates'!D19-1,""),"")</f>
        <v/>
      </c>
      <c r="E20" s="592" t="str">
        <f>IF(NOT(ISBLANK('2 sup_templates'!E20)),IF(NOT(ISBLANK('2 sup_templates'!E19)),'2 sup_templates'!E20/'2 sup_templates'!E19-1,""),"")</f>
        <v/>
      </c>
      <c r="F20" s="592" t="str">
        <f>IF(NOT(ISBLANK('2 sup_templates'!F20)),IF(NOT(ISBLANK('2 sup_templates'!F19)),'2 sup_templates'!F20/'2 sup_templates'!F19-1,""),"")</f>
        <v/>
      </c>
      <c r="G20" s="592" t="str">
        <f>IF(NOT(ISBLANK('2 sup_templates'!G20)),IF(NOT(ISBLANK('2 sup_templates'!G19)),'2 sup_templates'!G20/'2 sup_templates'!G19-1,""),"")</f>
        <v/>
      </c>
      <c r="H20" s="592" t="str">
        <f>IF(NOT(ISBLANK('2 sup_templates'!H20)),IF(NOT(ISBLANK('2 sup_templates'!H19)),'2 sup_templates'!H20/'2 sup_templates'!H19-1,""),"")</f>
        <v/>
      </c>
      <c r="I20" s="592" t="str">
        <f>IF(NOT(ISBLANK('2 sup_templates'!I20)),IF(NOT(ISBLANK('2 sup_templates'!I19)),'2 sup_templates'!I20/'2 sup_templates'!I19-1,""),"")</f>
        <v/>
      </c>
      <c r="J20" s="592" t="str">
        <f>IF(NOT(ISBLANK('2 sup_templates'!J20)),IF(NOT(ISBLANK('2 sup_templates'!J19)),'2 sup_templates'!J20/'2 sup_templates'!J19-1,""),"")</f>
        <v/>
      </c>
      <c r="K20" s="592" t="str">
        <f>IF(NOT(ISBLANK('2 sup_templates'!K20)),IF(NOT(ISBLANK('2 sup_templates'!K19)),'2 sup_templates'!K20/'2 sup_templates'!K19-1,""),"")</f>
        <v/>
      </c>
      <c r="L20" s="592" t="str">
        <f>IF(NOT(ISBLANK('2 sup_templates'!L20)),IF(NOT(ISBLANK('2 sup_templates'!L19)),'2 sup_templates'!L20/'2 sup_templates'!L19-1,""),"")</f>
        <v/>
      </c>
      <c r="M20" s="592" t="str">
        <f>IF(NOT(ISBLANK('2 sup_templates'!M20)),IF(NOT(ISBLANK('2 sup_templates'!M19)),'2 sup_templates'!M20/'2 sup_templates'!M19-1,""),"")</f>
        <v/>
      </c>
      <c r="N20" s="592" t="str">
        <f>IF(NOT(ISBLANK('2 sup_templates'!N20)),IF(NOT(ISBLANK('2 sup_templates'!N19)),'2 sup_templates'!N20/'2 sup_templates'!N19-1,""),"")</f>
        <v/>
      </c>
      <c r="O20" s="592" t="str">
        <f>IF(NOT(ISBLANK('2 sup_templates'!O20)),IF(NOT(ISBLANK('2 sup_templates'!O19)),'2 sup_templates'!O20/'2 sup_templates'!O19-1,""),"")</f>
        <v/>
      </c>
      <c r="P20" s="592" t="str">
        <f>IF(NOT(ISBLANK('2 sup_templates'!P20)),IF(NOT(ISBLANK('2 sup_templates'!P19)),'2 sup_templates'!P20/'2 sup_templates'!P19-1,""),"")</f>
        <v/>
      </c>
      <c r="Q20" s="592" t="str">
        <f>IF(NOT(ISBLANK('2 sup_templates'!Q20)),IF(NOT(ISBLANK('2 sup_templates'!Q19)),'2 sup_templates'!Q20/'2 sup_templates'!Q19-1,""),"")</f>
        <v/>
      </c>
      <c r="R20" s="592" t="str">
        <f>IF(NOT(ISBLANK('2 sup_templates'!R20)),IF(NOT(ISBLANK('2 sup_templates'!R19)),'2 sup_templates'!R20/'2 sup_templates'!R19-1,""),"")</f>
        <v/>
      </c>
      <c r="S20" s="592" t="str">
        <f>IF(NOT(ISBLANK('2 sup_templates'!S20)),IF(NOT(ISBLANK('2 sup_templates'!S19)),'2 sup_templates'!S20/'2 sup_templates'!S19-1,""),"")</f>
        <v/>
      </c>
      <c r="T20" s="592" t="str">
        <f>IF(NOT(ISBLANK('2 sup_templates'!T20)),IF(NOT(ISBLANK('2 sup_templates'!T19)),'2 sup_templates'!T20/'2 sup_templates'!T19-1,""),"")</f>
        <v/>
      </c>
      <c r="U20" s="592" t="str">
        <f>IF(NOT(ISBLANK('2 sup_templates'!U20)),IF(NOT(ISBLANK('2 sup_templates'!U19)),'2 sup_templates'!U20/'2 sup_templates'!U19-1,""),"")</f>
        <v/>
      </c>
      <c r="V20" s="592" t="str">
        <f>IF(NOT(ISBLANK('2 sup_templates'!V20)),IF(NOT(ISBLANK('2 sup_templates'!V19)),'2 sup_templates'!V20/'2 sup_templates'!V19-1,""),"")</f>
        <v/>
      </c>
      <c r="W20" s="592" t="str">
        <f>IF(NOT(ISBLANK('2 sup_templates'!W20)),IF(NOT(ISBLANK('2 sup_templates'!W19)),'2 sup_templates'!W20/'2 sup_templates'!W19-1,""),"")</f>
        <v/>
      </c>
      <c r="X20" s="592" t="str">
        <f>IF(NOT(ISBLANK('2 sup_templates'!X20)),IF(NOT(ISBLANK('2 sup_templates'!X19)),'2 sup_templates'!X20/'2 sup_templates'!X19-1,""),"")</f>
        <v/>
      </c>
      <c r="Y20" s="592" t="str">
        <f>IF(NOT(ISBLANK('2 sup_templates'!Y20)),IF(NOT(ISBLANK('2 sup_templates'!Y19)),'2 sup_templates'!Y20/'2 sup_templates'!Y19-1,""),"")</f>
        <v/>
      </c>
      <c r="Z20" s="592" t="str">
        <f>IF(NOT(ISBLANK('2 sup_templates'!Z20)),IF(NOT(ISBLANK('2 sup_templates'!Z19)),'2 sup_templates'!Z20/'2 sup_templates'!Z19-1,""),"")</f>
        <v/>
      </c>
      <c r="AA20" s="592" t="str">
        <f>IF(NOT(ISBLANK('2 sup_templates'!AA20)),IF(NOT(ISBLANK('2 sup_templates'!AA19)),'2 sup_templates'!AA20/'2 sup_templates'!AA19-1,""),"")</f>
        <v/>
      </c>
      <c r="AB20" s="592" t="str">
        <f>IF(NOT(ISBLANK('2 sup_templates'!AB20)),IF(NOT(ISBLANK('2 sup_templates'!AB19)),'2 sup_templates'!AB20/'2 sup_templates'!AB19-1,""),"")</f>
        <v/>
      </c>
      <c r="AC20" s="592" t="str">
        <f>IF(NOT(ISBLANK('2 sup_templates'!AC20)),IF(NOT(ISBLANK('2 sup_templates'!AC19)),'2 sup_templates'!AC20/'2 sup_templates'!AC19-1,""),"")</f>
        <v/>
      </c>
      <c r="AD20" s="592" t="str">
        <f>IF(NOT(ISBLANK('2 sup_templates'!AD20)),IF(NOT(ISBLANK('2 sup_templates'!AD19)),'2 sup_templates'!AD20/'2 sup_templates'!AD19-1,""),"")</f>
        <v/>
      </c>
      <c r="AE20" s="592" t="str">
        <f>IF(NOT(ISBLANK('2 sup_templates'!AE20)),IF(NOT(ISBLANK('2 sup_templates'!AE19)),'2 sup_templates'!AE20/'2 sup_templates'!AE19-1,""),"")</f>
        <v/>
      </c>
      <c r="AF20" s="592" t="str">
        <f>IF(NOT(ISBLANK('2 sup_templates'!AF20)),IF(NOT(ISBLANK('2 sup_templates'!AF19)),'2 sup_templates'!AF20/'2 sup_templates'!AF19-1,""),"")</f>
        <v/>
      </c>
      <c r="AG20" s="592" t="str">
        <f>IF(NOT(ISBLANK('2 sup_templates'!AG20)),IF(NOT(ISBLANK('2 sup_templates'!AG19)),'2 sup_templates'!AG20/'2 sup_templates'!AG19-1,""),"")</f>
        <v/>
      </c>
      <c r="AH20" s="592" t="str">
        <f>IF(NOT(ISBLANK('2 sup_templates'!AH20)),IF(NOT(ISBLANK('2 sup_templates'!AH19)),'2 sup_templates'!AH20/'2 sup_templates'!AH19-1,""),"")</f>
        <v/>
      </c>
      <c r="AI20" s="592" t="str">
        <f>IF(NOT(ISBLANK('2 sup_templates'!AI20)),IF(NOT(ISBLANK('2 sup_templates'!AI19)),'2 sup_templates'!AI20/'2 sup_templates'!AI19-1,""),"")</f>
        <v/>
      </c>
      <c r="AJ20" s="592" t="str">
        <f>IF(NOT(ISBLANK('2 sup_templates'!AJ20)),IF(NOT(ISBLANK('2 sup_templates'!AJ19)),'2 sup_templates'!AJ20/'2 sup_templates'!AJ19-1,""),"")</f>
        <v/>
      </c>
      <c r="AK20" s="592" t="str">
        <f>IF(NOT(ISBLANK('2 sup_templates'!AK20)),IF(NOT(ISBLANK('2 sup_templates'!AK19)),'2 sup_templates'!AK20/'2 sup_templates'!AK19-1,""),"")</f>
        <v/>
      </c>
      <c r="AL20" s="592" t="str">
        <f>IF(NOT(ISBLANK('2 sup_templates'!AL20)),IF(NOT(ISBLANK('2 sup_templates'!AL19)),'2 sup_templates'!AL20/'2 sup_templates'!AL19-1,""),"")</f>
        <v/>
      </c>
      <c r="AM20" s="435"/>
      <c r="AN20" s="82">
        <v>2011</v>
      </c>
      <c r="AO20" s="115" t="str">
        <f>IF(NOT(ISBLANK('2 sup_templates'!AO20)),IF(NOT(ISBLANK('2 sup_templates'!AO19)),'2 sup_templates'!AO20/'2 sup_templates'!AO19-1,""),"")</f>
        <v/>
      </c>
      <c r="AP20" s="118" t="str">
        <f>IF(NOT(ISBLANK('2 sup_templates'!AP20)),IF(NOT(ISBLANK('2 sup_templates'!AP19)),'2 sup_templates'!AP20/'2 sup_templates'!AP19-1,""),"")</f>
        <v/>
      </c>
      <c r="AQ20" s="115" t="str">
        <f>IF(NOT(ISBLANK('2 sup_templates'!AQ20)),IF(NOT(ISBLANK('2 sup_templates'!AQ19)),'2 sup_templates'!AQ20/'2 sup_templates'!AQ19-1,""),"")</f>
        <v/>
      </c>
      <c r="AR20" s="118" t="str">
        <f>IF(NOT(ISBLANK('2 sup_templates'!AR20)),IF(NOT(ISBLANK('2 sup_templates'!AR19)),'2 sup_templates'!AR20/'2 sup_templates'!AR19-1,""),"")</f>
        <v/>
      </c>
      <c r="AS20" s="115" t="str">
        <f>IF(NOT(ISBLANK('2 sup_templates'!AS20)),IF(NOT(ISBLANK('2 sup_templates'!AS19)),'2 sup_templates'!AS20/'2 sup_templates'!AS19-1,""),"")</f>
        <v/>
      </c>
      <c r="AT20" s="118" t="str">
        <f>IF(NOT(ISBLANK('2 sup_templates'!AT20)),IF(NOT(ISBLANK('2 sup_templates'!AT19)),'2 sup_templates'!AT20/'2 sup_templates'!AT19-1,""),"")</f>
        <v/>
      </c>
      <c r="AU20" s="115" t="str">
        <f>IF(NOT(ISBLANK('2 sup_templates'!AU20)),IF(NOT(ISBLANK('2 sup_templates'!AU19)),'2 sup_templates'!AU20/'2 sup_templates'!AU19-1,""),"")</f>
        <v/>
      </c>
      <c r="AV20" s="118" t="str">
        <f>IF(NOT(ISBLANK('2 sup_templates'!AV20)),IF(NOT(ISBLANK('2 sup_templates'!AV19)),'2 sup_templates'!AV20/'2 sup_templates'!AV19-1,""),"")</f>
        <v/>
      </c>
      <c r="AW20" s="118" t="str">
        <f>IF(NOT(ISBLANK('2 sup_templates'!AW20)),IF(NOT(ISBLANK('2 sup_templates'!AW19)),'2 sup_templates'!AW20/'2 sup_templates'!AW19-1,""),"")</f>
        <v/>
      </c>
      <c r="AX20" s="118" t="str">
        <f>IF(NOT(ISBLANK('2 sup_templates'!AX20)),IF(NOT(ISBLANK('2 sup_templates'!AX19)),'2 sup_templates'!AX20/'2 sup_templates'!AX19-1,""),"")</f>
        <v/>
      </c>
      <c r="AY20" s="118" t="str">
        <f>IF(NOT(ISBLANK('2 sup_templates'!AY20)),IF(NOT(ISBLANK('2 sup_templates'!AY19)),'2 sup_templates'!AY20/'2 sup_templates'!AY19-1,""),"")</f>
        <v/>
      </c>
      <c r="AZ20" s="118" t="str">
        <f>IF(NOT(ISBLANK('2 sup_templates'!AZ20)),IF(NOT(ISBLANK('2 sup_templates'!AZ19)),'2 sup_templates'!AZ20/'2 sup_templates'!AZ19-1,""),"")</f>
        <v/>
      </c>
      <c r="BA20" s="118" t="str">
        <f>IF(NOT(ISBLANK('2 sup_templates'!BA20)),IF(NOT(ISBLANK('2 sup_templates'!BA19)),'2 sup_templates'!BA20/'2 sup_templates'!BA19-1,""),"")</f>
        <v/>
      </c>
      <c r="BB20" s="118" t="str">
        <f>IF(NOT(ISBLANK('2 sup_templates'!BB20)),IF(NOT(ISBLANK('2 sup_templates'!BB19)),'2 sup_templates'!BB20/'2 sup_templates'!BB19-1,""),"")</f>
        <v/>
      </c>
      <c r="BC20" s="118" t="str">
        <f>IF(NOT(ISBLANK('2 sup_templates'!BC20)),IF(NOT(ISBLANK('2 sup_templates'!BC19)),'2 sup_templates'!BC20/'2 sup_templates'!BC19-1,""),"")</f>
        <v/>
      </c>
      <c r="BD20" s="118" t="str">
        <f>IF(NOT(ISBLANK('2 sup_templates'!BD20)),IF(NOT(ISBLANK('2 sup_templates'!BD19)),'2 sup_templates'!BD20/'2 sup_templates'!BD19-1,""),"")</f>
        <v/>
      </c>
      <c r="BE20" s="118" t="str">
        <f>IF(NOT(ISBLANK('2 sup_templates'!BE20)),IF(NOT(ISBLANK('2 sup_templates'!BE19)),'2 sup_templates'!BE20/'2 sup_templates'!BE19-1,""),"")</f>
        <v/>
      </c>
      <c r="BF20" s="118" t="str">
        <f>IF(NOT(ISBLANK('2 sup_templates'!BF20)),IF(NOT(ISBLANK('2 sup_templates'!BF19)),'2 sup_templates'!BF20/'2 sup_templates'!BF19-1,""),"")</f>
        <v/>
      </c>
      <c r="BG20" s="118" t="str">
        <f>IF(NOT(ISBLANK('2 sup_templates'!BG20)),IF(NOT(ISBLANK('2 sup_templates'!BG19)),'2 sup_templates'!BG20/'2 sup_templates'!BG19-1,""),"")</f>
        <v/>
      </c>
      <c r="BH20" s="118" t="str">
        <f>IF(NOT(ISBLANK('2 sup_templates'!BH20)),IF(NOT(ISBLANK('2 sup_templates'!BH19)),'2 sup_templates'!BH20/'2 sup_templates'!BH19-1,""),"")</f>
        <v/>
      </c>
      <c r="BI20" s="118" t="str">
        <f>IF(NOT(ISBLANK('2 sup_templates'!BI20)),IF(NOT(ISBLANK('2 sup_templates'!BI19)),'2 sup_templates'!BI20/'2 sup_templates'!BI19-1,""),"")</f>
        <v/>
      </c>
      <c r="BJ20" s="118" t="str">
        <f>IF(NOT(ISBLANK('2 sup_templates'!BJ20)),IF(NOT(ISBLANK('2 sup_templates'!BJ19)),'2 sup_templates'!BJ20/'2 sup_templates'!BJ19-1,""),"")</f>
        <v/>
      </c>
      <c r="BK20" s="118" t="str">
        <f>IF(NOT(ISBLANK('2 sup_templates'!BK20)),IF(NOT(ISBLANK('2 sup_templates'!BK19)),'2 sup_templates'!BK20/'2 sup_templates'!BK19-1,""),"")</f>
        <v/>
      </c>
      <c r="BL20" s="118" t="str">
        <f>IF(NOT(ISBLANK('2 sup_templates'!BL20)),IF(NOT(ISBLANK('2 sup_templates'!BL19)),'2 sup_templates'!BL20/'2 sup_templates'!BL19-1,""),"")</f>
        <v/>
      </c>
      <c r="BM20" s="435"/>
      <c r="BN20" s="82">
        <v>2011</v>
      </c>
      <c r="BO20" s="115" t="str">
        <f>IF(NOT(ISBLANK('2 sup_templates'!BO20)),IF(NOT(ISBLANK('2 sup_templates'!BO19)),'2 sup_templates'!BO20/'2 sup_templates'!BO19-1,""),"")</f>
        <v/>
      </c>
      <c r="BP20" s="115" t="str">
        <f>IF(NOT(ISBLANK('2 sup_templates'!BP20)),IF(NOT(ISBLANK('2 sup_templates'!BP19)),'2 sup_templates'!BP20/'2 sup_templates'!BP19-1,""),"")</f>
        <v/>
      </c>
      <c r="BQ20" s="115" t="str">
        <f>IF(NOT(ISBLANK('2 sup_templates'!BQ20)),IF(NOT(ISBLANK('2 sup_templates'!BQ19)),'2 sup_templates'!BQ20/'2 sup_templates'!BQ19-1,""),"")</f>
        <v/>
      </c>
      <c r="BR20" s="115" t="str">
        <f>IF(NOT(ISBLANK('2 sup_templates'!BR20)),IF(NOT(ISBLANK('2 sup_templates'!BR19)),'2 sup_templates'!BR20/'2 sup_templates'!BR19-1,""),"")</f>
        <v/>
      </c>
      <c r="BS20" s="115" t="str">
        <f>IF(NOT(ISBLANK('2 sup_templates'!BS20)),IF(NOT(ISBLANK('2 sup_templates'!BS19)),'2 sup_templates'!BS20/'2 sup_templates'!BS19-1,""),"")</f>
        <v/>
      </c>
      <c r="BT20" s="115" t="str">
        <f>IF(NOT(ISBLANK('2 sup_templates'!BT20)),IF(NOT(ISBLANK('2 sup_templates'!BT19)),'2 sup_templates'!BT20/'2 sup_templates'!BT19-1,""),"")</f>
        <v/>
      </c>
      <c r="BU20" s="115" t="str">
        <f>IF(NOT(ISBLANK('2 sup_templates'!BU20)),IF(NOT(ISBLANK('2 sup_templates'!BU19)),'2 sup_templates'!BU20/'2 sup_templates'!BU19-1,""),"")</f>
        <v/>
      </c>
      <c r="BV20" s="115" t="str">
        <f>IF(NOT(ISBLANK('2 sup_templates'!BV20)),IF(NOT(ISBLANK('2 sup_templates'!BV19)),'2 sup_templates'!BV20/'2 sup_templates'!BV19-1,""),"")</f>
        <v/>
      </c>
      <c r="BW20" s="115" t="str">
        <f>IF(NOT(ISBLANK('2 sup_templates'!BW20)),IF(NOT(ISBLANK('2 sup_templates'!BW19)),'2 sup_templates'!BW20/'2 sup_templates'!BW19-1,""),"")</f>
        <v/>
      </c>
      <c r="BX20" s="115" t="str">
        <f>IF(NOT(ISBLANK('2 sup_templates'!BX20)),IF(NOT(ISBLANK('2 sup_templates'!BX19)),'2 sup_templates'!BX20/'2 sup_templates'!BX19-1,""),"")</f>
        <v/>
      </c>
      <c r="BY20" s="115" t="str">
        <f>IF(NOT(ISBLANK('2 sup_templates'!BY20)),IF(NOT(ISBLANK('2 sup_templates'!BY19)),'2 sup_templates'!BY20/'2 sup_templates'!BY19-1,""),"")</f>
        <v/>
      </c>
      <c r="BZ20" s="115" t="str">
        <f>IF(NOT(ISBLANK('2 sup_templates'!BZ20)),IF(NOT(ISBLANK('2 sup_templates'!BZ19)),'2 sup_templates'!BZ20/'2 sup_templates'!BZ19-1,""),"")</f>
        <v/>
      </c>
      <c r="CA20" s="115" t="str">
        <f>IF(NOT(ISBLANK('2 sup_templates'!CA20)),IF(NOT(ISBLANK('2 sup_templates'!CA19)),'2 sup_templates'!CA20/'2 sup_templates'!CA19-1,""),"")</f>
        <v/>
      </c>
      <c r="CB20" s="115" t="str">
        <f>IF(NOT(ISBLANK('2 sup_templates'!CB20)),IF(NOT(ISBLANK('2 sup_templates'!CB19)),'2 sup_templates'!CB20/'2 sup_templates'!CB19-1,""),"")</f>
        <v/>
      </c>
      <c r="CC20" s="115" t="str">
        <f>IF(NOT(ISBLANK('2 sup_templates'!CC20)),IF(NOT(ISBLANK('2 sup_templates'!CC19)),'2 sup_templates'!CC20/'2 sup_templates'!CC19-1,""),"")</f>
        <v/>
      </c>
      <c r="CD20" s="115" t="str">
        <f>IF(NOT(ISBLANK('2 sup_templates'!CD20)),IF(NOT(ISBLANK('2 sup_templates'!CD19)),'2 sup_templates'!CD20/'2 sup_templates'!CD19-1,""),"")</f>
        <v/>
      </c>
      <c r="CE20" s="115" t="str">
        <f>IF(NOT(ISBLANK('2 sup_templates'!CE20)),IF(NOT(ISBLANK('2 sup_templates'!CE19)),'2 sup_templates'!CE20/'2 sup_templates'!CE19-1,""),"")</f>
        <v/>
      </c>
      <c r="CF20" s="115" t="str">
        <f>IF(NOT(ISBLANK('2 sup_templates'!CF20)),IF(NOT(ISBLANK('2 sup_templates'!CF19)),'2 sup_templates'!CF20/'2 sup_templates'!CF19-1,""),"")</f>
        <v/>
      </c>
      <c r="CG20" s="115" t="str">
        <f>IF(NOT(ISBLANK('2 sup_templates'!CG20)),IF(NOT(ISBLANK('2 sup_templates'!CG19)),'2 sup_templates'!CG20/'2 sup_templates'!CG19-1,""),"")</f>
        <v/>
      </c>
      <c r="CH20" s="115" t="str">
        <f>IF(NOT(ISBLANK('2 sup_templates'!CH20)),IF(NOT(ISBLANK('2 sup_templates'!CH19)),'2 sup_templates'!CH20/'2 sup_templates'!CH19-1,""),"")</f>
        <v/>
      </c>
      <c r="CI20" s="115" t="str">
        <f>IF(NOT(ISBLANK('2 sup_templates'!CI20)),IF(NOT(ISBLANK('2 sup_templates'!CI19)),'2 sup_templates'!CI20/'2 sup_templates'!CI19-1,""),"")</f>
        <v/>
      </c>
      <c r="CJ20" s="115" t="str">
        <f>IF(NOT(ISBLANK('2 sup_templates'!CJ20)),IF(NOT(ISBLANK('2 sup_templates'!CJ19)),'2 sup_templates'!CJ20/'2 sup_templates'!CJ19-1,""),"")</f>
        <v/>
      </c>
      <c r="CK20" s="115" t="str">
        <f>IF(NOT(ISBLANK('2 sup_templates'!CK20)),IF(NOT(ISBLANK('2 sup_templates'!CK19)),'2 sup_templates'!CK20/'2 sup_templates'!CK19-1,""),"")</f>
        <v/>
      </c>
      <c r="CL20" s="115" t="str">
        <f>IF(NOT(ISBLANK('2 sup_templates'!CL20)),IF(NOT(ISBLANK('2 sup_templates'!CL19)),'2 sup_templates'!CL20/'2 sup_templates'!CL19-1,""),"")</f>
        <v/>
      </c>
      <c r="CM20" s="14"/>
      <c r="CN20" s="82">
        <v>2011</v>
      </c>
      <c r="CO20" s="118" t="str">
        <f>IF(NOT(ISBLANK('2 sup_templates'!CO20)),IF(NOT(ISBLANK('2 sup_templates'!CO19)),'2 sup_templates'!CO20/'2 sup_templates'!CO19-1,""),"")</f>
        <v/>
      </c>
      <c r="CP20" s="118" t="str">
        <f>IF(NOT(ISBLANK('2 sup_templates'!CP20)),IF(NOT(ISBLANK('2 sup_templates'!CP19)),'2 sup_templates'!CP20/'2 sup_templates'!CP19-1,""),"")</f>
        <v/>
      </c>
      <c r="CQ20" s="118" t="str">
        <f>IF(NOT(ISBLANK('2 sup_templates'!CQ20)),IF(NOT(ISBLANK('2 sup_templates'!CQ19)),'2 sup_templates'!CQ20/'2 sup_templates'!CQ19-1,""),"")</f>
        <v/>
      </c>
      <c r="CR20" s="118" t="str">
        <f>IF(NOT(ISBLANK('2 sup_templates'!CR20)),IF(NOT(ISBLANK('2 sup_templates'!CR19)),'2 sup_templates'!CR20/'2 sup_templates'!CR19-1,""),"")</f>
        <v/>
      </c>
      <c r="CS20" s="118" t="str">
        <f>IF(NOT(ISBLANK('2 sup_templates'!CS20)),IF(NOT(ISBLANK('2 sup_templates'!CS19)),'2 sup_templates'!CS20/'2 sup_templates'!CS19-1,""),"")</f>
        <v/>
      </c>
      <c r="CT20" s="118" t="str">
        <f>IF(NOT(ISBLANK('2 sup_templates'!CT20)),IF(NOT(ISBLANK('2 sup_templates'!CT19)),'2 sup_templates'!CT20/'2 sup_templates'!CT19-1,""),"")</f>
        <v/>
      </c>
      <c r="CU20" s="118" t="str">
        <f>IF(NOT(ISBLANK('2 sup_templates'!CU20)),IF(NOT(ISBLANK('2 sup_templates'!CU19)),'2 sup_templates'!CU20/'2 sup_templates'!CU19-1,""),"")</f>
        <v/>
      </c>
      <c r="CV20" s="118" t="str">
        <f>IF(NOT(ISBLANK('2 sup_templates'!CV20)),IF(NOT(ISBLANK('2 sup_templates'!CV19)),'2 sup_templates'!CV20/'2 sup_templates'!CV19-1,""),"")</f>
        <v/>
      </c>
      <c r="CW20" s="118" t="str">
        <f>IF(NOT(ISBLANK('2 sup_templates'!CW20)),IF(NOT(ISBLANK('2 sup_templates'!CW19)),'2 sup_templates'!CW20/'2 sup_templates'!CW19-1,""),"")</f>
        <v/>
      </c>
      <c r="CX20" s="118" t="str">
        <f>IF(NOT(ISBLANK('2 sup_templates'!CX20)),IF(NOT(ISBLANK('2 sup_templates'!CX19)),'2 sup_templates'!CX20/'2 sup_templates'!CX19-1,""),"")</f>
        <v/>
      </c>
      <c r="CY20" s="118" t="str">
        <f>IF(NOT(ISBLANK('2 sup_templates'!CY20)),IF(NOT(ISBLANK('2 sup_templates'!CY19)),'2 sup_templates'!CY20/'2 sup_templates'!CY19-1,""),"")</f>
        <v/>
      </c>
      <c r="CZ20" s="118" t="str">
        <f>IF(NOT(ISBLANK('2 sup_templates'!CZ20)),IF(NOT(ISBLANK('2 sup_templates'!CZ19)),'2 sup_templates'!CZ20/'2 sup_templates'!CZ19-1,""),"")</f>
        <v/>
      </c>
      <c r="DA20" s="118" t="str">
        <f>IF(NOT(ISBLANK('2 sup_templates'!DA20)),IF(NOT(ISBLANK('2 sup_templates'!DA19)),'2 sup_templates'!DA20/'2 sup_templates'!DA19-1,""),"")</f>
        <v/>
      </c>
      <c r="DB20" s="118" t="str">
        <f>IF(NOT(ISBLANK('2 sup_templates'!DB20)),IF(NOT(ISBLANK('2 sup_templates'!DB19)),'2 sup_templates'!DB20/'2 sup_templates'!DB19-1,""),"")</f>
        <v/>
      </c>
      <c r="DC20"/>
      <c r="DD20"/>
    </row>
    <row r="21" spans="1:108" s="2" customFormat="1" x14ac:dyDescent="0.2">
      <c r="A21" s="6"/>
      <c r="B21" s="82">
        <v>2012</v>
      </c>
      <c r="C21" s="592" t="str">
        <f>IF(NOT(ISBLANK('2 sup_templates'!C21)),IF(NOT(ISBLANK('2 sup_templates'!C20)),'2 sup_templates'!C21/'2 sup_templates'!C20-1,""),"")</f>
        <v/>
      </c>
      <c r="D21" s="592" t="str">
        <f>IF(NOT(ISBLANK('2 sup_templates'!D21)),IF(NOT(ISBLANK('2 sup_templates'!D20)),'2 sup_templates'!D21/'2 sup_templates'!D20-1,""),"")</f>
        <v/>
      </c>
      <c r="E21" s="592" t="str">
        <f>IF(NOT(ISBLANK('2 sup_templates'!E21)),IF(NOT(ISBLANK('2 sup_templates'!E20)),'2 sup_templates'!E21/'2 sup_templates'!E20-1,""),"")</f>
        <v/>
      </c>
      <c r="F21" s="592" t="str">
        <f>IF(NOT(ISBLANK('2 sup_templates'!F21)),IF(NOT(ISBLANK('2 sup_templates'!F20)),'2 sup_templates'!F21/'2 sup_templates'!F20-1,""),"")</f>
        <v/>
      </c>
      <c r="G21" s="592" t="str">
        <f>IF(NOT(ISBLANK('2 sup_templates'!G21)),IF(NOT(ISBLANK('2 sup_templates'!G20)),'2 sup_templates'!G21/'2 sup_templates'!G20-1,""),"")</f>
        <v/>
      </c>
      <c r="H21" s="592" t="str">
        <f>IF(NOT(ISBLANK('2 sup_templates'!H21)),IF(NOT(ISBLANK('2 sup_templates'!H20)),'2 sup_templates'!H21/'2 sup_templates'!H20-1,""),"")</f>
        <v/>
      </c>
      <c r="I21" s="592" t="str">
        <f>IF(NOT(ISBLANK('2 sup_templates'!I21)),IF(NOT(ISBLANK('2 sup_templates'!I20)),'2 sup_templates'!I21/'2 sup_templates'!I20-1,""),"")</f>
        <v/>
      </c>
      <c r="J21" s="592" t="str">
        <f>IF(NOT(ISBLANK('2 sup_templates'!J21)),IF(NOT(ISBLANK('2 sup_templates'!J20)),'2 sup_templates'!J21/'2 sup_templates'!J20-1,""),"")</f>
        <v/>
      </c>
      <c r="K21" s="592" t="str">
        <f>IF(NOT(ISBLANK('2 sup_templates'!K21)),IF(NOT(ISBLANK('2 sup_templates'!K20)),'2 sup_templates'!K21/'2 sup_templates'!K20-1,""),"")</f>
        <v/>
      </c>
      <c r="L21" s="592" t="str">
        <f>IF(NOT(ISBLANK('2 sup_templates'!L21)),IF(NOT(ISBLANK('2 sup_templates'!L20)),'2 sup_templates'!L21/'2 sup_templates'!L20-1,""),"")</f>
        <v/>
      </c>
      <c r="M21" s="592" t="str">
        <f>IF(NOT(ISBLANK('2 sup_templates'!M21)),IF(NOT(ISBLANK('2 sup_templates'!M20)),'2 sup_templates'!M21/'2 sup_templates'!M20-1,""),"")</f>
        <v/>
      </c>
      <c r="N21" s="592" t="str">
        <f>IF(NOT(ISBLANK('2 sup_templates'!N21)),IF(NOT(ISBLANK('2 sup_templates'!N20)),'2 sup_templates'!N21/'2 sup_templates'!N20-1,""),"")</f>
        <v/>
      </c>
      <c r="O21" s="592" t="str">
        <f>IF(NOT(ISBLANK('2 sup_templates'!O21)),IF(NOT(ISBLANK('2 sup_templates'!O20)),'2 sup_templates'!O21/'2 sup_templates'!O20-1,""),"")</f>
        <v/>
      </c>
      <c r="P21" s="592" t="str">
        <f>IF(NOT(ISBLANK('2 sup_templates'!P21)),IF(NOT(ISBLANK('2 sup_templates'!P20)),'2 sup_templates'!P21/'2 sup_templates'!P20-1,""),"")</f>
        <v/>
      </c>
      <c r="Q21" s="592" t="str">
        <f>IF(NOT(ISBLANK('2 sup_templates'!Q21)),IF(NOT(ISBLANK('2 sup_templates'!Q20)),'2 sup_templates'!Q21/'2 sup_templates'!Q20-1,""),"")</f>
        <v/>
      </c>
      <c r="R21" s="592" t="str">
        <f>IF(NOT(ISBLANK('2 sup_templates'!R21)),IF(NOT(ISBLANK('2 sup_templates'!R20)),'2 sup_templates'!R21/'2 sup_templates'!R20-1,""),"")</f>
        <v/>
      </c>
      <c r="S21" s="592" t="str">
        <f>IF(NOT(ISBLANK('2 sup_templates'!S21)),IF(NOT(ISBLANK('2 sup_templates'!S20)),'2 sup_templates'!S21/'2 sup_templates'!S20-1,""),"")</f>
        <v/>
      </c>
      <c r="T21" s="592" t="str">
        <f>IF(NOT(ISBLANK('2 sup_templates'!T21)),IF(NOT(ISBLANK('2 sup_templates'!T20)),'2 sup_templates'!T21/'2 sup_templates'!T20-1,""),"")</f>
        <v/>
      </c>
      <c r="U21" s="592" t="str">
        <f>IF(NOT(ISBLANK('2 sup_templates'!U21)),IF(NOT(ISBLANK('2 sup_templates'!U20)),'2 sup_templates'!U21/'2 sup_templates'!U20-1,""),"")</f>
        <v/>
      </c>
      <c r="V21" s="592" t="str">
        <f>IF(NOT(ISBLANK('2 sup_templates'!V21)),IF(NOT(ISBLANK('2 sup_templates'!V20)),'2 sup_templates'!V21/'2 sup_templates'!V20-1,""),"")</f>
        <v/>
      </c>
      <c r="W21" s="592" t="str">
        <f>IF(NOT(ISBLANK('2 sup_templates'!W21)),IF(NOT(ISBLANK('2 sup_templates'!W20)),'2 sup_templates'!W21/'2 sup_templates'!W20-1,""),"")</f>
        <v/>
      </c>
      <c r="X21" s="592" t="str">
        <f>IF(NOT(ISBLANK('2 sup_templates'!X21)),IF(NOT(ISBLANK('2 sup_templates'!X20)),'2 sup_templates'!X21/'2 sup_templates'!X20-1,""),"")</f>
        <v/>
      </c>
      <c r="Y21" s="592" t="str">
        <f>IF(NOT(ISBLANK('2 sup_templates'!Y21)),IF(NOT(ISBLANK('2 sup_templates'!Y20)),'2 sup_templates'!Y21/'2 sup_templates'!Y20-1,""),"")</f>
        <v/>
      </c>
      <c r="Z21" s="592" t="str">
        <f>IF(NOT(ISBLANK('2 sup_templates'!Z21)),IF(NOT(ISBLANK('2 sup_templates'!Z20)),'2 sup_templates'!Z21/'2 sup_templates'!Z20-1,""),"")</f>
        <v/>
      </c>
      <c r="AA21" s="592" t="str">
        <f>IF(NOT(ISBLANK('2 sup_templates'!AA21)),IF(NOT(ISBLANK('2 sup_templates'!AA20)),'2 sup_templates'!AA21/'2 sup_templates'!AA20-1,""),"")</f>
        <v/>
      </c>
      <c r="AB21" s="592" t="str">
        <f>IF(NOT(ISBLANK('2 sup_templates'!AB21)),IF(NOT(ISBLANK('2 sup_templates'!AB20)),'2 sup_templates'!AB21/'2 sup_templates'!AB20-1,""),"")</f>
        <v/>
      </c>
      <c r="AC21" s="592" t="str">
        <f>IF(NOT(ISBLANK('2 sup_templates'!AC21)),IF(NOT(ISBLANK('2 sup_templates'!AC20)),'2 sup_templates'!AC21/'2 sup_templates'!AC20-1,""),"")</f>
        <v/>
      </c>
      <c r="AD21" s="592" t="str">
        <f>IF(NOT(ISBLANK('2 sup_templates'!AD21)),IF(NOT(ISBLANK('2 sup_templates'!AD20)),'2 sup_templates'!AD21/'2 sup_templates'!AD20-1,""),"")</f>
        <v/>
      </c>
      <c r="AE21" s="592" t="str">
        <f>IF(NOT(ISBLANK('2 sup_templates'!AE21)),IF(NOT(ISBLANK('2 sup_templates'!AE20)),'2 sup_templates'!AE21/'2 sup_templates'!AE20-1,""),"")</f>
        <v/>
      </c>
      <c r="AF21" s="592" t="str">
        <f>IF(NOT(ISBLANK('2 sup_templates'!AF21)),IF(NOT(ISBLANK('2 sup_templates'!AF20)),'2 sup_templates'!AF21/'2 sup_templates'!AF20-1,""),"")</f>
        <v/>
      </c>
      <c r="AG21" s="592" t="str">
        <f>IF(NOT(ISBLANK('2 sup_templates'!AG21)),IF(NOT(ISBLANK('2 sup_templates'!AG20)),'2 sup_templates'!AG21/'2 sup_templates'!AG20-1,""),"")</f>
        <v/>
      </c>
      <c r="AH21" s="592" t="str">
        <f>IF(NOT(ISBLANK('2 sup_templates'!AH21)),IF(NOT(ISBLANK('2 sup_templates'!AH20)),'2 sup_templates'!AH21/'2 sup_templates'!AH20-1,""),"")</f>
        <v/>
      </c>
      <c r="AI21" s="592" t="str">
        <f>IF(NOT(ISBLANK('2 sup_templates'!AI21)),IF(NOT(ISBLANK('2 sup_templates'!AI20)),'2 sup_templates'!AI21/'2 sup_templates'!AI20-1,""),"")</f>
        <v/>
      </c>
      <c r="AJ21" s="592" t="str">
        <f>IF(NOT(ISBLANK('2 sup_templates'!AJ21)),IF(NOT(ISBLANK('2 sup_templates'!AJ20)),'2 sup_templates'!AJ21/'2 sup_templates'!AJ20-1,""),"")</f>
        <v/>
      </c>
      <c r="AK21" s="592" t="str">
        <f>IF(NOT(ISBLANK('2 sup_templates'!AK21)),IF(NOT(ISBLANK('2 sup_templates'!AK20)),'2 sup_templates'!AK21/'2 sup_templates'!AK20-1,""),"")</f>
        <v/>
      </c>
      <c r="AL21" s="592" t="str">
        <f>IF(NOT(ISBLANK('2 sup_templates'!AL21)),IF(NOT(ISBLANK('2 sup_templates'!AL20)),'2 sup_templates'!AL21/'2 sup_templates'!AL20-1,""),"")</f>
        <v/>
      </c>
      <c r="AM21" s="435"/>
      <c r="AN21" s="82">
        <v>2012</v>
      </c>
      <c r="AO21" s="115" t="str">
        <f>IF(NOT(ISBLANK('2 sup_templates'!AO21)),IF(NOT(ISBLANK('2 sup_templates'!AO20)),'2 sup_templates'!AO21/'2 sup_templates'!AO20-1,""),"")</f>
        <v/>
      </c>
      <c r="AP21" s="118" t="str">
        <f>IF(NOT(ISBLANK('2 sup_templates'!AP21)),IF(NOT(ISBLANK('2 sup_templates'!AP20)),'2 sup_templates'!AP21/'2 sup_templates'!AP20-1,""),"")</f>
        <v/>
      </c>
      <c r="AQ21" s="115" t="str">
        <f>IF(NOT(ISBLANK('2 sup_templates'!AQ21)),IF(NOT(ISBLANK('2 sup_templates'!AQ20)),'2 sup_templates'!AQ21/'2 sup_templates'!AQ20-1,""),"")</f>
        <v/>
      </c>
      <c r="AR21" s="118" t="str">
        <f>IF(NOT(ISBLANK('2 sup_templates'!AR21)),IF(NOT(ISBLANK('2 sup_templates'!AR20)),'2 sup_templates'!AR21/'2 sup_templates'!AR20-1,""),"")</f>
        <v/>
      </c>
      <c r="AS21" s="115" t="str">
        <f>IF(NOT(ISBLANK('2 sup_templates'!AS21)),IF(NOT(ISBLANK('2 sup_templates'!AS20)),'2 sup_templates'!AS21/'2 sup_templates'!AS20-1,""),"")</f>
        <v/>
      </c>
      <c r="AT21" s="118" t="str">
        <f>IF(NOT(ISBLANK('2 sup_templates'!AT21)),IF(NOT(ISBLANK('2 sup_templates'!AT20)),'2 sup_templates'!AT21/'2 sup_templates'!AT20-1,""),"")</f>
        <v/>
      </c>
      <c r="AU21" s="115" t="str">
        <f>IF(NOT(ISBLANK('2 sup_templates'!AU21)),IF(NOT(ISBLANK('2 sup_templates'!AU20)),'2 sup_templates'!AU21/'2 sup_templates'!AU20-1,""),"")</f>
        <v/>
      </c>
      <c r="AV21" s="118" t="str">
        <f>IF(NOT(ISBLANK('2 sup_templates'!AV21)),IF(NOT(ISBLANK('2 sup_templates'!AV20)),'2 sup_templates'!AV21/'2 sup_templates'!AV20-1,""),"")</f>
        <v/>
      </c>
      <c r="AW21" s="118" t="str">
        <f>IF(NOT(ISBLANK('2 sup_templates'!AW21)),IF(NOT(ISBLANK('2 sup_templates'!AW20)),'2 sup_templates'!AW21/'2 sup_templates'!AW20-1,""),"")</f>
        <v/>
      </c>
      <c r="AX21" s="118" t="str">
        <f>IF(NOT(ISBLANK('2 sup_templates'!AX21)),IF(NOT(ISBLANK('2 sup_templates'!AX20)),'2 sup_templates'!AX21/'2 sup_templates'!AX20-1,""),"")</f>
        <v/>
      </c>
      <c r="AY21" s="118" t="str">
        <f>IF(NOT(ISBLANK('2 sup_templates'!AY21)),IF(NOT(ISBLANK('2 sup_templates'!AY20)),'2 sup_templates'!AY21/'2 sup_templates'!AY20-1,""),"")</f>
        <v/>
      </c>
      <c r="AZ21" s="118" t="str">
        <f>IF(NOT(ISBLANK('2 sup_templates'!AZ21)),IF(NOT(ISBLANK('2 sup_templates'!AZ20)),'2 sup_templates'!AZ21/'2 sup_templates'!AZ20-1,""),"")</f>
        <v/>
      </c>
      <c r="BA21" s="118" t="str">
        <f>IF(NOT(ISBLANK('2 sup_templates'!BA21)),IF(NOT(ISBLANK('2 sup_templates'!BA20)),'2 sup_templates'!BA21/'2 sup_templates'!BA20-1,""),"")</f>
        <v/>
      </c>
      <c r="BB21" s="118" t="str">
        <f>IF(NOT(ISBLANK('2 sup_templates'!BB21)),IF(NOT(ISBLANK('2 sup_templates'!BB20)),'2 sup_templates'!BB21/'2 sup_templates'!BB20-1,""),"")</f>
        <v/>
      </c>
      <c r="BC21" s="118" t="str">
        <f>IF(NOT(ISBLANK('2 sup_templates'!BC21)),IF(NOT(ISBLANK('2 sup_templates'!BC20)),'2 sup_templates'!BC21/'2 sup_templates'!BC20-1,""),"")</f>
        <v/>
      </c>
      <c r="BD21" s="118" t="str">
        <f>IF(NOT(ISBLANK('2 sup_templates'!BD21)),IF(NOT(ISBLANK('2 sup_templates'!BD20)),'2 sup_templates'!BD21/'2 sup_templates'!BD20-1,""),"")</f>
        <v/>
      </c>
      <c r="BE21" s="118" t="str">
        <f>IF(NOT(ISBLANK('2 sup_templates'!BE21)),IF(NOT(ISBLANK('2 sup_templates'!BE20)),'2 sup_templates'!BE21/'2 sup_templates'!BE20-1,""),"")</f>
        <v/>
      </c>
      <c r="BF21" s="118" t="str">
        <f>IF(NOT(ISBLANK('2 sup_templates'!BF21)),IF(NOT(ISBLANK('2 sup_templates'!BF20)),'2 sup_templates'!BF21/'2 sup_templates'!BF20-1,""),"")</f>
        <v/>
      </c>
      <c r="BG21" s="118" t="str">
        <f>IF(NOT(ISBLANK('2 sup_templates'!BG21)),IF(NOT(ISBLANK('2 sup_templates'!BG20)),'2 sup_templates'!BG21/'2 sup_templates'!BG20-1,""),"")</f>
        <v/>
      </c>
      <c r="BH21" s="118" t="str">
        <f>IF(NOT(ISBLANK('2 sup_templates'!BH21)),IF(NOT(ISBLANK('2 sup_templates'!BH20)),'2 sup_templates'!BH21/'2 sup_templates'!BH20-1,""),"")</f>
        <v/>
      </c>
      <c r="BI21" s="118" t="str">
        <f>IF(NOT(ISBLANK('2 sup_templates'!BI21)),IF(NOT(ISBLANK('2 sup_templates'!BI20)),'2 sup_templates'!BI21/'2 sup_templates'!BI20-1,""),"")</f>
        <v/>
      </c>
      <c r="BJ21" s="118" t="str">
        <f>IF(NOT(ISBLANK('2 sup_templates'!BJ21)),IF(NOT(ISBLANK('2 sup_templates'!BJ20)),'2 sup_templates'!BJ21/'2 sup_templates'!BJ20-1,""),"")</f>
        <v/>
      </c>
      <c r="BK21" s="118" t="str">
        <f>IF(NOT(ISBLANK('2 sup_templates'!BK21)),IF(NOT(ISBLANK('2 sup_templates'!BK20)),'2 sup_templates'!BK21/'2 sup_templates'!BK20-1,""),"")</f>
        <v/>
      </c>
      <c r="BL21" s="118" t="str">
        <f>IF(NOT(ISBLANK('2 sup_templates'!BL21)),IF(NOT(ISBLANK('2 sup_templates'!BL20)),'2 sup_templates'!BL21/'2 sup_templates'!BL20-1,""),"")</f>
        <v/>
      </c>
      <c r="BM21" s="435"/>
      <c r="BN21" s="82">
        <v>2012</v>
      </c>
      <c r="BO21" s="115" t="str">
        <f>IF(NOT(ISBLANK('2 sup_templates'!BO21)),IF(NOT(ISBLANK('2 sup_templates'!BO20)),'2 sup_templates'!BO21/'2 sup_templates'!BO20-1,""),"")</f>
        <v/>
      </c>
      <c r="BP21" s="115" t="str">
        <f>IF(NOT(ISBLANK('2 sup_templates'!BP21)),IF(NOT(ISBLANK('2 sup_templates'!BP20)),'2 sup_templates'!BP21/'2 sup_templates'!BP20-1,""),"")</f>
        <v/>
      </c>
      <c r="BQ21" s="115" t="str">
        <f>IF(NOT(ISBLANK('2 sup_templates'!BQ21)),IF(NOT(ISBLANK('2 sup_templates'!BQ20)),'2 sup_templates'!BQ21/'2 sup_templates'!BQ20-1,""),"")</f>
        <v/>
      </c>
      <c r="BR21" s="115" t="str">
        <f>IF(NOT(ISBLANK('2 sup_templates'!BR21)),IF(NOT(ISBLANK('2 sup_templates'!BR20)),'2 sup_templates'!BR21/'2 sup_templates'!BR20-1,""),"")</f>
        <v/>
      </c>
      <c r="BS21" s="115" t="str">
        <f>IF(NOT(ISBLANK('2 sup_templates'!BS21)),IF(NOT(ISBLANK('2 sup_templates'!BS20)),'2 sup_templates'!BS21/'2 sup_templates'!BS20-1,""),"")</f>
        <v/>
      </c>
      <c r="BT21" s="115" t="str">
        <f>IF(NOT(ISBLANK('2 sup_templates'!BT21)),IF(NOT(ISBLANK('2 sup_templates'!BT20)),'2 sup_templates'!BT21/'2 sup_templates'!BT20-1,""),"")</f>
        <v/>
      </c>
      <c r="BU21" s="115" t="str">
        <f>IF(NOT(ISBLANK('2 sup_templates'!BU21)),IF(NOT(ISBLANK('2 sup_templates'!BU20)),'2 sup_templates'!BU21/'2 sup_templates'!BU20-1,""),"")</f>
        <v/>
      </c>
      <c r="BV21" s="115" t="str">
        <f>IF(NOT(ISBLANK('2 sup_templates'!BV21)),IF(NOT(ISBLANK('2 sup_templates'!BV20)),'2 sup_templates'!BV21/'2 sup_templates'!BV20-1,""),"")</f>
        <v/>
      </c>
      <c r="BW21" s="115" t="str">
        <f>IF(NOT(ISBLANK('2 sup_templates'!BW21)),IF(NOT(ISBLANK('2 sup_templates'!BW20)),'2 sup_templates'!BW21/'2 sup_templates'!BW20-1,""),"")</f>
        <v/>
      </c>
      <c r="BX21" s="115" t="str">
        <f>IF(NOT(ISBLANK('2 sup_templates'!BX21)),IF(NOT(ISBLANK('2 sup_templates'!BX20)),'2 sup_templates'!BX21/'2 sup_templates'!BX20-1,""),"")</f>
        <v/>
      </c>
      <c r="BY21" s="115" t="str">
        <f>IF(NOT(ISBLANK('2 sup_templates'!BY21)),IF(NOT(ISBLANK('2 sup_templates'!BY20)),'2 sup_templates'!BY21/'2 sup_templates'!BY20-1,""),"")</f>
        <v/>
      </c>
      <c r="BZ21" s="115" t="str">
        <f>IF(NOT(ISBLANK('2 sup_templates'!BZ21)),IF(NOT(ISBLANK('2 sup_templates'!BZ20)),'2 sup_templates'!BZ21/'2 sup_templates'!BZ20-1,""),"")</f>
        <v/>
      </c>
      <c r="CA21" s="115" t="str">
        <f>IF(NOT(ISBLANK('2 sup_templates'!CA21)),IF(NOT(ISBLANK('2 sup_templates'!CA20)),'2 sup_templates'!CA21/'2 sup_templates'!CA20-1,""),"")</f>
        <v/>
      </c>
      <c r="CB21" s="115" t="str">
        <f>IF(NOT(ISBLANK('2 sup_templates'!CB21)),IF(NOT(ISBLANK('2 sup_templates'!CB20)),'2 sup_templates'!CB21/'2 sup_templates'!CB20-1,""),"")</f>
        <v/>
      </c>
      <c r="CC21" s="115" t="str">
        <f>IF(NOT(ISBLANK('2 sup_templates'!CC21)),IF(NOT(ISBLANK('2 sup_templates'!CC20)),'2 sup_templates'!CC21/'2 sup_templates'!CC20-1,""),"")</f>
        <v/>
      </c>
      <c r="CD21" s="115" t="str">
        <f>IF(NOT(ISBLANK('2 sup_templates'!CD21)),IF(NOT(ISBLANK('2 sup_templates'!CD20)),'2 sup_templates'!CD21/'2 sup_templates'!CD20-1,""),"")</f>
        <v/>
      </c>
      <c r="CE21" s="115" t="str">
        <f>IF(NOT(ISBLANK('2 sup_templates'!CE21)),IF(NOT(ISBLANK('2 sup_templates'!CE20)),'2 sup_templates'!CE21/'2 sup_templates'!CE20-1,""),"")</f>
        <v/>
      </c>
      <c r="CF21" s="115" t="str">
        <f>IF(NOT(ISBLANK('2 sup_templates'!CF21)),IF(NOT(ISBLANK('2 sup_templates'!CF20)),'2 sup_templates'!CF21/'2 sup_templates'!CF20-1,""),"")</f>
        <v/>
      </c>
      <c r="CG21" s="115" t="str">
        <f>IF(NOT(ISBLANK('2 sup_templates'!CG21)),IF(NOT(ISBLANK('2 sup_templates'!CG20)),'2 sup_templates'!CG21/'2 sup_templates'!CG20-1,""),"")</f>
        <v/>
      </c>
      <c r="CH21" s="115" t="str">
        <f>IF(NOT(ISBLANK('2 sup_templates'!CH21)),IF(NOT(ISBLANK('2 sup_templates'!CH20)),'2 sup_templates'!CH21/'2 sup_templates'!CH20-1,""),"")</f>
        <v/>
      </c>
      <c r="CI21" s="115" t="str">
        <f>IF(NOT(ISBLANK('2 sup_templates'!CI21)),IF(NOT(ISBLANK('2 sup_templates'!CI20)),'2 sup_templates'!CI21/'2 sup_templates'!CI20-1,""),"")</f>
        <v/>
      </c>
      <c r="CJ21" s="115" t="str">
        <f>IF(NOT(ISBLANK('2 sup_templates'!CJ21)),IF(NOT(ISBLANK('2 sup_templates'!CJ20)),'2 sup_templates'!CJ21/'2 sup_templates'!CJ20-1,""),"")</f>
        <v/>
      </c>
      <c r="CK21" s="115" t="str">
        <f>IF(NOT(ISBLANK('2 sup_templates'!CK21)),IF(NOT(ISBLANK('2 sup_templates'!CK20)),'2 sup_templates'!CK21/'2 sup_templates'!CK20-1,""),"")</f>
        <v/>
      </c>
      <c r="CL21" s="115" t="str">
        <f>IF(NOT(ISBLANK('2 sup_templates'!CL21)),IF(NOT(ISBLANK('2 sup_templates'!CL20)),'2 sup_templates'!CL21/'2 sup_templates'!CL20-1,""),"")</f>
        <v/>
      </c>
      <c r="CM21" s="14"/>
      <c r="CN21" s="82">
        <v>2012</v>
      </c>
      <c r="CO21" s="118" t="str">
        <f>IF(NOT(ISBLANK('2 sup_templates'!CO21)),IF(NOT(ISBLANK('2 sup_templates'!CO20)),'2 sup_templates'!CO21/'2 sup_templates'!CO20-1,""),"")</f>
        <v/>
      </c>
      <c r="CP21" s="118" t="str">
        <f>IF(NOT(ISBLANK('2 sup_templates'!CP21)),IF(NOT(ISBLANK('2 sup_templates'!CP20)),'2 sup_templates'!CP21/'2 sup_templates'!CP20-1,""),"")</f>
        <v/>
      </c>
      <c r="CQ21" s="118" t="str">
        <f>IF(NOT(ISBLANK('2 sup_templates'!CQ21)),IF(NOT(ISBLANK('2 sup_templates'!CQ20)),'2 sup_templates'!CQ21/'2 sup_templates'!CQ20-1,""),"")</f>
        <v/>
      </c>
      <c r="CR21" s="118" t="str">
        <f>IF(NOT(ISBLANK('2 sup_templates'!CR21)),IF(NOT(ISBLANK('2 sup_templates'!CR20)),'2 sup_templates'!CR21/'2 sup_templates'!CR20-1,""),"")</f>
        <v/>
      </c>
      <c r="CS21" s="118" t="str">
        <f>IF(NOT(ISBLANK('2 sup_templates'!CS21)),IF(NOT(ISBLANK('2 sup_templates'!CS20)),'2 sup_templates'!CS21/'2 sup_templates'!CS20-1,""),"")</f>
        <v/>
      </c>
      <c r="CT21" s="118" t="str">
        <f>IF(NOT(ISBLANK('2 sup_templates'!CT21)),IF(NOT(ISBLANK('2 sup_templates'!CT20)),'2 sup_templates'!CT21/'2 sup_templates'!CT20-1,""),"")</f>
        <v/>
      </c>
      <c r="CU21" s="118" t="str">
        <f>IF(NOT(ISBLANK('2 sup_templates'!CU21)),IF(NOT(ISBLANK('2 sup_templates'!CU20)),'2 sup_templates'!CU21/'2 sup_templates'!CU20-1,""),"")</f>
        <v/>
      </c>
      <c r="CV21" s="118" t="str">
        <f>IF(NOT(ISBLANK('2 sup_templates'!CV21)),IF(NOT(ISBLANK('2 sup_templates'!CV20)),'2 sup_templates'!CV21/'2 sup_templates'!CV20-1,""),"")</f>
        <v/>
      </c>
      <c r="CW21" s="118" t="str">
        <f>IF(NOT(ISBLANK('2 sup_templates'!CW21)),IF(NOT(ISBLANK('2 sup_templates'!CW20)),'2 sup_templates'!CW21/'2 sup_templates'!CW20-1,""),"")</f>
        <v/>
      </c>
      <c r="CX21" s="118" t="str">
        <f>IF(NOT(ISBLANK('2 sup_templates'!CX21)),IF(NOT(ISBLANK('2 sup_templates'!CX20)),'2 sup_templates'!CX21/'2 sup_templates'!CX20-1,""),"")</f>
        <v/>
      </c>
      <c r="CY21" s="118" t="str">
        <f>IF(NOT(ISBLANK('2 sup_templates'!CY21)),IF(NOT(ISBLANK('2 sup_templates'!CY20)),'2 sup_templates'!CY21/'2 sup_templates'!CY20-1,""),"")</f>
        <v/>
      </c>
      <c r="CZ21" s="118" t="str">
        <f>IF(NOT(ISBLANK('2 sup_templates'!CZ21)),IF(NOT(ISBLANK('2 sup_templates'!CZ20)),'2 sup_templates'!CZ21/'2 sup_templates'!CZ20-1,""),"")</f>
        <v/>
      </c>
      <c r="DA21" s="118" t="str">
        <f>IF(NOT(ISBLANK('2 sup_templates'!DA21)),IF(NOT(ISBLANK('2 sup_templates'!DA20)),'2 sup_templates'!DA21/'2 sup_templates'!DA20-1,""),"")</f>
        <v/>
      </c>
      <c r="DB21" s="118" t="str">
        <f>IF(NOT(ISBLANK('2 sup_templates'!DB21)),IF(NOT(ISBLANK('2 sup_templates'!DB20)),'2 sup_templates'!DB21/'2 sup_templates'!DB20-1,""),"")</f>
        <v/>
      </c>
      <c r="DC21"/>
      <c r="DD21"/>
    </row>
    <row r="22" spans="1:108" s="2" customFormat="1" x14ac:dyDescent="0.2">
      <c r="A22" s="6"/>
      <c r="B22" s="82">
        <v>2013</v>
      </c>
      <c r="C22" s="592" t="str">
        <f>IF(NOT(ISBLANK('2 sup_templates'!C22)),IF(NOT(ISBLANK('2 sup_templates'!C21)),'2 sup_templates'!C22/'2 sup_templates'!C21-1,""),"")</f>
        <v/>
      </c>
      <c r="D22" s="592" t="str">
        <f>IF(NOT(ISBLANK('2 sup_templates'!D22)),IF(NOT(ISBLANK('2 sup_templates'!D21)),'2 sup_templates'!D22/'2 sup_templates'!D21-1,""),"")</f>
        <v/>
      </c>
      <c r="E22" s="592" t="str">
        <f>IF(NOT(ISBLANK('2 sup_templates'!E22)),IF(NOT(ISBLANK('2 sup_templates'!E21)),'2 sup_templates'!E22/'2 sup_templates'!E21-1,""),"")</f>
        <v/>
      </c>
      <c r="F22" s="592" t="str">
        <f>IF(NOT(ISBLANK('2 sup_templates'!F22)),IF(NOT(ISBLANK('2 sup_templates'!F21)),'2 sup_templates'!F22/'2 sup_templates'!F21-1,""),"")</f>
        <v/>
      </c>
      <c r="G22" s="592" t="str">
        <f>IF(NOT(ISBLANK('2 sup_templates'!G22)),IF(NOT(ISBLANK('2 sup_templates'!G21)),'2 sup_templates'!G22/'2 sup_templates'!G21-1,""),"")</f>
        <v/>
      </c>
      <c r="H22" s="592" t="str">
        <f>IF(NOT(ISBLANK('2 sup_templates'!H22)),IF(NOT(ISBLANK('2 sup_templates'!H21)),'2 sup_templates'!H22/'2 sup_templates'!H21-1,""),"")</f>
        <v/>
      </c>
      <c r="I22" s="592" t="str">
        <f>IF(NOT(ISBLANK('2 sup_templates'!I22)),IF(NOT(ISBLANK('2 sup_templates'!I21)),'2 sup_templates'!I22/'2 sup_templates'!I21-1,""),"")</f>
        <v/>
      </c>
      <c r="J22" s="592" t="str">
        <f>IF(NOT(ISBLANK('2 sup_templates'!J22)),IF(NOT(ISBLANK('2 sup_templates'!J21)),'2 sup_templates'!J22/'2 sup_templates'!J21-1,""),"")</f>
        <v/>
      </c>
      <c r="K22" s="592" t="str">
        <f>IF(NOT(ISBLANK('2 sup_templates'!K22)),IF(NOT(ISBLANK('2 sup_templates'!K21)),'2 sup_templates'!K22/'2 sup_templates'!K21-1,""),"")</f>
        <v/>
      </c>
      <c r="L22" s="592" t="str">
        <f>IF(NOT(ISBLANK('2 sup_templates'!L22)),IF(NOT(ISBLANK('2 sup_templates'!L21)),'2 sup_templates'!L22/'2 sup_templates'!L21-1,""),"")</f>
        <v/>
      </c>
      <c r="M22" s="592" t="str">
        <f>IF(NOT(ISBLANK('2 sup_templates'!M22)),IF(NOT(ISBLANK('2 sup_templates'!M21)),'2 sup_templates'!M22/'2 sup_templates'!M21-1,""),"")</f>
        <v/>
      </c>
      <c r="N22" s="592" t="str">
        <f>IF(NOT(ISBLANK('2 sup_templates'!N22)),IF(NOT(ISBLANK('2 sup_templates'!N21)),'2 sup_templates'!N22/'2 sup_templates'!N21-1,""),"")</f>
        <v/>
      </c>
      <c r="O22" s="592" t="str">
        <f>IF(NOT(ISBLANK('2 sup_templates'!O22)),IF(NOT(ISBLANK('2 sup_templates'!O21)),'2 sup_templates'!O22/'2 sup_templates'!O21-1,""),"")</f>
        <v/>
      </c>
      <c r="P22" s="592" t="str">
        <f>IF(NOT(ISBLANK('2 sup_templates'!P22)),IF(NOT(ISBLANK('2 sup_templates'!P21)),'2 sup_templates'!P22/'2 sup_templates'!P21-1,""),"")</f>
        <v/>
      </c>
      <c r="Q22" s="592" t="str">
        <f>IF(NOT(ISBLANK('2 sup_templates'!Q22)),IF(NOT(ISBLANK('2 sup_templates'!Q21)),'2 sup_templates'!Q22/'2 sup_templates'!Q21-1,""),"")</f>
        <v/>
      </c>
      <c r="R22" s="592" t="str">
        <f>IF(NOT(ISBLANK('2 sup_templates'!R22)),IF(NOT(ISBLANK('2 sup_templates'!R21)),'2 sup_templates'!R22/'2 sup_templates'!R21-1,""),"")</f>
        <v/>
      </c>
      <c r="S22" s="592" t="str">
        <f>IF(NOT(ISBLANK('2 sup_templates'!S22)),IF(NOT(ISBLANK('2 sup_templates'!S21)),'2 sup_templates'!S22/'2 sup_templates'!S21-1,""),"")</f>
        <v/>
      </c>
      <c r="T22" s="592" t="str">
        <f>IF(NOT(ISBLANK('2 sup_templates'!T22)),IF(NOT(ISBLANK('2 sup_templates'!T21)),'2 sup_templates'!T22/'2 sup_templates'!T21-1,""),"")</f>
        <v/>
      </c>
      <c r="U22" s="592" t="str">
        <f>IF(NOT(ISBLANK('2 sup_templates'!U22)),IF(NOT(ISBLANK('2 sup_templates'!U21)),'2 sup_templates'!U22/'2 sup_templates'!U21-1,""),"")</f>
        <v/>
      </c>
      <c r="V22" s="592" t="str">
        <f>IF(NOT(ISBLANK('2 sup_templates'!V22)),IF(NOT(ISBLANK('2 sup_templates'!V21)),'2 sup_templates'!V22/'2 sup_templates'!V21-1,""),"")</f>
        <v/>
      </c>
      <c r="W22" s="592" t="str">
        <f>IF(NOT(ISBLANK('2 sup_templates'!W22)),IF(NOT(ISBLANK('2 sup_templates'!W21)),'2 sup_templates'!W22/'2 sup_templates'!W21-1,""),"")</f>
        <v/>
      </c>
      <c r="X22" s="592" t="str">
        <f>IF(NOT(ISBLANK('2 sup_templates'!X22)),IF(NOT(ISBLANK('2 sup_templates'!X21)),'2 sup_templates'!X22/'2 sup_templates'!X21-1,""),"")</f>
        <v/>
      </c>
      <c r="Y22" s="592" t="str">
        <f>IF(NOT(ISBLANK('2 sup_templates'!Y22)),IF(NOT(ISBLANK('2 sup_templates'!Y21)),'2 sup_templates'!Y22/'2 sup_templates'!Y21-1,""),"")</f>
        <v/>
      </c>
      <c r="Z22" s="592" t="str">
        <f>IF(NOT(ISBLANK('2 sup_templates'!Z22)),IF(NOT(ISBLANK('2 sup_templates'!Z21)),'2 sup_templates'!Z22/'2 sup_templates'!Z21-1,""),"")</f>
        <v/>
      </c>
      <c r="AA22" s="592" t="str">
        <f>IF(NOT(ISBLANK('2 sup_templates'!AA22)),IF(NOT(ISBLANK('2 sup_templates'!AA21)),'2 sup_templates'!AA22/'2 sup_templates'!AA21-1,""),"")</f>
        <v/>
      </c>
      <c r="AB22" s="592" t="str">
        <f>IF(NOT(ISBLANK('2 sup_templates'!AB22)),IF(NOT(ISBLANK('2 sup_templates'!AB21)),'2 sup_templates'!AB22/'2 sup_templates'!AB21-1,""),"")</f>
        <v/>
      </c>
      <c r="AC22" s="592" t="str">
        <f>IF(NOT(ISBLANK('2 sup_templates'!AC22)),IF(NOT(ISBLANK('2 sup_templates'!AC21)),'2 sup_templates'!AC22/'2 sup_templates'!AC21-1,""),"")</f>
        <v/>
      </c>
      <c r="AD22" s="592" t="str">
        <f>IF(NOT(ISBLANK('2 sup_templates'!AD22)),IF(NOT(ISBLANK('2 sup_templates'!AD21)),'2 sup_templates'!AD22/'2 sup_templates'!AD21-1,""),"")</f>
        <v/>
      </c>
      <c r="AE22" s="592" t="str">
        <f>IF(NOT(ISBLANK('2 sup_templates'!AE22)),IF(NOT(ISBLANK('2 sup_templates'!AE21)),'2 sup_templates'!AE22/'2 sup_templates'!AE21-1,""),"")</f>
        <v/>
      </c>
      <c r="AF22" s="592" t="str">
        <f>IF(NOT(ISBLANK('2 sup_templates'!AF22)),IF(NOT(ISBLANK('2 sup_templates'!AF21)),'2 sup_templates'!AF22/'2 sup_templates'!AF21-1,""),"")</f>
        <v/>
      </c>
      <c r="AG22" s="592" t="str">
        <f>IF(NOT(ISBLANK('2 sup_templates'!AG22)),IF(NOT(ISBLANK('2 sup_templates'!AG21)),'2 sup_templates'!AG22/'2 sup_templates'!AG21-1,""),"")</f>
        <v/>
      </c>
      <c r="AH22" s="592" t="str">
        <f>IF(NOT(ISBLANK('2 sup_templates'!AH22)),IF(NOT(ISBLANK('2 sup_templates'!AH21)),'2 sup_templates'!AH22/'2 sup_templates'!AH21-1,""),"")</f>
        <v/>
      </c>
      <c r="AI22" s="592" t="str">
        <f>IF(NOT(ISBLANK('2 sup_templates'!AI22)),IF(NOT(ISBLANK('2 sup_templates'!AI21)),'2 sup_templates'!AI22/'2 sup_templates'!AI21-1,""),"")</f>
        <v/>
      </c>
      <c r="AJ22" s="592" t="str">
        <f>IF(NOT(ISBLANK('2 sup_templates'!AJ22)),IF(NOT(ISBLANK('2 sup_templates'!AJ21)),'2 sup_templates'!AJ22/'2 sup_templates'!AJ21-1,""),"")</f>
        <v/>
      </c>
      <c r="AK22" s="592" t="str">
        <f>IF(NOT(ISBLANK('2 sup_templates'!AK22)),IF(NOT(ISBLANK('2 sup_templates'!AK21)),'2 sup_templates'!AK22/'2 sup_templates'!AK21-1,""),"")</f>
        <v/>
      </c>
      <c r="AL22" s="592" t="str">
        <f>IF(NOT(ISBLANK('2 sup_templates'!AL22)),IF(NOT(ISBLANK('2 sup_templates'!AL21)),'2 sup_templates'!AL22/'2 sup_templates'!AL21-1,""),"")</f>
        <v/>
      </c>
      <c r="AM22" s="435"/>
      <c r="AN22" s="82">
        <v>2013</v>
      </c>
      <c r="AO22" s="115" t="str">
        <f>IF(NOT(ISBLANK('2 sup_templates'!AO22)),IF(NOT(ISBLANK('2 sup_templates'!AO21)),'2 sup_templates'!AO22/'2 sup_templates'!AO21-1,""),"")</f>
        <v/>
      </c>
      <c r="AP22" s="118" t="str">
        <f>IF(NOT(ISBLANK('2 sup_templates'!AP22)),IF(NOT(ISBLANK('2 sup_templates'!AP21)),'2 sup_templates'!AP22/'2 sup_templates'!AP21-1,""),"")</f>
        <v/>
      </c>
      <c r="AQ22" s="115" t="str">
        <f>IF(NOT(ISBLANK('2 sup_templates'!AQ22)),IF(NOT(ISBLANK('2 sup_templates'!AQ21)),'2 sup_templates'!AQ22/'2 sup_templates'!AQ21-1,""),"")</f>
        <v/>
      </c>
      <c r="AR22" s="118" t="str">
        <f>IF(NOT(ISBLANK('2 sup_templates'!AR22)),IF(NOT(ISBLANK('2 sup_templates'!AR21)),'2 sup_templates'!AR22/'2 sup_templates'!AR21-1,""),"")</f>
        <v/>
      </c>
      <c r="AS22" s="115" t="str">
        <f>IF(NOT(ISBLANK('2 sup_templates'!AS22)),IF(NOT(ISBLANK('2 sup_templates'!AS21)),'2 sup_templates'!AS22/'2 sup_templates'!AS21-1,""),"")</f>
        <v/>
      </c>
      <c r="AT22" s="118" t="str">
        <f>IF(NOT(ISBLANK('2 sup_templates'!AT22)),IF(NOT(ISBLANK('2 sup_templates'!AT21)),'2 sup_templates'!AT22/'2 sup_templates'!AT21-1,""),"")</f>
        <v/>
      </c>
      <c r="AU22" s="115" t="str">
        <f>IF(NOT(ISBLANK('2 sup_templates'!AU22)),IF(NOT(ISBLANK('2 sup_templates'!AU21)),'2 sup_templates'!AU22/'2 sup_templates'!AU21-1,""),"")</f>
        <v/>
      </c>
      <c r="AV22" s="118" t="str">
        <f>IF(NOT(ISBLANK('2 sup_templates'!AV22)),IF(NOT(ISBLANK('2 sup_templates'!AV21)),'2 sup_templates'!AV22/'2 sup_templates'!AV21-1,""),"")</f>
        <v/>
      </c>
      <c r="AW22" s="118" t="str">
        <f>IF(NOT(ISBLANK('2 sup_templates'!AW22)),IF(NOT(ISBLANK('2 sup_templates'!AW21)),'2 sup_templates'!AW22/'2 sup_templates'!AW21-1,""),"")</f>
        <v/>
      </c>
      <c r="AX22" s="118" t="str">
        <f>IF(NOT(ISBLANK('2 sup_templates'!AX22)),IF(NOT(ISBLANK('2 sup_templates'!AX21)),'2 sup_templates'!AX22/'2 sup_templates'!AX21-1,""),"")</f>
        <v/>
      </c>
      <c r="AY22" s="118" t="str">
        <f>IF(NOT(ISBLANK('2 sup_templates'!AY22)),IF(NOT(ISBLANK('2 sup_templates'!AY21)),'2 sup_templates'!AY22/'2 sup_templates'!AY21-1,""),"")</f>
        <v/>
      </c>
      <c r="AZ22" s="118" t="str">
        <f>IF(NOT(ISBLANK('2 sup_templates'!AZ22)),IF(NOT(ISBLANK('2 sup_templates'!AZ21)),'2 sup_templates'!AZ22/'2 sup_templates'!AZ21-1,""),"")</f>
        <v/>
      </c>
      <c r="BA22" s="118" t="str">
        <f>IF(NOT(ISBLANK('2 sup_templates'!BA22)),IF(NOT(ISBLANK('2 sup_templates'!BA21)),'2 sup_templates'!BA22/'2 sup_templates'!BA21-1,""),"")</f>
        <v/>
      </c>
      <c r="BB22" s="118" t="str">
        <f>IF(NOT(ISBLANK('2 sup_templates'!BB22)),IF(NOT(ISBLANK('2 sup_templates'!BB21)),'2 sup_templates'!BB22/'2 sup_templates'!BB21-1,""),"")</f>
        <v/>
      </c>
      <c r="BC22" s="118" t="str">
        <f>IF(NOT(ISBLANK('2 sup_templates'!BC22)),IF(NOT(ISBLANK('2 sup_templates'!BC21)),'2 sup_templates'!BC22/'2 sup_templates'!BC21-1,""),"")</f>
        <v/>
      </c>
      <c r="BD22" s="118" t="str">
        <f>IF(NOT(ISBLANK('2 sup_templates'!BD22)),IF(NOT(ISBLANK('2 sup_templates'!BD21)),'2 sup_templates'!BD22/'2 sup_templates'!BD21-1,""),"")</f>
        <v/>
      </c>
      <c r="BE22" s="118" t="str">
        <f>IF(NOT(ISBLANK('2 sup_templates'!BE22)),IF(NOT(ISBLANK('2 sup_templates'!BE21)),'2 sup_templates'!BE22/'2 sup_templates'!BE21-1,""),"")</f>
        <v/>
      </c>
      <c r="BF22" s="118" t="str">
        <f>IF(NOT(ISBLANK('2 sup_templates'!BF22)),IF(NOT(ISBLANK('2 sup_templates'!BF21)),'2 sup_templates'!BF22/'2 sup_templates'!BF21-1,""),"")</f>
        <v/>
      </c>
      <c r="BG22" s="118" t="str">
        <f>IF(NOT(ISBLANK('2 sup_templates'!BG22)),IF(NOT(ISBLANK('2 sup_templates'!BG21)),'2 sup_templates'!BG22/'2 sup_templates'!BG21-1,""),"")</f>
        <v/>
      </c>
      <c r="BH22" s="118" t="str">
        <f>IF(NOT(ISBLANK('2 sup_templates'!BH22)),IF(NOT(ISBLANK('2 sup_templates'!BH21)),'2 sup_templates'!BH22/'2 sup_templates'!BH21-1,""),"")</f>
        <v/>
      </c>
      <c r="BI22" s="118" t="str">
        <f>IF(NOT(ISBLANK('2 sup_templates'!BI22)),IF(NOT(ISBLANK('2 sup_templates'!BI21)),'2 sup_templates'!BI22/'2 sup_templates'!BI21-1,""),"")</f>
        <v/>
      </c>
      <c r="BJ22" s="118" t="str">
        <f>IF(NOT(ISBLANK('2 sup_templates'!BJ22)),IF(NOT(ISBLANK('2 sup_templates'!BJ21)),'2 sup_templates'!BJ22/'2 sup_templates'!BJ21-1,""),"")</f>
        <v/>
      </c>
      <c r="BK22" s="118" t="str">
        <f>IF(NOT(ISBLANK('2 sup_templates'!BK22)),IF(NOT(ISBLANK('2 sup_templates'!BK21)),'2 sup_templates'!BK22/'2 sup_templates'!BK21-1,""),"")</f>
        <v/>
      </c>
      <c r="BL22" s="118" t="str">
        <f>IF(NOT(ISBLANK('2 sup_templates'!BL22)),IF(NOT(ISBLANK('2 sup_templates'!BL21)),'2 sup_templates'!BL22/'2 sup_templates'!BL21-1,""),"")</f>
        <v/>
      </c>
      <c r="BM22" s="435"/>
      <c r="BN22" s="82">
        <v>2013</v>
      </c>
      <c r="BO22" s="115" t="str">
        <f>IF(NOT(ISBLANK('2 sup_templates'!BO22)),IF(NOT(ISBLANK('2 sup_templates'!BO21)),'2 sup_templates'!BO22/'2 sup_templates'!BO21-1,""),"")</f>
        <v/>
      </c>
      <c r="BP22" s="115" t="str">
        <f>IF(NOT(ISBLANK('2 sup_templates'!BP22)),IF(NOT(ISBLANK('2 sup_templates'!BP21)),'2 sup_templates'!BP22/'2 sup_templates'!BP21-1,""),"")</f>
        <v/>
      </c>
      <c r="BQ22" s="115" t="str">
        <f>IF(NOT(ISBLANK('2 sup_templates'!BQ22)),IF(NOT(ISBLANK('2 sup_templates'!BQ21)),'2 sup_templates'!BQ22/'2 sup_templates'!BQ21-1,""),"")</f>
        <v/>
      </c>
      <c r="BR22" s="115" t="str">
        <f>IF(NOT(ISBLANK('2 sup_templates'!BR22)),IF(NOT(ISBLANK('2 sup_templates'!BR21)),'2 sup_templates'!BR22/'2 sup_templates'!BR21-1,""),"")</f>
        <v/>
      </c>
      <c r="BS22" s="115" t="str">
        <f>IF(NOT(ISBLANK('2 sup_templates'!BS22)),IF(NOT(ISBLANK('2 sup_templates'!BS21)),'2 sup_templates'!BS22/'2 sup_templates'!BS21-1,""),"")</f>
        <v/>
      </c>
      <c r="BT22" s="115" t="str">
        <f>IF(NOT(ISBLANK('2 sup_templates'!BT22)),IF(NOT(ISBLANK('2 sup_templates'!BT21)),'2 sup_templates'!BT22/'2 sup_templates'!BT21-1,""),"")</f>
        <v/>
      </c>
      <c r="BU22" s="115" t="str">
        <f>IF(NOT(ISBLANK('2 sup_templates'!BU22)),IF(NOT(ISBLANK('2 sup_templates'!BU21)),'2 sup_templates'!BU22/'2 sup_templates'!BU21-1,""),"")</f>
        <v/>
      </c>
      <c r="BV22" s="115" t="str">
        <f>IF(NOT(ISBLANK('2 sup_templates'!BV22)),IF(NOT(ISBLANK('2 sup_templates'!BV21)),'2 sup_templates'!BV22/'2 sup_templates'!BV21-1,""),"")</f>
        <v/>
      </c>
      <c r="BW22" s="115" t="str">
        <f>IF(NOT(ISBLANK('2 sup_templates'!BW22)),IF(NOT(ISBLANK('2 sup_templates'!BW21)),'2 sup_templates'!BW22/'2 sup_templates'!BW21-1,""),"")</f>
        <v/>
      </c>
      <c r="BX22" s="115" t="str">
        <f>IF(NOT(ISBLANK('2 sup_templates'!BX22)),IF(NOT(ISBLANK('2 sup_templates'!BX21)),'2 sup_templates'!BX22/'2 sup_templates'!BX21-1,""),"")</f>
        <v/>
      </c>
      <c r="BY22" s="115" t="str">
        <f>IF(NOT(ISBLANK('2 sup_templates'!BY22)),IF(NOT(ISBLANK('2 sup_templates'!BY21)),'2 sup_templates'!BY22/'2 sup_templates'!BY21-1,""),"")</f>
        <v/>
      </c>
      <c r="BZ22" s="115" t="str">
        <f>IF(NOT(ISBLANK('2 sup_templates'!BZ22)),IF(NOT(ISBLANK('2 sup_templates'!BZ21)),'2 sup_templates'!BZ22/'2 sup_templates'!BZ21-1,""),"")</f>
        <v/>
      </c>
      <c r="CA22" s="115" t="str">
        <f>IF(NOT(ISBLANK('2 sup_templates'!CA22)),IF(NOT(ISBLANK('2 sup_templates'!CA21)),'2 sup_templates'!CA22/'2 sup_templates'!CA21-1,""),"")</f>
        <v/>
      </c>
      <c r="CB22" s="115" t="str">
        <f>IF(NOT(ISBLANK('2 sup_templates'!CB22)),IF(NOT(ISBLANK('2 sup_templates'!CB21)),'2 sup_templates'!CB22/'2 sup_templates'!CB21-1,""),"")</f>
        <v/>
      </c>
      <c r="CC22" s="115" t="str">
        <f>IF(NOT(ISBLANK('2 sup_templates'!CC22)),IF(NOT(ISBLANK('2 sup_templates'!CC21)),'2 sup_templates'!CC22/'2 sup_templates'!CC21-1,""),"")</f>
        <v/>
      </c>
      <c r="CD22" s="115" t="str">
        <f>IF(NOT(ISBLANK('2 sup_templates'!CD22)),IF(NOT(ISBLANK('2 sup_templates'!CD21)),'2 sup_templates'!CD22/'2 sup_templates'!CD21-1,""),"")</f>
        <v/>
      </c>
      <c r="CE22" s="115" t="str">
        <f>IF(NOT(ISBLANK('2 sup_templates'!CE22)),IF(NOT(ISBLANK('2 sup_templates'!CE21)),'2 sup_templates'!CE22/'2 sup_templates'!CE21-1,""),"")</f>
        <v/>
      </c>
      <c r="CF22" s="115" t="str">
        <f>IF(NOT(ISBLANK('2 sup_templates'!CF22)),IF(NOT(ISBLANK('2 sup_templates'!CF21)),'2 sup_templates'!CF22/'2 sup_templates'!CF21-1,""),"")</f>
        <v/>
      </c>
      <c r="CG22" s="115" t="str">
        <f>IF(NOT(ISBLANK('2 sup_templates'!CG22)),IF(NOT(ISBLANK('2 sup_templates'!CG21)),'2 sup_templates'!CG22/'2 sup_templates'!CG21-1,""),"")</f>
        <v/>
      </c>
      <c r="CH22" s="115" t="str">
        <f>IF(NOT(ISBLANK('2 sup_templates'!CH22)),IF(NOT(ISBLANK('2 sup_templates'!CH21)),'2 sup_templates'!CH22/'2 sup_templates'!CH21-1,""),"")</f>
        <v/>
      </c>
      <c r="CI22" s="115" t="str">
        <f>IF(NOT(ISBLANK('2 sup_templates'!CI22)),IF(NOT(ISBLANK('2 sup_templates'!CI21)),'2 sup_templates'!CI22/'2 sup_templates'!CI21-1,""),"")</f>
        <v/>
      </c>
      <c r="CJ22" s="115" t="str">
        <f>IF(NOT(ISBLANK('2 sup_templates'!CJ22)),IF(NOT(ISBLANK('2 sup_templates'!CJ21)),'2 sup_templates'!CJ22/'2 sup_templates'!CJ21-1,""),"")</f>
        <v/>
      </c>
      <c r="CK22" s="115" t="str">
        <f>IF(NOT(ISBLANK('2 sup_templates'!CK22)),IF(NOT(ISBLANK('2 sup_templates'!CK21)),'2 sup_templates'!CK22/'2 sup_templates'!CK21-1,""),"")</f>
        <v/>
      </c>
      <c r="CL22" s="115" t="str">
        <f>IF(NOT(ISBLANK('2 sup_templates'!CL22)),IF(NOT(ISBLANK('2 sup_templates'!CL21)),'2 sup_templates'!CL22/'2 sup_templates'!CL21-1,""),"")</f>
        <v/>
      </c>
      <c r="CM22" s="14"/>
      <c r="CN22" s="82">
        <v>2013</v>
      </c>
      <c r="CO22" s="118" t="str">
        <f>IF(NOT(ISBLANK('2 sup_templates'!CO22)),IF(NOT(ISBLANK('2 sup_templates'!CO21)),'2 sup_templates'!CO22/'2 sup_templates'!CO21-1,""),"")</f>
        <v/>
      </c>
      <c r="CP22" s="118" t="str">
        <f>IF(NOT(ISBLANK('2 sup_templates'!CP22)),IF(NOT(ISBLANK('2 sup_templates'!CP21)),'2 sup_templates'!CP22/'2 sup_templates'!CP21-1,""),"")</f>
        <v/>
      </c>
      <c r="CQ22" s="118" t="str">
        <f>IF(NOT(ISBLANK('2 sup_templates'!CQ22)),IF(NOT(ISBLANK('2 sup_templates'!CQ21)),'2 sup_templates'!CQ22/'2 sup_templates'!CQ21-1,""),"")</f>
        <v/>
      </c>
      <c r="CR22" s="118" t="str">
        <f>IF(NOT(ISBLANK('2 sup_templates'!CR22)),IF(NOT(ISBLANK('2 sup_templates'!CR21)),'2 sup_templates'!CR22/'2 sup_templates'!CR21-1,""),"")</f>
        <v/>
      </c>
      <c r="CS22" s="118" t="str">
        <f>IF(NOT(ISBLANK('2 sup_templates'!CS22)),IF(NOT(ISBLANK('2 sup_templates'!CS21)),'2 sup_templates'!CS22/'2 sup_templates'!CS21-1,""),"")</f>
        <v/>
      </c>
      <c r="CT22" s="118" t="str">
        <f>IF(NOT(ISBLANK('2 sup_templates'!CT22)),IF(NOT(ISBLANK('2 sup_templates'!CT21)),'2 sup_templates'!CT22/'2 sup_templates'!CT21-1,""),"")</f>
        <v/>
      </c>
      <c r="CU22" s="118" t="str">
        <f>IF(NOT(ISBLANK('2 sup_templates'!CU22)),IF(NOT(ISBLANK('2 sup_templates'!CU21)),'2 sup_templates'!CU22/'2 sup_templates'!CU21-1,""),"")</f>
        <v/>
      </c>
      <c r="CV22" s="118" t="str">
        <f>IF(NOT(ISBLANK('2 sup_templates'!CV22)),IF(NOT(ISBLANK('2 sup_templates'!CV21)),'2 sup_templates'!CV22/'2 sup_templates'!CV21-1,""),"")</f>
        <v/>
      </c>
      <c r="CW22" s="118" t="str">
        <f>IF(NOT(ISBLANK('2 sup_templates'!CW22)),IF(NOT(ISBLANK('2 sup_templates'!CW21)),'2 sup_templates'!CW22/'2 sup_templates'!CW21-1,""),"")</f>
        <v/>
      </c>
      <c r="CX22" s="118" t="str">
        <f>IF(NOT(ISBLANK('2 sup_templates'!CX22)),IF(NOT(ISBLANK('2 sup_templates'!CX21)),'2 sup_templates'!CX22/'2 sup_templates'!CX21-1,""),"")</f>
        <v/>
      </c>
      <c r="CY22" s="118" t="str">
        <f>IF(NOT(ISBLANK('2 sup_templates'!CY22)),IF(NOT(ISBLANK('2 sup_templates'!CY21)),'2 sup_templates'!CY22/'2 sup_templates'!CY21-1,""),"")</f>
        <v/>
      </c>
      <c r="CZ22" s="118" t="str">
        <f>IF(NOT(ISBLANK('2 sup_templates'!CZ22)),IF(NOT(ISBLANK('2 sup_templates'!CZ21)),'2 sup_templates'!CZ22/'2 sup_templates'!CZ21-1,""),"")</f>
        <v/>
      </c>
      <c r="DA22" s="118" t="str">
        <f>IF(NOT(ISBLANK('2 sup_templates'!DA22)),IF(NOT(ISBLANK('2 sup_templates'!DA21)),'2 sup_templates'!DA22/'2 sup_templates'!DA21-1,""),"")</f>
        <v/>
      </c>
      <c r="DB22" s="118" t="str">
        <f>IF(NOT(ISBLANK('2 sup_templates'!DB22)),IF(NOT(ISBLANK('2 sup_templates'!DB21)),'2 sup_templates'!DB22/'2 sup_templates'!DB21-1,""),"")</f>
        <v/>
      </c>
      <c r="DC22"/>
      <c r="DD22"/>
    </row>
    <row r="23" spans="1:108" s="20" customFormat="1" x14ac:dyDescent="0.2">
      <c r="A23" s="24"/>
      <c r="B23" s="83">
        <v>2014</v>
      </c>
      <c r="C23" s="592" t="str">
        <f>IF(NOT(ISBLANK('2 sup_templates'!C23)),IF(NOT(ISBLANK('2 sup_templates'!C22)),'2 sup_templates'!C23/'2 sup_templates'!C22-1,""),"")</f>
        <v/>
      </c>
      <c r="D23" s="592" t="str">
        <f>IF(NOT(ISBLANK('2 sup_templates'!D23)),IF(NOT(ISBLANK('2 sup_templates'!D22)),'2 sup_templates'!D23/'2 sup_templates'!D22-1,""),"")</f>
        <v/>
      </c>
      <c r="E23" s="592" t="str">
        <f>IF(NOT(ISBLANK('2 sup_templates'!E23)),IF(NOT(ISBLANK('2 sup_templates'!E22)),'2 sup_templates'!E23/'2 sup_templates'!E22-1,""),"")</f>
        <v/>
      </c>
      <c r="F23" s="592" t="str">
        <f>IF(NOT(ISBLANK('2 sup_templates'!F23)),IF(NOT(ISBLANK('2 sup_templates'!F22)),'2 sup_templates'!F23/'2 sup_templates'!F22-1,""),"")</f>
        <v/>
      </c>
      <c r="G23" s="592" t="str">
        <f>IF(NOT(ISBLANK('2 sup_templates'!G23)),IF(NOT(ISBLANK('2 sup_templates'!G22)),'2 sup_templates'!G23/'2 sup_templates'!G22-1,""),"")</f>
        <v/>
      </c>
      <c r="H23" s="592" t="str">
        <f>IF(NOT(ISBLANK('2 sup_templates'!H23)),IF(NOT(ISBLANK('2 sup_templates'!H22)),'2 sup_templates'!H23/'2 sup_templates'!H22-1,""),"")</f>
        <v/>
      </c>
      <c r="I23" s="592" t="str">
        <f>IF(NOT(ISBLANK('2 sup_templates'!I23)),IF(NOT(ISBLANK('2 sup_templates'!I22)),'2 sup_templates'!I23/'2 sup_templates'!I22-1,""),"")</f>
        <v/>
      </c>
      <c r="J23" s="592" t="str">
        <f>IF(NOT(ISBLANK('2 sup_templates'!J23)),IF(NOT(ISBLANK('2 sup_templates'!J22)),'2 sup_templates'!J23/'2 sup_templates'!J22-1,""),"")</f>
        <v/>
      </c>
      <c r="K23" s="592" t="str">
        <f>IF(NOT(ISBLANK('2 sup_templates'!K23)),IF(NOT(ISBLANK('2 sup_templates'!K22)),'2 sup_templates'!K23/'2 sup_templates'!K22-1,""),"")</f>
        <v/>
      </c>
      <c r="L23" s="592" t="str">
        <f>IF(NOT(ISBLANK('2 sup_templates'!L23)),IF(NOT(ISBLANK('2 sup_templates'!L22)),'2 sup_templates'!L23/'2 sup_templates'!L22-1,""),"")</f>
        <v/>
      </c>
      <c r="M23" s="592" t="str">
        <f>IF(NOT(ISBLANK('2 sup_templates'!M23)),IF(NOT(ISBLANK('2 sup_templates'!M22)),'2 sup_templates'!M23/'2 sup_templates'!M22-1,""),"")</f>
        <v/>
      </c>
      <c r="N23" s="592" t="str">
        <f>IF(NOT(ISBLANK('2 sup_templates'!N23)),IF(NOT(ISBLANK('2 sup_templates'!N22)),'2 sup_templates'!N23/'2 sup_templates'!N22-1,""),"")</f>
        <v/>
      </c>
      <c r="O23" s="592" t="str">
        <f>IF(NOT(ISBLANK('2 sup_templates'!O23)),IF(NOT(ISBLANK('2 sup_templates'!O22)),'2 sup_templates'!O23/'2 sup_templates'!O22-1,""),"")</f>
        <v/>
      </c>
      <c r="P23" s="592" t="str">
        <f>IF(NOT(ISBLANK('2 sup_templates'!P23)),IF(NOT(ISBLANK('2 sup_templates'!P22)),'2 sup_templates'!P23/'2 sup_templates'!P22-1,""),"")</f>
        <v/>
      </c>
      <c r="Q23" s="592" t="str">
        <f>IF(NOT(ISBLANK('2 sup_templates'!Q23)),IF(NOT(ISBLANK('2 sup_templates'!Q22)),'2 sup_templates'!Q23/'2 sup_templates'!Q22-1,""),"")</f>
        <v/>
      </c>
      <c r="R23" s="592" t="str">
        <f>IF(NOT(ISBLANK('2 sup_templates'!R23)),IF(NOT(ISBLANK('2 sup_templates'!R22)),'2 sup_templates'!R23/'2 sup_templates'!R22-1,""),"")</f>
        <v/>
      </c>
      <c r="S23" s="592" t="str">
        <f>IF(NOT(ISBLANK('2 sup_templates'!S23)),IF(NOT(ISBLANK('2 sup_templates'!S22)),'2 sup_templates'!S23/'2 sup_templates'!S22-1,""),"")</f>
        <v/>
      </c>
      <c r="T23" s="592" t="str">
        <f>IF(NOT(ISBLANK('2 sup_templates'!T23)),IF(NOT(ISBLANK('2 sup_templates'!T22)),'2 sup_templates'!T23/'2 sup_templates'!T22-1,""),"")</f>
        <v/>
      </c>
      <c r="U23" s="592" t="str">
        <f>IF(NOT(ISBLANK('2 sup_templates'!U23)),IF(NOT(ISBLANK('2 sup_templates'!U22)),'2 sup_templates'!U23/'2 sup_templates'!U22-1,""),"")</f>
        <v/>
      </c>
      <c r="V23" s="592" t="str">
        <f>IF(NOT(ISBLANK('2 sup_templates'!V23)),IF(NOT(ISBLANK('2 sup_templates'!V22)),'2 sup_templates'!V23/'2 sup_templates'!V22-1,""),"")</f>
        <v/>
      </c>
      <c r="W23" s="592" t="str">
        <f>IF(NOT(ISBLANK('2 sup_templates'!W23)),IF(NOT(ISBLANK('2 sup_templates'!W22)),'2 sup_templates'!W23/'2 sup_templates'!W22-1,""),"")</f>
        <v/>
      </c>
      <c r="X23" s="592" t="str">
        <f>IF(NOT(ISBLANK('2 sup_templates'!X23)),IF(NOT(ISBLANK('2 sup_templates'!X22)),'2 sup_templates'!X23/'2 sup_templates'!X22-1,""),"")</f>
        <v/>
      </c>
      <c r="Y23" s="592" t="str">
        <f>IF(NOT(ISBLANK('2 sup_templates'!Y23)),IF(NOT(ISBLANK('2 sup_templates'!Y22)),'2 sup_templates'!Y23/'2 sup_templates'!Y22-1,""),"")</f>
        <v/>
      </c>
      <c r="Z23" s="592" t="str">
        <f>IF(NOT(ISBLANK('2 sup_templates'!Z23)),IF(NOT(ISBLANK('2 sup_templates'!Z22)),'2 sup_templates'!Z23/'2 sup_templates'!Z22-1,""),"")</f>
        <v/>
      </c>
      <c r="AA23" s="592" t="str">
        <f>IF(NOT(ISBLANK('2 sup_templates'!AA23)),IF(NOT(ISBLANK('2 sup_templates'!AA22)),'2 sup_templates'!AA23/'2 sup_templates'!AA22-1,""),"")</f>
        <v/>
      </c>
      <c r="AB23" s="592" t="str">
        <f>IF(NOT(ISBLANK('2 sup_templates'!AB23)),IF(NOT(ISBLANK('2 sup_templates'!AB22)),'2 sup_templates'!AB23/'2 sup_templates'!AB22-1,""),"")</f>
        <v/>
      </c>
      <c r="AC23" s="592" t="str">
        <f>IF(NOT(ISBLANK('2 sup_templates'!AC23)),IF(NOT(ISBLANK('2 sup_templates'!AC22)),'2 sup_templates'!AC23/'2 sup_templates'!AC22-1,""),"")</f>
        <v/>
      </c>
      <c r="AD23" s="592" t="str">
        <f>IF(NOT(ISBLANK('2 sup_templates'!AD23)),IF(NOT(ISBLANK('2 sup_templates'!AD22)),'2 sup_templates'!AD23/'2 sup_templates'!AD22-1,""),"")</f>
        <v/>
      </c>
      <c r="AE23" s="592" t="str">
        <f>IF(NOT(ISBLANK('2 sup_templates'!AE23)),IF(NOT(ISBLANK('2 sup_templates'!AE22)),'2 sup_templates'!AE23/'2 sup_templates'!AE22-1,""),"")</f>
        <v/>
      </c>
      <c r="AF23" s="592" t="str">
        <f>IF(NOT(ISBLANK('2 sup_templates'!AF23)),IF(NOT(ISBLANK('2 sup_templates'!AF22)),'2 sup_templates'!AF23/'2 sup_templates'!AF22-1,""),"")</f>
        <v/>
      </c>
      <c r="AG23" s="592" t="str">
        <f>IF(NOT(ISBLANK('2 sup_templates'!AG23)),IF(NOT(ISBLANK('2 sup_templates'!AG22)),'2 sup_templates'!AG23/'2 sup_templates'!AG22-1,""),"")</f>
        <v/>
      </c>
      <c r="AH23" s="592" t="str">
        <f>IF(NOT(ISBLANK('2 sup_templates'!AH23)),IF(NOT(ISBLANK('2 sup_templates'!AH22)),'2 sup_templates'!AH23/'2 sup_templates'!AH22-1,""),"")</f>
        <v/>
      </c>
      <c r="AI23" s="592" t="str">
        <f>IF(NOT(ISBLANK('2 sup_templates'!AI23)),IF(NOT(ISBLANK('2 sup_templates'!AI22)),'2 sup_templates'!AI23/'2 sup_templates'!AI22-1,""),"")</f>
        <v/>
      </c>
      <c r="AJ23" s="592" t="str">
        <f>IF(NOT(ISBLANK('2 sup_templates'!AJ23)),IF(NOT(ISBLANK('2 sup_templates'!AJ22)),'2 sup_templates'!AJ23/'2 sup_templates'!AJ22-1,""),"")</f>
        <v/>
      </c>
      <c r="AK23" s="592" t="str">
        <f>IF(NOT(ISBLANK('2 sup_templates'!AK23)),IF(NOT(ISBLANK('2 sup_templates'!AK22)),'2 sup_templates'!AK23/'2 sup_templates'!AK22-1,""),"")</f>
        <v/>
      </c>
      <c r="AL23" s="592" t="str">
        <f>IF(NOT(ISBLANK('2 sup_templates'!AL23)),IF(NOT(ISBLANK('2 sup_templates'!AL22)),'2 sup_templates'!AL23/'2 sup_templates'!AL22-1,""),"")</f>
        <v/>
      </c>
      <c r="AM23" s="435"/>
      <c r="AN23" s="83">
        <v>2014</v>
      </c>
      <c r="AO23" s="115" t="str">
        <f>IF(NOT(ISBLANK('2 sup_templates'!AO23)),IF(NOT(ISBLANK('2 sup_templates'!AO22)),'2 sup_templates'!AO23/'2 sup_templates'!AO22-1,""),"")</f>
        <v/>
      </c>
      <c r="AP23" s="120" t="str">
        <f>IF(NOT(ISBLANK('2 sup_templates'!AP23)),IF(NOT(ISBLANK('2 sup_templates'!AP22)),'2 sup_templates'!AP23/'2 sup_templates'!AP22-1,""),"")</f>
        <v/>
      </c>
      <c r="AQ23" s="115" t="str">
        <f>IF(NOT(ISBLANK('2 sup_templates'!AQ23)),IF(NOT(ISBLANK('2 sup_templates'!AQ22)),'2 sup_templates'!AQ23/'2 sup_templates'!AQ22-1,""),"")</f>
        <v/>
      </c>
      <c r="AR23" s="120" t="str">
        <f>IF(NOT(ISBLANK('2 sup_templates'!AR23)),IF(NOT(ISBLANK('2 sup_templates'!AR22)),'2 sup_templates'!AR23/'2 sup_templates'!AR22-1,""),"")</f>
        <v/>
      </c>
      <c r="AS23" s="115" t="str">
        <f>IF(NOT(ISBLANK('2 sup_templates'!AS23)),IF(NOT(ISBLANK('2 sup_templates'!AS22)),'2 sup_templates'!AS23/'2 sup_templates'!AS22-1,""),"")</f>
        <v/>
      </c>
      <c r="AT23" s="120" t="str">
        <f>IF(NOT(ISBLANK('2 sup_templates'!AT23)),IF(NOT(ISBLANK('2 sup_templates'!AT22)),'2 sup_templates'!AT23/'2 sup_templates'!AT22-1,""),"")</f>
        <v/>
      </c>
      <c r="AU23" s="115" t="str">
        <f>IF(NOT(ISBLANK('2 sup_templates'!AU23)),IF(NOT(ISBLANK('2 sup_templates'!AU22)),'2 sup_templates'!AU23/'2 sup_templates'!AU22-1,""),"")</f>
        <v/>
      </c>
      <c r="AV23" s="120" t="str">
        <f>IF(NOT(ISBLANK('2 sup_templates'!AV23)),IF(NOT(ISBLANK('2 sup_templates'!AV22)),'2 sup_templates'!AV23/'2 sup_templates'!AV22-1,""),"")</f>
        <v/>
      </c>
      <c r="AW23" s="120" t="str">
        <f>IF(NOT(ISBLANK('2 sup_templates'!AW23)),IF(NOT(ISBLANK('2 sup_templates'!AW22)),'2 sup_templates'!AW23/'2 sup_templates'!AW22-1,""),"")</f>
        <v/>
      </c>
      <c r="AX23" s="120" t="str">
        <f>IF(NOT(ISBLANK('2 sup_templates'!AX23)),IF(NOT(ISBLANK('2 sup_templates'!AX22)),'2 sup_templates'!AX23/'2 sup_templates'!AX22-1,""),"")</f>
        <v/>
      </c>
      <c r="AY23" s="120" t="str">
        <f>IF(NOT(ISBLANK('2 sup_templates'!AY23)),IF(NOT(ISBLANK('2 sup_templates'!AY22)),'2 sup_templates'!AY23/'2 sup_templates'!AY22-1,""),"")</f>
        <v/>
      </c>
      <c r="AZ23" s="120" t="str">
        <f>IF(NOT(ISBLANK('2 sup_templates'!AZ23)),IF(NOT(ISBLANK('2 sup_templates'!AZ22)),'2 sup_templates'!AZ23/'2 sup_templates'!AZ22-1,""),"")</f>
        <v/>
      </c>
      <c r="BA23" s="120" t="str">
        <f>IF(NOT(ISBLANK('2 sup_templates'!BA23)),IF(NOT(ISBLANK('2 sup_templates'!BA22)),'2 sup_templates'!BA23/'2 sup_templates'!BA22-1,""),"")</f>
        <v/>
      </c>
      <c r="BB23" s="120" t="str">
        <f>IF(NOT(ISBLANK('2 sup_templates'!BB23)),IF(NOT(ISBLANK('2 sup_templates'!BB22)),'2 sup_templates'!BB23/'2 sup_templates'!BB22-1,""),"")</f>
        <v/>
      </c>
      <c r="BC23" s="120" t="str">
        <f>IF(NOT(ISBLANK('2 sup_templates'!BC23)),IF(NOT(ISBLANK('2 sup_templates'!BC22)),'2 sup_templates'!BC23/'2 sup_templates'!BC22-1,""),"")</f>
        <v/>
      </c>
      <c r="BD23" s="120" t="str">
        <f>IF(NOT(ISBLANK('2 sup_templates'!BD23)),IF(NOT(ISBLANK('2 sup_templates'!BD22)),'2 sup_templates'!BD23/'2 sup_templates'!BD22-1,""),"")</f>
        <v/>
      </c>
      <c r="BE23" s="120" t="str">
        <f>IF(NOT(ISBLANK('2 sup_templates'!BE23)),IF(NOT(ISBLANK('2 sup_templates'!BE22)),'2 sup_templates'!BE23/'2 sup_templates'!BE22-1,""),"")</f>
        <v/>
      </c>
      <c r="BF23" s="120" t="str">
        <f>IF(NOT(ISBLANK('2 sup_templates'!BF23)),IF(NOT(ISBLANK('2 sup_templates'!BF22)),'2 sup_templates'!BF23/'2 sup_templates'!BF22-1,""),"")</f>
        <v/>
      </c>
      <c r="BG23" s="120" t="str">
        <f>IF(NOT(ISBLANK('2 sup_templates'!BG23)),IF(NOT(ISBLANK('2 sup_templates'!BG22)),'2 sup_templates'!BG23/'2 sup_templates'!BG22-1,""),"")</f>
        <v/>
      </c>
      <c r="BH23" s="120" t="str">
        <f>IF(NOT(ISBLANK('2 sup_templates'!BH23)),IF(NOT(ISBLANK('2 sup_templates'!BH22)),'2 sup_templates'!BH23/'2 sup_templates'!BH22-1,""),"")</f>
        <v/>
      </c>
      <c r="BI23" s="120" t="str">
        <f>IF(NOT(ISBLANK('2 sup_templates'!BI23)),IF(NOT(ISBLANK('2 sup_templates'!BI22)),'2 sup_templates'!BI23/'2 sup_templates'!BI22-1,""),"")</f>
        <v/>
      </c>
      <c r="BJ23" s="120" t="str">
        <f>IF(NOT(ISBLANK('2 sup_templates'!BJ23)),IF(NOT(ISBLANK('2 sup_templates'!BJ22)),'2 sup_templates'!BJ23/'2 sup_templates'!BJ22-1,""),"")</f>
        <v/>
      </c>
      <c r="BK23" s="120" t="str">
        <f>IF(NOT(ISBLANK('2 sup_templates'!BK23)),IF(NOT(ISBLANK('2 sup_templates'!BK22)),'2 sup_templates'!BK23/'2 sup_templates'!BK22-1,""),"")</f>
        <v/>
      </c>
      <c r="BL23" s="120" t="str">
        <f>IF(NOT(ISBLANK('2 sup_templates'!BL23)),IF(NOT(ISBLANK('2 sup_templates'!BL22)),'2 sup_templates'!BL23/'2 sup_templates'!BL22-1,""),"")</f>
        <v/>
      </c>
      <c r="BM23" s="435"/>
      <c r="BN23" s="83">
        <v>2014</v>
      </c>
      <c r="BO23" s="115" t="str">
        <f>IF(NOT(ISBLANK('2 sup_templates'!BO23)),IF(NOT(ISBLANK('2 sup_templates'!BO22)),'2 sup_templates'!BO23/'2 sup_templates'!BO22-1,""),"")</f>
        <v/>
      </c>
      <c r="BP23" s="115" t="str">
        <f>IF(NOT(ISBLANK('2 sup_templates'!BP23)),IF(NOT(ISBLANK('2 sup_templates'!BP22)),'2 sup_templates'!BP23/'2 sup_templates'!BP22-1,""),"")</f>
        <v/>
      </c>
      <c r="BQ23" s="115" t="str">
        <f>IF(NOT(ISBLANK('2 sup_templates'!BQ23)),IF(NOT(ISBLANK('2 sup_templates'!BQ22)),'2 sup_templates'!BQ23/'2 sup_templates'!BQ22-1,""),"")</f>
        <v/>
      </c>
      <c r="BR23" s="115" t="str">
        <f>IF(NOT(ISBLANK('2 sup_templates'!BR23)),IF(NOT(ISBLANK('2 sup_templates'!BR22)),'2 sup_templates'!BR23/'2 sup_templates'!BR22-1,""),"")</f>
        <v/>
      </c>
      <c r="BS23" s="115" t="str">
        <f>IF(NOT(ISBLANK('2 sup_templates'!BS23)),IF(NOT(ISBLANK('2 sup_templates'!BS22)),'2 sup_templates'!BS23/'2 sup_templates'!BS22-1,""),"")</f>
        <v/>
      </c>
      <c r="BT23" s="115" t="str">
        <f>IF(NOT(ISBLANK('2 sup_templates'!BT23)),IF(NOT(ISBLANK('2 sup_templates'!BT22)),'2 sup_templates'!BT23/'2 sup_templates'!BT22-1,""),"")</f>
        <v/>
      </c>
      <c r="BU23" s="115" t="str">
        <f>IF(NOT(ISBLANK('2 sup_templates'!BU23)),IF(NOT(ISBLANK('2 sup_templates'!BU22)),'2 sup_templates'!BU23/'2 sup_templates'!BU22-1,""),"")</f>
        <v/>
      </c>
      <c r="BV23" s="115" t="str">
        <f>IF(NOT(ISBLANK('2 sup_templates'!BV23)),IF(NOT(ISBLANK('2 sup_templates'!BV22)),'2 sup_templates'!BV23/'2 sup_templates'!BV22-1,""),"")</f>
        <v/>
      </c>
      <c r="BW23" s="115" t="str">
        <f>IF(NOT(ISBLANK('2 sup_templates'!BW23)),IF(NOT(ISBLANK('2 sup_templates'!BW22)),'2 sup_templates'!BW23/'2 sup_templates'!BW22-1,""),"")</f>
        <v/>
      </c>
      <c r="BX23" s="115" t="str">
        <f>IF(NOT(ISBLANK('2 sup_templates'!BX23)),IF(NOT(ISBLANK('2 sup_templates'!BX22)),'2 sup_templates'!BX23/'2 sup_templates'!BX22-1,""),"")</f>
        <v/>
      </c>
      <c r="BY23" s="115" t="str">
        <f>IF(NOT(ISBLANK('2 sup_templates'!BY23)),IF(NOT(ISBLANK('2 sup_templates'!BY22)),'2 sup_templates'!BY23/'2 sup_templates'!BY22-1,""),"")</f>
        <v/>
      </c>
      <c r="BZ23" s="115" t="str">
        <f>IF(NOT(ISBLANK('2 sup_templates'!BZ23)),IF(NOT(ISBLANK('2 sup_templates'!BZ22)),'2 sup_templates'!BZ23/'2 sup_templates'!BZ22-1,""),"")</f>
        <v/>
      </c>
      <c r="CA23" s="115" t="str">
        <f>IF(NOT(ISBLANK('2 sup_templates'!CA23)),IF(NOT(ISBLANK('2 sup_templates'!CA22)),'2 sup_templates'!CA23/'2 sup_templates'!CA22-1,""),"")</f>
        <v/>
      </c>
      <c r="CB23" s="115" t="str">
        <f>IF(NOT(ISBLANK('2 sup_templates'!CB23)),IF(NOT(ISBLANK('2 sup_templates'!CB22)),'2 sup_templates'!CB23/'2 sup_templates'!CB22-1,""),"")</f>
        <v/>
      </c>
      <c r="CC23" s="115" t="str">
        <f>IF(NOT(ISBLANK('2 sup_templates'!CC23)),IF(NOT(ISBLANK('2 sup_templates'!CC22)),'2 sup_templates'!CC23/'2 sup_templates'!CC22-1,""),"")</f>
        <v/>
      </c>
      <c r="CD23" s="115" t="str">
        <f>IF(NOT(ISBLANK('2 sup_templates'!CD23)),IF(NOT(ISBLANK('2 sup_templates'!CD22)),'2 sup_templates'!CD23/'2 sup_templates'!CD22-1,""),"")</f>
        <v/>
      </c>
      <c r="CE23" s="115" t="str">
        <f>IF(NOT(ISBLANK('2 sup_templates'!CE23)),IF(NOT(ISBLANK('2 sup_templates'!CE22)),'2 sup_templates'!CE23/'2 sup_templates'!CE22-1,""),"")</f>
        <v/>
      </c>
      <c r="CF23" s="115" t="str">
        <f>IF(NOT(ISBLANK('2 sup_templates'!CF23)),IF(NOT(ISBLANK('2 sup_templates'!CF22)),'2 sup_templates'!CF23/'2 sup_templates'!CF22-1,""),"")</f>
        <v/>
      </c>
      <c r="CG23" s="115" t="str">
        <f>IF(NOT(ISBLANK('2 sup_templates'!CG23)),IF(NOT(ISBLANK('2 sup_templates'!CG22)),'2 sup_templates'!CG23/'2 sup_templates'!CG22-1,""),"")</f>
        <v/>
      </c>
      <c r="CH23" s="115" t="str">
        <f>IF(NOT(ISBLANK('2 sup_templates'!CH23)),IF(NOT(ISBLANK('2 sup_templates'!CH22)),'2 sup_templates'!CH23/'2 sup_templates'!CH22-1,""),"")</f>
        <v/>
      </c>
      <c r="CI23" s="115" t="str">
        <f>IF(NOT(ISBLANK('2 sup_templates'!CI23)),IF(NOT(ISBLANK('2 sup_templates'!CI22)),'2 sup_templates'!CI23/'2 sup_templates'!CI22-1,""),"")</f>
        <v/>
      </c>
      <c r="CJ23" s="115" t="str">
        <f>IF(NOT(ISBLANK('2 sup_templates'!CJ23)),IF(NOT(ISBLANK('2 sup_templates'!CJ22)),'2 sup_templates'!CJ23/'2 sup_templates'!CJ22-1,""),"")</f>
        <v/>
      </c>
      <c r="CK23" s="115" t="str">
        <f>IF(NOT(ISBLANK('2 sup_templates'!CK23)),IF(NOT(ISBLANK('2 sup_templates'!CK22)),'2 sup_templates'!CK23/'2 sup_templates'!CK22-1,""),"")</f>
        <v/>
      </c>
      <c r="CL23" s="115" t="str">
        <f>IF(NOT(ISBLANK('2 sup_templates'!CL23)),IF(NOT(ISBLANK('2 sup_templates'!CL22)),'2 sup_templates'!CL23/'2 sup_templates'!CL22-1,""),"")</f>
        <v/>
      </c>
      <c r="CN23" s="83">
        <v>2014</v>
      </c>
      <c r="CO23" s="118" t="str">
        <f>IF(NOT(ISBLANK('2 sup_templates'!CO23)),IF(NOT(ISBLANK('2 sup_templates'!CO22)),'2 sup_templates'!CO23/'2 sup_templates'!CO22-1,""),"")</f>
        <v/>
      </c>
      <c r="CP23" s="118" t="str">
        <f>IF(NOT(ISBLANK('2 sup_templates'!CP23)),IF(NOT(ISBLANK('2 sup_templates'!CP22)),'2 sup_templates'!CP23/'2 sup_templates'!CP22-1,""),"")</f>
        <v/>
      </c>
      <c r="CQ23" s="118" t="str">
        <f>IF(NOT(ISBLANK('2 sup_templates'!CQ23)),IF(NOT(ISBLANK('2 sup_templates'!CQ22)),'2 sup_templates'!CQ23/'2 sup_templates'!CQ22-1,""),"")</f>
        <v/>
      </c>
      <c r="CR23" s="118" t="str">
        <f>IF(NOT(ISBLANK('2 sup_templates'!CR23)),IF(NOT(ISBLANK('2 sup_templates'!CR22)),'2 sup_templates'!CR23/'2 sup_templates'!CR22-1,""),"")</f>
        <v/>
      </c>
      <c r="CS23" s="118" t="str">
        <f>IF(NOT(ISBLANK('2 sup_templates'!CS23)),IF(NOT(ISBLANK('2 sup_templates'!CS22)),'2 sup_templates'!CS23/'2 sup_templates'!CS22-1,""),"")</f>
        <v/>
      </c>
      <c r="CT23" s="118" t="str">
        <f>IF(NOT(ISBLANK('2 sup_templates'!CT23)),IF(NOT(ISBLANK('2 sup_templates'!CT22)),'2 sup_templates'!CT23/'2 sup_templates'!CT22-1,""),"")</f>
        <v/>
      </c>
      <c r="CU23" s="118" t="str">
        <f>IF(NOT(ISBLANK('2 sup_templates'!CU23)),IF(NOT(ISBLANK('2 sup_templates'!CU22)),'2 sup_templates'!CU23/'2 sup_templates'!CU22-1,""),"")</f>
        <v/>
      </c>
      <c r="CV23" s="118" t="str">
        <f>IF(NOT(ISBLANK('2 sup_templates'!CV23)),IF(NOT(ISBLANK('2 sup_templates'!CV22)),'2 sup_templates'!CV23/'2 sup_templates'!CV22-1,""),"")</f>
        <v/>
      </c>
      <c r="CW23" s="118" t="str">
        <f>IF(NOT(ISBLANK('2 sup_templates'!CW23)),IF(NOT(ISBLANK('2 sup_templates'!CW22)),'2 sup_templates'!CW23/'2 sup_templates'!CW22-1,""),"")</f>
        <v/>
      </c>
      <c r="CX23" s="118" t="str">
        <f>IF(NOT(ISBLANK('2 sup_templates'!CX23)),IF(NOT(ISBLANK('2 sup_templates'!CX22)),'2 sup_templates'!CX23/'2 sup_templates'!CX22-1,""),"")</f>
        <v/>
      </c>
      <c r="CY23" s="118" t="str">
        <f>IF(NOT(ISBLANK('2 sup_templates'!CY23)),IF(NOT(ISBLANK('2 sup_templates'!CY22)),'2 sup_templates'!CY23/'2 sup_templates'!CY22-1,""),"")</f>
        <v/>
      </c>
      <c r="CZ23" s="118" t="str">
        <f>IF(NOT(ISBLANK('2 sup_templates'!CZ23)),IF(NOT(ISBLANK('2 sup_templates'!CZ22)),'2 sup_templates'!CZ23/'2 sup_templates'!CZ22-1,""),"")</f>
        <v/>
      </c>
      <c r="DA23" s="118" t="str">
        <f>IF(NOT(ISBLANK('2 sup_templates'!DA23)),IF(NOT(ISBLANK('2 sup_templates'!DA22)),'2 sup_templates'!DA23/'2 sup_templates'!DA22-1,""),"")</f>
        <v/>
      </c>
      <c r="DB23" s="118" t="str">
        <f>IF(NOT(ISBLANK('2 sup_templates'!DB23)),IF(NOT(ISBLANK('2 sup_templates'!DB22)),'2 sup_templates'!DB23/'2 sup_templates'!DB22-1,""),"")</f>
        <v/>
      </c>
      <c r="DC23"/>
      <c r="DD23"/>
    </row>
    <row r="24" spans="1:108" s="20" customFormat="1" x14ac:dyDescent="0.2">
      <c r="A24" s="24"/>
      <c r="B24" s="82">
        <v>2015</v>
      </c>
      <c r="C24" s="592" t="str">
        <f>IF(NOT(ISBLANK('2 sup_templates'!C24)),IF(NOT(ISBLANK('2 sup_templates'!C23)),'2 sup_templates'!C24/'2 sup_templates'!C23-1,""),"")</f>
        <v/>
      </c>
      <c r="D24" s="592" t="str">
        <f>IF(NOT(ISBLANK('2 sup_templates'!D24)),IF(NOT(ISBLANK('2 sup_templates'!D23)),'2 sup_templates'!D24/'2 sup_templates'!D23-1,""),"")</f>
        <v/>
      </c>
      <c r="E24" s="592" t="str">
        <f>IF(NOT(ISBLANK('2 sup_templates'!E24)),IF(NOT(ISBLANK('2 sup_templates'!E23)),'2 sup_templates'!E24/'2 sup_templates'!E23-1,""),"")</f>
        <v/>
      </c>
      <c r="F24" s="592" t="str">
        <f>IF(NOT(ISBLANK('2 sup_templates'!F24)),IF(NOT(ISBLANK('2 sup_templates'!F23)),'2 sup_templates'!F24/'2 sup_templates'!F23-1,""),"")</f>
        <v/>
      </c>
      <c r="G24" s="592" t="str">
        <f>IF(NOT(ISBLANK('2 sup_templates'!G24)),IF(NOT(ISBLANK('2 sup_templates'!G23)),'2 sup_templates'!G24/'2 sup_templates'!G23-1,""),"")</f>
        <v/>
      </c>
      <c r="H24" s="592" t="str">
        <f>IF(NOT(ISBLANK('2 sup_templates'!H24)),IF(NOT(ISBLANK('2 sup_templates'!H23)),'2 sup_templates'!H24/'2 sup_templates'!H23-1,""),"")</f>
        <v/>
      </c>
      <c r="I24" s="592" t="str">
        <f>IF(NOT(ISBLANK('2 sup_templates'!I24)),IF(NOT(ISBLANK('2 sup_templates'!I23)),'2 sup_templates'!I24/'2 sup_templates'!I23-1,""),"")</f>
        <v/>
      </c>
      <c r="J24" s="592" t="str">
        <f>IF(NOT(ISBLANK('2 sup_templates'!J24)),IF(NOT(ISBLANK('2 sup_templates'!J23)),'2 sup_templates'!J24/'2 sup_templates'!J23-1,""),"")</f>
        <v/>
      </c>
      <c r="K24" s="592" t="str">
        <f>IF(NOT(ISBLANK('2 sup_templates'!K24)),IF(NOT(ISBLANK('2 sup_templates'!K23)),'2 sup_templates'!K24/'2 sup_templates'!K23-1,""),"")</f>
        <v/>
      </c>
      <c r="L24" s="592" t="str">
        <f>IF(NOT(ISBLANK('2 sup_templates'!L24)),IF(NOT(ISBLANK('2 sup_templates'!L23)),'2 sup_templates'!L24/'2 sup_templates'!L23-1,""),"")</f>
        <v/>
      </c>
      <c r="M24" s="592" t="str">
        <f>IF(NOT(ISBLANK('2 sup_templates'!M24)),IF(NOT(ISBLANK('2 sup_templates'!M23)),'2 sup_templates'!M24/'2 sup_templates'!M23-1,""),"")</f>
        <v/>
      </c>
      <c r="N24" s="592" t="str">
        <f>IF(NOT(ISBLANK('2 sup_templates'!N24)),IF(NOT(ISBLANK('2 sup_templates'!N23)),'2 sup_templates'!N24/'2 sup_templates'!N23-1,""),"")</f>
        <v/>
      </c>
      <c r="O24" s="592" t="str">
        <f>IF(NOT(ISBLANK('2 sup_templates'!O24)),IF(NOT(ISBLANK('2 sup_templates'!O23)),'2 sup_templates'!O24/'2 sup_templates'!O23-1,""),"")</f>
        <v/>
      </c>
      <c r="P24" s="592" t="str">
        <f>IF(NOT(ISBLANK('2 sup_templates'!P24)),IF(NOT(ISBLANK('2 sup_templates'!P23)),'2 sup_templates'!P24/'2 sup_templates'!P23-1,""),"")</f>
        <v/>
      </c>
      <c r="Q24" s="592" t="str">
        <f>IF(NOT(ISBLANK('2 sup_templates'!Q24)),IF(NOT(ISBLANK('2 sup_templates'!Q23)),'2 sup_templates'!Q24/'2 sup_templates'!Q23-1,""),"")</f>
        <v/>
      </c>
      <c r="R24" s="592" t="str">
        <f>IF(NOT(ISBLANK('2 sup_templates'!R24)),IF(NOT(ISBLANK('2 sup_templates'!R23)),'2 sup_templates'!R24/'2 sup_templates'!R23-1,""),"")</f>
        <v/>
      </c>
      <c r="S24" s="592" t="str">
        <f>IF(NOT(ISBLANK('2 sup_templates'!S24)),IF(NOT(ISBLANK('2 sup_templates'!S23)),'2 sup_templates'!S24/'2 sup_templates'!S23-1,""),"")</f>
        <v/>
      </c>
      <c r="T24" s="592" t="str">
        <f>IF(NOT(ISBLANK('2 sup_templates'!T24)),IF(NOT(ISBLANK('2 sup_templates'!T23)),'2 sup_templates'!T24/'2 sup_templates'!T23-1,""),"")</f>
        <v/>
      </c>
      <c r="U24" s="592" t="str">
        <f>IF(NOT(ISBLANK('2 sup_templates'!U24)),IF(NOT(ISBLANK('2 sup_templates'!U23)),'2 sup_templates'!U24/'2 sup_templates'!U23-1,""),"")</f>
        <v/>
      </c>
      <c r="V24" s="592" t="str">
        <f>IF(NOT(ISBLANK('2 sup_templates'!V24)),IF(NOT(ISBLANK('2 sup_templates'!V23)),'2 sup_templates'!V24/'2 sup_templates'!V23-1,""),"")</f>
        <v/>
      </c>
      <c r="W24" s="592" t="str">
        <f>IF(NOT(ISBLANK('2 sup_templates'!W24)),IF(NOT(ISBLANK('2 sup_templates'!W23)),'2 sup_templates'!W24/'2 sup_templates'!W23-1,""),"")</f>
        <v/>
      </c>
      <c r="X24" s="592" t="str">
        <f>IF(NOT(ISBLANK('2 sup_templates'!X24)),IF(NOT(ISBLANK('2 sup_templates'!X23)),'2 sup_templates'!X24/'2 sup_templates'!X23-1,""),"")</f>
        <v/>
      </c>
      <c r="Y24" s="592" t="str">
        <f>IF(NOT(ISBLANK('2 sup_templates'!Y24)),IF(NOT(ISBLANK('2 sup_templates'!Y23)),'2 sup_templates'!Y24/'2 sup_templates'!Y23-1,""),"")</f>
        <v/>
      </c>
      <c r="Z24" s="592" t="str">
        <f>IF(NOT(ISBLANK('2 sup_templates'!Z24)),IF(NOT(ISBLANK('2 sup_templates'!Z23)),'2 sup_templates'!Z24/'2 sup_templates'!Z23-1,""),"")</f>
        <v/>
      </c>
      <c r="AA24" s="592" t="str">
        <f>IF(NOT(ISBLANK('2 sup_templates'!AA24)),IF(NOT(ISBLANK('2 sup_templates'!AA23)),'2 sup_templates'!AA24/'2 sup_templates'!AA23-1,""),"")</f>
        <v/>
      </c>
      <c r="AB24" s="592" t="str">
        <f>IF(NOT(ISBLANK('2 sup_templates'!AB24)),IF(NOT(ISBLANK('2 sup_templates'!AB23)),'2 sup_templates'!AB24/'2 sup_templates'!AB23-1,""),"")</f>
        <v/>
      </c>
      <c r="AC24" s="592" t="str">
        <f>IF(NOT(ISBLANK('2 sup_templates'!AC24)),IF(NOT(ISBLANK('2 sup_templates'!AC23)),'2 sup_templates'!AC24/'2 sup_templates'!AC23-1,""),"")</f>
        <v/>
      </c>
      <c r="AD24" s="592" t="str">
        <f>IF(NOT(ISBLANK('2 sup_templates'!AD24)),IF(NOT(ISBLANK('2 sup_templates'!AD23)),'2 sup_templates'!AD24/'2 sup_templates'!AD23-1,""),"")</f>
        <v/>
      </c>
      <c r="AE24" s="592" t="str">
        <f>IF(NOT(ISBLANK('2 sup_templates'!AE24)),IF(NOT(ISBLANK('2 sup_templates'!AE23)),'2 sup_templates'!AE24/'2 sup_templates'!AE23-1,""),"")</f>
        <v/>
      </c>
      <c r="AF24" s="592" t="str">
        <f>IF(NOT(ISBLANK('2 sup_templates'!AF24)),IF(NOT(ISBLANK('2 sup_templates'!AF23)),'2 sup_templates'!AF24/'2 sup_templates'!AF23-1,""),"")</f>
        <v/>
      </c>
      <c r="AG24" s="592" t="str">
        <f>IF(NOT(ISBLANK('2 sup_templates'!AG24)),IF(NOT(ISBLANK('2 sup_templates'!AG23)),'2 sup_templates'!AG24/'2 sup_templates'!AG23-1,""),"")</f>
        <v/>
      </c>
      <c r="AH24" s="592" t="str">
        <f>IF(NOT(ISBLANK('2 sup_templates'!AH24)),IF(NOT(ISBLANK('2 sup_templates'!AH23)),'2 sup_templates'!AH24/'2 sup_templates'!AH23-1,""),"")</f>
        <v/>
      </c>
      <c r="AI24" s="592" t="str">
        <f>IF(NOT(ISBLANK('2 sup_templates'!AI24)),IF(NOT(ISBLANK('2 sup_templates'!AI23)),'2 sup_templates'!AI24/'2 sup_templates'!AI23-1,""),"")</f>
        <v/>
      </c>
      <c r="AJ24" s="592" t="str">
        <f>IF(NOT(ISBLANK('2 sup_templates'!AJ24)),IF(NOT(ISBLANK('2 sup_templates'!AJ23)),'2 sup_templates'!AJ24/'2 sup_templates'!AJ23-1,""),"")</f>
        <v/>
      </c>
      <c r="AK24" s="592" t="str">
        <f>IF(NOT(ISBLANK('2 sup_templates'!AK24)),IF(NOT(ISBLANK('2 sup_templates'!AK23)),'2 sup_templates'!AK24/'2 sup_templates'!AK23-1,""),"")</f>
        <v/>
      </c>
      <c r="AL24" s="592" t="str">
        <f>IF(NOT(ISBLANK('2 sup_templates'!AL24)),IF(NOT(ISBLANK('2 sup_templates'!AL23)),'2 sup_templates'!AL24/'2 sup_templates'!AL23-1,""),"")</f>
        <v/>
      </c>
      <c r="AM24" s="435"/>
      <c r="AN24" s="82">
        <v>2015</v>
      </c>
      <c r="AO24" s="115" t="str">
        <f>IF(NOT(ISBLANK('2 sup_templates'!AO24)),IF(NOT(ISBLANK('2 sup_templates'!AO23)),'2 sup_templates'!AO24/'2 sup_templates'!AO23-1,""),"")</f>
        <v/>
      </c>
      <c r="AP24" s="120" t="str">
        <f>IF(NOT(ISBLANK('2 sup_templates'!AP24)),IF(NOT(ISBLANK('2 sup_templates'!AP23)),'2 sup_templates'!AP24/'2 sup_templates'!AP23-1,""),"")</f>
        <v/>
      </c>
      <c r="AQ24" s="115" t="str">
        <f>IF(NOT(ISBLANK('2 sup_templates'!AQ24)),IF(NOT(ISBLANK('2 sup_templates'!AQ23)),'2 sup_templates'!AQ24/'2 sup_templates'!AQ23-1,""),"")</f>
        <v/>
      </c>
      <c r="AR24" s="120" t="str">
        <f>IF(NOT(ISBLANK('2 sup_templates'!AR24)),IF(NOT(ISBLANK('2 sup_templates'!AR23)),'2 sup_templates'!AR24/'2 sup_templates'!AR23-1,""),"")</f>
        <v/>
      </c>
      <c r="AS24" s="115" t="str">
        <f>IF(NOT(ISBLANK('2 sup_templates'!AS24)),IF(NOT(ISBLANK('2 sup_templates'!AS23)),'2 sup_templates'!AS24/'2 sup_templates'!AS23-1,""),"")</f>
        <v/>
      </c>
      <c r="AT24" s="120" t="str">
        <f>IF(NOT(ISBLANK('2 sup_templates'!AT24)),IF(NOT(ISBLANK('2 sup_templates'!AT23)),'2 sup_templates'!AT24/'2 sup_templates'!AT23-1,""),"")</f>
        <v/>
      </c>
      <c r="AU24" s="115" t="str">
        <f>IF(NOT(ISBLANK('2 sup_templates'!AU24)),IF(NOT(ISBLANK('2 sup_templates'!AU23)),'2 sup_templates'!AU24/'2 sup_templates'!AU23-1,""),"")</f>
        <v/>
      </c>
      <c r="AV24" s="120" t="str">
        <f>IF(NOT(ISBLANK('2 sup_templates'!AV24)),IF(NOT(ISBLANK('2 sup_templates'!AV23)),'2 sup_templates'!AV24/'2 sup_templates'!AV23-1,""),"")</f>
        <v/>
      </c>
      <c r="AW24" s="120" t="str">
        <f>IF(NOT(ISBLANK('2 sup_templates'!AW24)),IF(NOT(ISBLANK('2 sup_templates'!AW23)),'2 sup_templates'!AW24/'2 sup_templates'!AW23-1,""),"")</f>
        <v/>
      </c>
      <c r="AX24" s="120" t="str">
        <f>IF(NOT(ISBLANK('2 sup_templates'!AX24)),IF(NOT(ISBLANK('2 sup_templates'!AX23)),'2 sup_templates'!AX24/'2 sup_templates'!AX23-1,""),"")</f>
        <v/>
      </c>
      <c r="AY24" s="120" t="str">
        <f>IF(NOT(ISBLANK('2 sup_templates'!AY24)),IF(NOT(ISBLANK('2 sup_templates'!AY23)),'2 sup_templates'!AY24/'2 sup_templates'!AY23-1,""),"")</f>
        <v/>
      </c>
      <c r="AZ24" s="120" t="str">
        <f>IF(NOT(ISBLANK('2 sup_templates'!AZ24)),IF(NOT(ISBLANK('2 sup_templates'!AZ23)),'2 sup_templates'!AZ24/'2 sup_templates'!AZ23-1,""),"")</f>
        <v/>
      </c>
      <c r="BA24" s="120" t="str">
        <f>IF(NOT(ISBLANK('2 sup_templates'!BA24)),IF(NOT(ISBLANK('2 sup_templates'!BA23)),'2 sup_templates'!BA24/'2 sup_templates'!BA23-1,""),"")</f>
        <v/>
      </c>
      <c r="BB24" s="120" t="str">
        <f>IF(NOT(ISBLANK('2 sup_templates'!BB24)),IF(NOT(ISBLANK('2 sup_templates'!BB23)),'2 sup_templates'!BB24/'2 sup_templates'!BB23-1,""),"")</f>
        <v/>
      </c>
      <c r="BC24" s="120" t="str">
        <f>IF(NOT(ISBLANK('2 sup_templates'!BC24)),IF(NOT(ISBLANK('2 sup_templates'!BC23)),'2 sup_templates'!BC24/'2 sup_templates'!BC23-1,""),"")</f>
        <v/>
      </c>
      <c r="BD24" s="120" t="str">
        <f>IF(NOT(ISBLANK('2 sup_templates'!BD24)),IF(NOT(ISBLANK('2 sup_templates'!BD23)),'2 sup_templates'!BD24/'2 sup_templates'!BD23-1,""),"")</f>
        <v/>
      </c>
      <c r="BE24" s="120" t="str">
        <f>IF(NOT(ISBLANK('2 sup_templates'!BE24)),IF(NOT(ISBLANK('2 sup_templates'!BE23)),'2 sup_templates'!BE24/'2 sup_templates'!BE23-1,""),"")</f>
        <v/>
      </c>
      <c r="BF24" s="120" t="str">
        <f>IF(NOT(ISBLANK('2 sup_templates'!BF24)),IF(NOT(ISBLANK('2 sup_templates'!BF23)),'2 sup_templates'!BF24/'2 sup_templates'!BF23-1,""),"")</f>
        <v/>
      </c>
      <c r="BG24" s="120" t="str">
        <f>IF(NOT(ISBLANK('2 sup_templates'!BG24)),IF(NOT(ISBLANK('2 sup_templates'!BG23)),'2 sup_templates'!BG24/'2 sup_templates'!BG23-1,""),"")</f>
        <v/>
      </c>
      <c r="BH24" s="120" t="str">
        <f>IF(NOT(ISBLANK('2 sup_templates'!BH24)),IF(NOT(ISBLANK('2 sup_templates'!BH23)),'2 sup_templates'!BH24/'2 sup_templates'!BH23-1,""),"")</f>
        <v/>
      </c>
      <c r="BI24" s="120" t="str">
        <f>IF(NOT(ISBLANK('2 sup_templates'!BI24)),IF(NOT(ISBLANK('2 sup_templates'!BI23)),'2 sup_templates'!BI24/'2 sup_templates'!BI23-1,""),"")</f>
        <v/>
      </c>
      <c r="BJ24" s="120" t="str">
        <f>IF(NOT(ISBLANK('2 sup_templates'!BJ24)),IF(NOT(ISBLANK('2 sup_templates'!BJ23)),'2 sup_templates'!BJ24/'2 sup_templates'!BJ23-1,""),"")</f>
        <v/>
      </c>
      <c r="BK24" s="120" t="str">
        <f>IF(NOT(ISBLANK('2 sup_templates'!BK24)),IF(NOT(ISBLANK('2 sup_templates'!BK23)),'2 sup_templates'!BK24/'2 sup_templates'!BK23-1,""),"")</f>
        <v/>
      </c>
      <c r="BL24" s="120" t="str">
        <f>IF(NOT(ISBLANK('2 sup_templates'!BL24)),IF(NOT(ISBLANK('2 sup_templates'!BL23)),'2 sup_templates'!BL24/'2 sup_templates'!BL23-1,""),"")</f>
        <v/>
      </c>
      <c r="BM24" s="435"/>
      <c r="BN24" s="82">
        <v>2015</v>
      </c>
      <c r="BO24" s="115" t="str">
        <f>IF(NOT(ISBLANK('2 sup_templates'!BO24)),IF(NOT(ISBLANK('2 sup_templates'!BO23)),'2 sup_templates'!BO24/'2 sup_templates'!BO23-1,""),"")</f>
        <v/>
      </c>
      <c r="BP24" s="115" t="str">
        <f>IF(NOT(ISBLANK('2 sup_templates'!BP24)),IF(NOT(ISBLANK('2 sup_templates'!BP23)),'2 sup_templates'!BP24/'2 sup_templates'!BP23-1,""),"")</f>
        <v/>
      </c>
      <c r="BQ24" s="115" t="str">
        <f>IF(NOT(ISBLANK('2 sup_templates'!BQ24)),IF(NOT(ISBLANK('2 sup_templates'!BQ23)),'2 sup_templates'!BQ24/'2 sup_templates'!BQ23-1,""),"")</f>
        <v/>
      </c>
      <c r="BR24" s="115" t="str">
        <f>IF(NOT(ISBLANK('2 sup_templates'!BR24)),IF(NOT(ISBLANK('2 sup_templates'!BR23)),'2 sup_templates'!BR24/'2 sup_templates'!BR23-1,""),"")</f>
        <v/>
      </c>
      <c r="BS24" s="115" t="str">
        <f>IF(NOT(ISBLANK('2 sup_templates'!BS24)),IF(NOT(ISBLANK('2 sup_templates'!BS23)),'2 sup_templates'!BS24/'2 sup_templates'!BS23-1,""),"")</f>
        <v/>
      </c>
      <c r="BT24" s="115" t="str">
        <f>IF(NOT(ISBLANK('2 sup_templates'!BT24)),IF(NOT(ISBLANK('2 sup_templates'!BT23)),'2 sup_templates'!BT24/'2 sup_templates'!BT23-1,""),"")</f>
        <v/>
      </c>
      <c r="BU24" s="115" t="str">
        <f>IF(NOT(ISBLANK('2 sup_templates'!BU24)),IF(NOT(ISBLANK('2 sup_templates'!BU23)),'2 sup_templates'!BU24/'2 sup_templates'!BU23-1,""),"")</f>
        <v/>
      </c>
      <c r="BV24" s="115" t="str">
        <f>IF(NOT(ISBLANK('2 sup_templates'!BV24)),IF(NOT(ISBLANK('2 sup_templates'!BV23)),'2 sup_templates'!BV24/'2 sup_templates'!BV23-1,""),"")</f>
        <v/>
      </c>
      <c r="BW24" s="115" t="str">
        <f>IF(NOT(ISBLANK('2 sup_templates'!BW24)),IF(NOT(ISBLANK('2 sup_templates'!BW23)),'2 sup_templates'!BW24/'2 sup_templates'!BW23-1,""),"")</f>
        <v/>
      </c>
      <c r="BX24" s="115" t="str">
        <f>IF(NOT(ISBLANK('2 sup_templates'!BX24)),IF(NOT(ISBLANK('2 sup_templates'!BX23)),'2 sup_templates'!BX24/'2 sup_templates'!BX23-1,""),"")</f>
        <v/>
      </c>
      <c r="BY24" s="115" t="str">
        <f>IF(NOT(ISBLANK('2 sup_templates'!BY24)),IF(NOT(ISBLANK('2 sup_templates'!BY23)),'2 sup_templates'!BY24/'2 sup_templates'!BY23-1,""),"")</f>
        <v/>
      </c>
      <c r="BZ24" s="115" t="str">
        <f>IF(NOT(ISBLANK('2 sup_templates'!BZ24)),IF(NOT(ISBLANK('2 sup_templates'!BZ23)),'2 sup_templates'!BZ24/'2 sup_templates'!BZ23-1,""),"")</f>
        <v/>
      </c>
      <c r="CA24" s="115" t="str">
        <f>IF(NOT(ISBLANK('2 sup_templates'!CA24)),IF(NOT(ISBLANK('2 sup_templates'!CA23)),'2 sup_templates'!CA24/'2 sup_templates'!CA23-1,""),"")</f>
        <v/>
      </c>
      <c r="CB24" s="115" t="str">
        <f>IF(NOT(ISBLANK('2 sup_templates'!CB24)),IF(NOT(ISBLANK('2 sup_templates'!CB23)),'2 sup_templates'!CB24/'2 sup_templates'!CB23-1,""),"")</f>
        <v/>
      </c>
      <c r="CC24" s="115" t="str">
        <f>IF(NOT(ISBLANK('2 sup_templates'!CC24)),IF(NOT(ISBLANK('2 sup_templates'!CC23)),'2 sup_templates'!CC24/'2 sup_templates'!CC23-1,""),"")</f>
        <v/>
      </c>
      <c r="CD24" s="115" t="str">
        <f>IF(NOT(ISBLANK('2 sup_templates'!CD24)),IF(NOT(ISBLANK('2 sup_templates'!CD23)),'2 sup_templates'!CD24/'2 sup_templates'!CD23-1,""),"")</f>
        <v/>
      </c>
      <c r="CE24" s="115" t="str">
        <f>IF(NOT(ISBLANK('2 sup_templates'!CE24)),IF(NOT(ISBLANK('2 sup_templates'!CE23)),'2 sup_templates'!CE24/'2 sup_templates'!CE23-1,""),"")</f>
        <v/>
      </c>
      <c r="CF24" s="115" t="str">
        <f>IF(NOT(ISBLANK('2 sup_templates'!CF24)),IF(NOT(ISBLANK('2 sup_templates'!CF23)),'2 sup_templates'!CF24/'2 sup_templates'!CF23-1,""),"")</f>
        <v/>
      </c>
      <c r="CG24" s="115" t="str">
        <f>IF(NOT(ISBLANK('2 sup_templates'!CG24)),IF(NOT(ISBLANK('2 sup_templates'!CG23)),'2 sup_templates'!CG24/'2 sup_templates'!CG23-1,""),"")</f>
        <v/>
      </c>
      <c r="CH24" s="115" t="str">
        <f>IF(NOT(ISBLANK('2 sup_templates'!CH24)),IF(NOT(ISBLANK('2 sup_templates'!CH23)),'2 sup_templates'!CH24/'2 sup_templates'!CH23-1,""),"")</f>
        <v/>
      </c>
      <c r="CI24" s="115" t="str">
        <f>IF(NOT(ISBLANK('2 sup_templates'!CI24)),IF(NOT(ISBLANK('2 sup_templates'!CI23)),'2 sup_templates'!CI24/'2 sup_templates'!CI23-1,""),"")</f>
        <v/>
      </c>
      <c r="CJ24" s="115" t="str">
        <f>IF(NOT(ISBLANK('2 sup_templates'!CJ24)),IF(NOT(ISBLANK('2 sup_templates'!CJ23)),'2 sup_templates'!CJ24/'2 sup_templates'!CJ23-1,""),"")</f>
        <v/>
      </c>
      <c r="CK24" s="115" t="str">
        <f>IF(NOT(ISBLANK('2 sup_templates'!CK24)),IF(NOT(ISBLANK('2 sup_templates'!CK23)),'2 sup_templates'!CK24/'2 sup_templates'!CK23-1,""),"")</f>
        <v/>
      </c>
      <c r="CL24" s="115" t="str">
        <f>IF(NOT(ISBLANK('2 sup_templates'!CL24)),IF(NOT(ISBLANK('2 sup_templates'!CL23)),'2 sup_templates'!CL24/'2 sup_templates'!CL23-1,""),"")</f>
        <v/>
      </c>
      <c r="CN24" s="82">
        <v>2015</v>
      </c>
      <c r="CO24" s="118" t="str">
        <f>IF(NOT(ISBLANK('2 sup_templates'!CO24)),IF(NOT(ISBLANK('2 sup_templates'!CO23)),'2 sup_templates'!CO24/'2 sup_templates'!CO23-1,""),"")</f>
        <v/>
      </c>
      <c r="CP24" s="118" t="str">
        <f>IF(NOT(ISBLANK('2 sup_templates'!CP24)),IF(NOT(ISBLANK('2 sup_templates'!CP23)),'2 sup_templates'!CP24/'2 sup_templates'!CP23-1,""),"")</f>
        <v/>
      </c>
      <c r="CQ24" s="118" t="str">
        <f>IF(NOT(ISBLANK('2 sup_templates'!CQ24)),IF(NOT(ISBLANK('2 sup_templates'!CQ23)),'2 sup_templates'!CQ24/'2 sup_templates'!CQ23-1,""),"")</f>
        <v/>
      </c>
      <c r="CR24" s="118" t="str">
        <f>IF(NOT(ISBLANK('2 sup_templates'!CR24)),IF(NOT(ISBLANK('2 sup_templates'!CR23)),'2 sup_templates'!CR24/'2 sup_templates'!CR23-1,""),"")</f>
        <v/>
      </c>
      <c r="CS24" s="118" t="str">
        <f>IF(NOT(ISBLANK('2 sup_templates'!CS24)),IF(NOT(ISBLANK('2 sup_templates'!CS23)),'2 sup_templates'!CS24/'2 sup_templates'!CS23-1,""),"")</f>
        <v/>
      </c>
      <c r="CT24" s="118" t="str">
        <f>IF(NOT(ISBLANK('2 sup_templates'!CT24)),IF(NOT(ISBLANK('2 sup_templates'!CT23)),'2 sup_templates'!CT24/'2 sup_templates'!CT23-1,""),"")</f>
        <v/>
      </c>
      <c r="CU24" s="118" t="str">
        <f>IF(NOT(ISBLANK('2 sup_templates'!CU24)),IF(NOT(ISBLANK('2 sup_templates'!CU23)),'2 sup_templates'!CU24/'2 sup_templates'!CU23-1,""),"")</f>
        <v/>
      </c>
      <c r="CV24" s="118" t="str">
        <f>IF(NOT(ISBLANK('2 sup_templates'!CV24)),IF(NOT(ISBLANK('2 sup_templates'!CV23)),'2 sup_templates'!CV24/'2 sup_templates'!CV23-1,""),"")</f>
        <v/>
      </c>
      <c r="CW24" s="118" t="str">
        <f>IF(NOT(ISBLANK('2 sup_templates'!CW24)),IF(NOT(ISBLANK('2 sup_templates'!CW23)),'2 sup_templates'!CW24/'2 sup_templates'!CW23-1,""),"")</f>
        <v/>
      </c>
      <c r="CX24" s="118" t="str">
        <f>IF(NOT(ISBLANK('2 sup_templates'!CX24)),IF(NOT(ISBLANK('2 sup_templates'!CX23)),'2 sup_templates'!CX24/'2 sup_templates'!CX23-1,""),"")</f>
        <v/>
      </c>
      <c r="CY24" s="118" t="str">
        <f>IF(NOT(ISBLANK('2 sup_templates'!CY24)),IF(NOT(ISBLANK('2 sup_templates'!CY23)),'2 sup_templates'!CY24/'2 sup_templates'!CY23-1,""),"")</f>
        <v/>
      </c>
      <c r="CZ24" s="118" t="str">
        <f>IF(NOT(ISBLANK('2 sup_templates'!CZ24)),IF(NOT(ISBLANK('2 sup_templates'!CZ23)),'2 sup_templates'!CZ24/'2 sup_templates'!CZ23-1,""),"")</f>
        <v/>
      </c>
      <c r="DA24" s="118" t="str">
        <f>IF(NOT(ISBLANK('2 sup_templates'!DA24)),IF(NOT(ISBLANK('2 sup_templates'!DA23)),'2 sup_templates'!DA24/'2 sup_templates'!DA23-1,""),"")</f>
        <v/>
      </c>
      <c r="DB24" s="118" t="str">
        <f>IF(NOT(ISBLANK('2 sup_templates'!DB24)),IF(NOT(ISBLANK('2 sup_templates'!DB23)),'2 sup_templates'!DB24/'2 sup_templates'!DB23-1,""),"")</f>
        <v/>
      </c>
      <c r="DC24"/>
      <c r="DD24"/>
    </row>
    <row r="25" spans="1:108" s="20" customFormat="1" ht="15" thickBot="1" x14ac:dyDescent="0.25">
      <c r="A25" s="24"/>
      <c r="B25" s="574">
        <v>2016</v>
      </c>
      <c r="C25" s="592" t="str">
        <f>IF(NOT(ISBLANK('2 sup_templates'!C25)),IF(NOT(ISBLANK('2 sup_templates'!C24)),'2 sup_templates'!C25/'2 sup_templates'!C24-1,""),"")</f>
        <v/>
      </c>
      <c r="D25" s="592" t="str">
        <f>IF(NOT(ISBLANK('2 sup_templates'!D25)),IF(NOT(ISBLANK('2 sup_templates'!D24)),'2 sup_templates'!D25/'2 sup_templates'!D24-1,""),"")</f>
        <v/>
      </c>
      <c r="E25" s="592" t="str">
        <f>IF(NOT(ISBLANK('2 sup_templates'!E25)),IF(NOT(ISBLANK('2 sup_templates'!E24)),'2 sup_templates'!E25/'2 sup_templates'!E24-1,""),"")</f>
        <v/>
      </c>
      <c r="F25" s="592" t="str">
        <f>IF(NOT(ISBLANK('2 sup_templates'!F25)),IF(NOT(ISBLANK('2 sup_templates'!F24)),'2 sup_templates'!F25/'2 sup_templates'!F24-1,""),"")</f>
        <v/>
      </c>
      <c r="G25" s="592" t="str">
        <f>IF(NOT(ISBLANK('2 sup_templates'!G25)),IF(NOT(ISBLANK('2 sup_templates'!G24)),'2 sup_templates'!G25/'2 sup_templates'!G24-1,""),"")</f>
        <v/>
      </c>
      <c r="H25" s="592" t="str">
        <f>IF(NOT(ISBLANK('2 sup_templates'!H25)),IF(NOT(ISBLANK('2 sup_templates'!H24)),'2 sup_templates'!H25/'2 sup_templates'!H24-1,""),"")</f>
        <v/>
      </c>
      <c r="I25" s="592" t="str">
        <f>IF(NOT(ISBLANK('2 sup_templates'!I25)),IF(NOT(ISBLANK('2 sup_templates'!I24)),'2 sup_templates'!I25/'2 sup_templates'!I24-1,""),"")</f>
        <v/>
      </c>
      <c r="J25" s="592" t="str">
        <f>IF(NOT(ISBLANK('2 sup_templates'!J25)),IF(NOT(ISBLANK('2 sup_templates'!J24)),'2 sup_templates'!J25/'2 sup_templates'!J24-1,""),"")</f>
        <v/>
      </c>
      <c r="K25" s="592" t="str">
        <f>IF(NOT(ISBLANK('2 sup_templates'!K25)),IF(NOT(ISBLANK('2 sup_templates'!K24)),'2 sup_templates'!K25/'2 sup_templates'!K24-1,""),"")</f>
        <v/>
      </c>
      <c r="L25" s="592" t="str">
        <f>IF(NOT(ISBLANK('2 sup_templates'!L25)),IF(NOT(ISBLANK('2 sup_templates'!L24)),'2 sup_templates'!L25/'2 sup_templates'!L24-1,""),"")</f>
        <v/>
      </c>
      <c r="M25" s="592" t="str">
        <f>IF(NOT(ISBLANK('2 sup_templates'!M25)),IF(NOT(ISBLANK('2 sup_templates'!M24)),'2 sup_templates'!M25/'2 sup_templates'!M24-1,""),"")</f>
        <v/>
      </c>
      <c r="N25" s="592" t="str">
        <f>IF(NOT(ISBLANK('2 sup_templates'!N25)),IF(NOT(ISBLANK('2 sup_templates'!N24)),'2 sup_templates'!N25/'2 sup_templates'!N24-1,""),"")</f>
        <v/>
      </c>
      <c r="O25" s="592" t="str">
        <f>IF(NOT(ISBLANK('2 sup_templates'!O25)),IF(NOT(ISBLANK('2 sup_templates'!O24)),'2 sup_templates'!O25/'2 sup_templates'!O24-1,""),"")</f>
        <v/>
      </c>
      <c r="P25" s="592" t="str">
        <f>IF(NOT(ISBLANK('2 sup_templates'!P25)),IF(NOT(ISBLANK('2 sup_templates'!P24)),'2 sup_templates'!P25/'2 sup_templates'!P24-1,""),"")</f>
        <v/>
      </c>
      <c r="Q25" s="592" t="str">
        <f>IF(NOT(ISBLANK('2 sup_templates'!Q25)),IF(NOT(ISBLANK('2 sup_templates'!Q24)),'2 sup_templates'!Q25/'2 sup_templates'!Q24-1,""),"")</f>
        <v/>
      </c>
      <c r="R25" s="592" t="str">
        <f>IF(NOT(ISBLANK('2 sup_templates'!R25)),IF(NOT(ISBLANK('2 sup_templates'!R24)),'2 sup_templates'!R25/'2 sup_templates'!R24-1,""),"")</f>
        <v/>
      </c>
      <c r="S25" s="592" t="str">
        <f>IF(NOT(ISBLANK('2 sup_templates'!S25)),IF(NOT(ISBLANK('2 sup_templates'!S24)),'2 sup_templates'!S25/'2 sup_templates'!S24-1,""),"")</f>
        <v/>
      </c>
      <c r="T25" s="592" t="str">
        <f>IF(NOT(ISBLANK('2 sup_templates'!T25)),IF(NOT(ISBLANK('2 sup_templates'!T24)),'2 sup_templates'!T25/'2 sup_templates'!T24-1,""),"")</f>
        <v/>
      </c>
      <c r="U25" s="592" t="str">
        <f>IF(NOT(ISBLANK('2 sup_templates'!U25)),IF(NOT(ISBLANK('2 sup_templates'!U24)),'2 sup_templates'!U25/'2 sup_templates'!U24-1,""),"")</f>
        <v/>
      </c>
      <c r="V25" s="592" t="str">
        <f>IF(NOT(ISBLANK('2 sup_templates'!V25)),IF(NOT(ISBLANK('2 sup_templates'!V24)),'2 sup_templates'!V25/'2 sup_templates'!V24-1,""),"")</f>
        <v/>
      </c>
      <c r="W25" s="592" t="str">
        <f>IF(NOT(ISBLANK('2 sup_templates'!W25)),IF(NOT(ISBLANK('2 sup_templates'!W24)),'2 sup_templates'!W25/'2 sup_templates'!W24-1,""),"")</f>
        <v/>
      </c>
      <c r="X25" s="592" t="str">
        <f>IF(NOT(ISBLANK('2 sup_templates'!X25)),IF(NOT(ISBLANK('2 sup_templates'!X24)),'2 sup_templates'!X25/'2 sup_templates'!X24-1,""),"")</f>
        <v/>
      </c>
      <c r="Y25" s="592" t="str">
        <f>IF(NOT(ISBLANK('2 sup_templates'!Y25)),IF(NOT(ISBLANK('2 sup_templates'!Y24)),'2 sup_templates'!Y25/'2 sup_templates'!Y24-1,""),"")</f>
        <v/>
      </c>
      <c r="Z25" s="592" t="str">
        <f>IF(NOT(ISBLANK('2 sup_templates'!Z25)),IF(NOT(ISBLANK('2 sup_templates'!Z24)),'2 sup_templates'!Z25/'2 sup_templates'!Z24-1,""),"")</f>
        <v/>
      </c>
      <c r="AA25" s="592" t="str">
        <f>IF(NOT(ISBLANK('2 sup_templates'!AA25)),IF(NOT(ISBLANK('2 sup_templates'!AA24)),'2 sup_templates'!AA25/'2 sup_templates'!AA24-1,""),"")</f>
        <v/>
      </c>
      <c r="AB25" s="592" t="str">
        <f>IF(NOT(ISBLANK('2 sup_templates'!AB25)),IF(NOT(ISBLANK('2 sup_templates'!AB24)),'2 sup_templates'!AB25/'2 sup_templates'!AB24-1,""),"")</f>
        <v/>
      </c>
      <c r="AC25" s="592" t="str">
        <f>IF(NOT(ISBLANK('2 sup_templates'!AC25)),IF(NOT(ISBLANK('2 sup_templates'!AC24)),'2 sup_templates'!AC25/'2 sup_templates'!AC24-1,""),"")</f>
        <v/>
      </c>
      <c r="AD25" s="592" t="str">
        <f>IF(NOT(ISBLANK('2 sup_templates'!AD25)),IF(NOT(ISBLANK('2 sup_templates'!AD24)),'2 sup_templates'!AD25/'2 sup_templates'!AD24-1,""),"")</f>
        <v/>
      </c>
      <c r="AE25" s="592" t="str">
        <f>IF(NOT(ISBLANK('2 sup_templates'!AE25)),IF(NOT(ISBLANK('2 sup_templates'!AE24)),'2 sup_templates'!AE25/'2 sup_templates'!AE24-1,""),"")</f>
        <v/>
      </c>
      <c r="AF25" s="592" t="str">
        <f>IF(NOT(ISBLANK('2 sup_templates'!AF25)),IF(NOT(ISBLANK('2 sup_templates'!AF24)),'2 sup_templates'!AF25/'2 sup_templates'!AF24-1,""),"")</f>
        <v/>
      </c>
      <c r="AG25" s="592" t="str">
        <f>IF(NOT(ISBLANK('2 sup_templates'!AG25)),IF(NOT(ISBLANK('2 sup_templates'!AG24)),'2 sup_templates'!AG25/'2 sup_templates'!AG24-1,""),"")</f>
        <v/>
      </c>
      <c r="AH25" s="592" t="str">
        <f>IF(NOT(ISBLANK('2 sup_templates'!AH25)),IF(NOT(ISBLANK('2 sup_templates'!AH24)),'2 sup_templates'!AH25/'2 sup_templates'!AH24-1,""),"")</f>
        <v/>
      </c>
      <c r="AI25" s="592" t="str">
        <f>IF(NOT(ISBLANK('2 sup_templates'!AI25)),IF(NOT(ISBLANK('2 sup_templates'!AI24)),'2 sup_templates'!AI25/'2 sup_templates'!AI24-1,""),"")</f>
        <v/>
      </c>
      <c r="AJ25" s="592" t="str">
        <f>IF(NOT(ISBLANK('2 sup_templates'!AJ25)),IF(NOT(ISBLANK('2 sup_templates'!AJ24)),'2 sup_templates'!AJ25/'2 sup_templates'!AJ24-1,""),"")</f>
        <v/>
      </c>
      <c r="AK25" s="592" t="str">
        <f>IF(NOT(ISBLANK('2 sup_templates'!AK25)),IF(NOT(ISBLANK('2 sup_templates'!AK24)),'2 sup_templates'!AK25/'2 sup_templates'!AK24-1,""),"")</f>
        <v/>
      </c>
      <c r="AL25" s="592" t="str">
        <f>IF(NOT(ISBLANK('2 sup_templates'!AL25)),IF(NOT(ISBLANK('2 sup_templates'!AL24)),'2 sup_templates'!AL25/'2 sup_templates'!AL24-1,""),"")</f>
        <v/>
      </c>
      <c r="AM25" s="435"/>
      <c r="AN25" s="574">
        <v>2016</v>
      </c>
      <c r="AO25" s="115" t="str">
        <f>IF(NOT(ISBLANK('2 sup_templates'!AO25)),IF(NOT(ISBLANK('2 sup_templates'!AO24)),'2 sup_templates'!AO25/'2 sup_templates'!AO24-1,""),"")</f>
        <v/>
      </c>
      <c r="AP25" s="120" t="str">
        <f>IF(NOT(ISBLANK('2 sup_templates'!AP25)),IF(NOT(ISBLANK('2 sup_templates'!AP24)),'2 sup_templates'!AP25/'2 sup_templates'!AP24-1,""),"")</f>
        <v/>
      </c>
      <c r="AQ25" s="115" t="str">
        <f>IF(NOT(ISBLANK('2 sup_templates'!AQ25)),IF(NOT(ISBLANK('2 sup_templates'!AQ24)),'2 sup_templates'!AQ25/'2 sup_templates'!AQ24-1,""),"")</f>
        <v/>
      </c>
      <c r="AR25" s="120" t="str">
        <f>IF(NOT(ISBLANK('2 sup_templates'!AR25)),IF(NOT(ISBLANK('2 sup_templates'!AR24)),'2 sup_templates'!AR25/'2 sup_templates'!AR24-1,""),"")</f>
        <v/>
      </c>
      <c r="AS25" s="115" t="str">
        <f>IF(NOT(ISBLANK('2 sup_templates'!AS25)),IF(NOT(ISBLANK('2 sup_templates'!AS24)),'2 sup_templates'!AS25/'2 sup_templates'!AS24-1,""),"")</f>
        <v/>
      </c>
      <c r="AT25" s="120" t="str">
        <f>IF(NOT(ISBLANK('2 sup_templates'!AT25)),IF(NOT(ISBLANK('2 sup_templates'!AT24)),'2 sup_templates'!AT25/'2 sup_templates'!AT24-1,""),"")</f>
        <v/>
      </c>
      <c r="AU25" s="115" t="str">
        <f>IF(NOT(ISBLANK('2 sup_templates'!AU25)),IF(NOT(ISBLANK('2 sup_templates'!AU24)),'2 sup_templates'!AU25/'2 sup_templates'!AU24-1,""),"")</f>
        <v/>
      </c>
      <c r="AV25" s="120" t="str">
        <f>IF(NOT(ISBLANK('2 sup_templates'!AV25)),IF(NOT(ISBLANK('2 sup_templates'!AV24)),'2 sup_templates'!AV25/'2 sup_templates'!AV24-1,""),"")</f>
        <v/>
      </c>
      <c r="AW25" s="120" t="str">
        <f>IF(NOT(ISBLANK('2 sup_templates'!AW25)),IF(NOT(ISBLANK('2 sup_templates'!AW24)),'2 sup_templates'!AW25/'2 sup_templates'!AW24-1,""),"")</f>
        <v/>
      </c>
      <c r="AX25" s="120" t="str">
        <f>IF(NOT(ISBLANK('2 sup_templates'!AX25)),IF(NOT(ISBLANK('2 sup_templates'!AX24)),'2 sup_templates'!AX25/'2 sup_templates'!AX24-1,""),"")</f>
        <v/>
      </c>
      <c r="AY25" s="120" t="str">
        <f>IF(NOT(ISBLANK('2 sup_templates'!AY25)),IF(NOT(ISBLANK('2 sup_templates'!AY24)),'2 sup_templates'!AY25/'2 sup_templates'!AY24-1,""),"")</f>
        <v/>
      </c>
      <c r="AZ25" s="120" t="str">
        <f>IF(NOT(ISBLANK('2 sup_templates'!AZ25)),IF(NOT(ISBLANK('2 sup_templates'!AZ24)),'2 sup_templates'!AZ25/'2 sup_templates'!AZ24-1,""),"")</f>
        <v/>
      </c>
      <c r="BA25" s="120" t="str">
        <f>IF(NOT(ISBLANK('2 sup_templates'!BA25)),IF(NOT(ISBLANK('2 sup_templates'!BA24)),'2 sup_templates'!BA25/'2 sup_templates'!BA24-1,""),"")</f>
        <v/>
      </c>
      <c r="BB25" s="120" t="str">
        <f>IF(NOT(ISBLANK('2 sup_templates'!BB25)),IF(NOT(ISBLANK('2 sup_templates'!BB24)),'2 sup_templates'!BB25/'2 sup_templates'!BB24-1,""),"")</f>
        <v/>
      </c>
      <c r="BC25" s="120" t="str">
        <f>IF(NOT(ISBLANK('2 sup_templates'!BC25)),IF(NOT(ISBLANK('2 sup_templates'!BC24)),'2 sup_templates'!BC25/'2 sup_templates'!BC24-1,""),"")</f>
        <v/>
      </c>
      <c r="BD25" s="120" t="str">
        <f>IF(NOT(ISBLANK('2 sup_templates'!BD25)),IF(NOT(ISBLANK('2 sup_templates'!BD24)),'2 sup_templates'!BD25/'2 sup_templates'!BD24-1,""),"")</f>
        <v/>
      </c>
      <c r="BE25" s="120" t="str">
        <f>IF(NOT(ISBLANK('2 sup_templates'!BE25)),IF(NOT(ISBLANK('2 sup_templates'!BE24)),'2 sup_templates'!BE25/'2 sup_templates'!BE24-1,""),"")</f>
        <v/>
      </c>
      <c r="BF25" s="120" t="str">
        <f>IF(NOT(ISBLANK('2 sup_templates'!BF25)),IF(NOT(ISBLANK('2 sup_templates'!BF24)),'2 sup_templates'!BF25/'2 sup_templates'!BF24-1,""),"")</f>
        <v/>
      </c>
      <c r="BG25" s="120" t="str">
        <f>IF(NOT(ISBLANK('2 sup_templates'!BG25)),IF(NOT(ISBLANK('2 sup_templates'!BG24)),'2 sup_templates'!BG25/'2 sup_templates'!BG24-1,""),"")</f>
        <v/>
      </c>
      <c r="BH25" s="120" t="str">
        <f>IF(NOT(ISBLANK('2 sup_templates'!BH25)),IF(NOT(ISBLANK('2 sup_templates'!BH24)),'2 sup_templates'!BH25/'2 sup_templates'!BH24-1,""),"")</f>
        <v/>
      </c>
      <c r="BI25" s="120" t="str">
        <f>IF(NOT(ISBLANK('2 sup_templates'!BI25)),IF(NOT(ISBLANK('2 sup_templates'!BI24)),'2 sup_templates'!BI25/'2 sup_templates'!BI24-1,""),"")</f>
        <v/>
      </c>
      <c r="BJ25" s="120" t="str">
        <f>IF(NOT(ISBLANK('2 sup_templates'!BJ25)),IF(NOT(ISBLANK('2 sup_templates'!BJ24)),'2 sup_templates'!BJ25/'2 sup_templates'!BJ24-1,""),"")</f>
        <v/>
      </c>
      <c r="BK25" s="120" t="str">
        <f>IF(NOT(ISBLANK('2 sup_templates'!BK25)),IF(NOT(ISBLANK('2 sup_templates'!BK24)),'2 sup_templates'!BK25/'2 sup_templates'!BK24-1,""),"")</f>
        <v/>
      </c>
      <c r="BL25" s="120" t="str">
        <f>IF(NOT(ISBLANK('2 sup_templates'!BL25)),IF(NOT(ISBLANK('2 sup_templates'!BL24)),'2 sup_templates'!BL25/'2 sup_templates'!BL24-1,""),"")</f>
        <v/>
      </c>
      <c r="BM25" s="435"/>
      <c r="BN25" s="574">
        <v>2016</v>
      </c>
      <c r="BO25" s="115" t="str">
        <f>IF(NOT(ISBLANK('2 sup_templates'!BO25)),IF(NOT(ISBLANK('2 sup_templates'!BO24)),'2 sup_templates'!BO25/'2 sup_templates'!BO24-1,""),"")</f>
        <v/>
      </c>
      <c r="BP25" s="115" t="str">
        <f>IF(NOT(ISBLANK('2 sup_templates'!BP25)),IF(NOT(ISBLANK('2 sup_templates'!BP24)),'2 sup_templates'!BP25/'2 sup_templates'!BP24-1,""),"")</f>
        <v/>
      </c>
      <c r="BQ25" s="115" t="str">
        <f>IF(NOT(ISBLANK('2 sup_templates'!BQ25)),IF(NOT(ISBLANK('2 sup_templates'!BQ24)),'2 sup_templates'!BQ25/'2 sup_templates'!BQ24-1,""),"")</f>
        <v/>
      </c>
      <c r="BR25" s="115" t="str">
        <f>IF(NOT(ISBLANK('2 sup_templates'!BR25)),IF(NOT(ISBLANK('2 sup_templates'!BR24)),'2 sup_templates'!BR25/'2 sup_templates'!BR24-1,""),"")</f>
        <v/>
      </c>
      <c r="BS25" s="115" t="str">
        <f>IF(NOT(ISBLANK('2 sup_templates'!BS25)),IF(NOT(ISBLANK('2 sup_templates'!BS24)),'2 sup_templates'!BS25/'2 sup_templates'!BS24-1,""),"")</f>
        <v/>
      </c>
      <c r="BT25" s="115" t="str">
        <f>IF(NOT(ISBLANK('2 sup_templates'!BT25)),IF(NOT(ISBLANK('2 sup_templates'!BT24)),'2 sup_templates'!BT25/'2 sup_templates'!BT24-1,""),"")</f>
        <v/>
      </c>
      <c r="BU25" s="115" t="str">
        <f>IF(NOT(ISBLANK('2 sup_templates'!BU25)),IF(NOT(ISBLANK('2 sup_templates'!BU24)),'2 sup_templates'!BU25/'2 sup_templates'!BU24-1,""),"")</f>
        <v/>
      </c>
      <c r="BV25" s="115" t="str">
        <f>IF(NOT(ISBLANK('2 sup_templates'!BV25)),IF(NOT(ISBLANK('2 sup_templates'!BV24)),'2 sup_templates'!BV25/'2 sup_templates'!BV24-1,""),"")</f>
        <v/>
      </c>
      <c r="BW25" s="115" t="str">
        <f>IF(NOT(ISBLANK('2 sup_templates'!BW25)),IF(NOT(ISBLANK('2 sup_templates'!BW24)),'2 sup_templates'!BW25/'2 sup_templates'!BW24-1,""),"")</f>
        <v/>
      </c>
      <c r="BX25" s="115" t="str">
        <f>IF(NOT(ISBLANK('2 sup_templates'!BX25)),IF(NOT(ISBLANK('2 sup_templates'!BX24)),'2 sup_templates'!BX25/'2 sup_templates'!BX24-1,""),"")</f>
        <v/>
      </c>
      <c r="BY25" s="115" t="str">
        <f>IF(NOT(ISBLANK('2 sup_templates'!BY25)),IF(NOT(ISBLANK('2 sup_templates'!BY24)),'2 sup_templates'!BY25/'2 sup_templates'!BY24-1,""),"")</f>
        <v/>
      </c>
      <c r="BZ25" s="115" t="str">
        <f>IF(NOT(ISBLANK('2 sup_templates'!BZ25)),IF(NOT(ISBLANK('2 sup_templates'!BZ24)),'2 sup_templates'!BZ25/'2 sup_templates'!BZ24-1,""),"")</f>
        <v/>
      </c>
      <c r="CA25" s="115" t="str">
        <f>IF(NOT(ISBLANK('2 sup_templates'!CA25)),IF(NOT(ISBLANK('2 sup_templates'!CA24)),'2 sup_templates'!CA25/'2 sup_templates'!CA24-1,""),"")</f>
        <v/>
      </c>
      <c r="CB25" s="115" t="str">
        <f>IF(NOT(ISBLANK('2 sup_templates'!CB25)),IF(NOT(ISBLANK('2 sup_templates'!CB24)),'2 sup_templates'!CB25/'2 sup_templates'!CB24-1,""),"")</f>
        <v/>
      </c>
      <c r="CC25" s="115" t="str">
        <f>IF(NOT(ISBLANK('2 sup_templates'!CC25)),IF(NOT(ISBLANK('2 sup_templates'!CC24)),'2 sup_templates'!CC25/'2 sup_templates'!CC24-1,""),"")</f>
        <v/>
      </c>
      <c r="CD25" s="115" t="str">
        <f>IF(NOT(ISBLANK('2 sup_templates'!CD25)),IF(NOT(ISBLANK('2 sup_templates'!CD24)),'2 sup_templates'!CD25/'2 sup_templates'!CD24-1,""),"")</f>
        <v/>
      </c>
      <c r="CE25" s="115" t="str">
        <f>IF(NOT(ISBLANK('2 sup_templates'!CE25)),IF(NOT(ISBLANK('2 sup_templates'!CE24)),'2 sup_templates'!CE25/'2 sup_templates'!CE24-1,""),"")</f>
        <v/>
      </c>
      <c r="CF25" s="115" t="str">
        <f>IF(NOT(ISBLANK('2 sup_templates'!CF25)),IF(NOT(ISBLANK('2 sup_templates'!CF24)),'2 sup_templates'!CF25/'2 sup_templates'!CF24-1,""),"")</f>
        <v/>
      </c>
      <c r="CG25" s="115" t="str">
        <f>IF(NOT(ISBLANK('2 sup_templates'!CG25)),IF(NOT(ISBLANK('2 sup_templates'!CG24)),'2 sup_templates'!CG25/'2 sup_templates'!CG24-1,""),"")</f>
        <v/>
      </c>
      <c r="CH25" s="115" t="str">
        <f>IF(NOT(ISBLANK('2 sup_templates'!CH25)),IF(NOT(ISBLANK('2 sup_templates'!CH24)),'2 sup_templates'!CH25/'2 sup_templates'!CH24-1,""),"")</f>
        <v/>
      </c>
      <c r="CI25" s="115" t="str">
        <f>IF(NOT(ISBLANK('2 sup_templates'!CI25)),IF(NOT(ISBLANK('2 sup_templates'!CI24)),'2 sup_templates'!CI25/'2 sup_templates'!CI24-1,""),"")</f>
        <v/>
      </c>
      <c r="CJ25" s="115" t="str">
        <f>IF(NOT(ISBLANK('2 sup_templates'!CJ25)),IF(NOT(ISBLANK('2 sup_templates'!CJ24)),'2 sup_templates'!CJ25/'2 sup_templates'!CJ24-1,""),"")</f>
        <v/>
      </c>
      <c r="CK25" s="115" t="str">
        <f>IF(NOT(ISBLANK('2 sup_templates'!CK25)),IF(NOT(ISBLANK('2 sup_templates'!CK24)),'2 sup_templates'!CK25/'2 sup_templates'!CK24-1,""),"")</f>
        <v/>
      </c>
      <c r="CL25" s="115" t="str">
        <f>IF(NOT(ISBLANK('2 sup_templates'!CL25)),IF(NOT(ISBLANK('2 sup_templates'!CL24)),'2 sup_templates'!CL25/'2 sup_templates'!CL24-1,""),"")</f>
        <v/>
      </c>
      <c r="CN25" s="83">
        <v>2016</v>
      </c>
      <c r="CO25" s="118" t="str">
        <f>IF(NOT(ISBLANK('2 sup_templates'!CO25)),IF(NOT(ISBLANK('2 sup_templates'!CO24)),'2 sup_templates'!CO25/'2 sup_templates'!CO24-1,""),"")</f>
        <v/>
      </c>
      <c r="CP25" s="118" t="str">
        <f>IF(NOT(ISBLANK('2 sup_templates'!CP25)),IF(NOT(ISBLANK('2 sup_templates'!CP24)),'2 sup_templates'!CP25/'2 sup_templates'!CP24-1,""),"")</f>
        <v/>
      </c>
      <c r="CQ25" s="118" t="str">
        <f>IF(NOT(ISBLANK('2 sup_templates'!CQ25)),IF(NOT(ISBLANK('2 sup_templates'!CQ24)),'2 sup_templates'!CQ25/'2 sup_templates'!CQ24-1,""),"")</f>
        <v/>
      </c>
      <c r="CR25" s="118" t="str">
        <f>IF(NOT(ISBLANK('2 sup_templates'!CR25)),IF(NOT(ISBLANK('2 sup_templates'!CR24)),'2 sup_templates'!CR25/'2 sup_templates'!CR24-1,""),"")</f>
        <v/>
      </c>
      <c r="CS25" s="118" t="str">
        <f>IF(NOT(ISBLANK('2 sup_templates'!CS25)),IF(NOT(ISBLANK('2 sup_templates'!CS24)),'2 sup_templates'!CS25/'2 sup_templates'!CS24-1,""),"")</f>
        <v/>
      </c>
      <c r="CT25" s="118" t="str">
        <f>IF(NOT(ISBLANK('2 sup_templates'!CT25)),IF(NOT(ISBLANK('2 sup_templates'!CT24)),'2 sup_templates'!CT25/'2 sup_templates'!CT24-1,""),"")</f>
        <v/>
      </c>
      <c r="CU25" s="118" t="str">
        <f>IF(NOT(ISBLANK('2 sup_templates'!CU25)),IF(NOT(ISBLANK('2 sup_templates'!CU24)),'2 sup_templates'!CU25/'2 sup_templates'!CU24-1,""),"")</f>
        <v/>
      </c>
      <c r="CV25" s="118" t="str">
        <f>IF(NOT(ISBLANK('2 sup_templates'!CV25)),IF(NOT(ISBLANK('2 sup_templates'!CV24)),'2 sup_templates'!CV25/'2 sup_templates'!CV24-1,""),"")</f>
        <v/>
      </c>
      <c r="CW25" s="118" t="str">
        <f>IF(NOT(ISBLANK('2 sup_templates'!CW25)),IF(NOT(ISBLANK('2 sup_templates'!CW24)),'2 sup_templates'!CW25/'2 sup_templates'!CW24-1,""),"")</f>
        <v/>
      </c>
      <c r="CX25" s="118" t="str">
        <f>IF(NOT(ISBLANK('2 sup_templates'!CX25)),IF(NOT(ISBLANK('2 sup_templates'!CX24)),'2 sup_templates'!CX25/'2 sup_templates'!CX24-1,""),"")</f>
        <v/>
      </c>
      <c r="CY25" s="118" t="str">
        <f>IF(NOT(ISBLANK('2 sup_templates'!CY25)),IF(NOT(ISBLANK('2 sup_templates'!CY24)),'2 sup_templates'!CY25/'2 sup_templates'!CY24-1,""),"")</f>
        <v/>
      </c>
      <c r="CZ25" s="118" t="str">
        <f>IF(NOT(ISBLANK('2 sup_templates'!CZ25)),IF(NOT(ISBLANK('2 sup_templates'!CZ24)),'2 sup_templates'!CZ25/'2 sup_templates'!CZ24-1,""),"")</f>
        <v/>
      </c>
      <c r="DA25" s="118" t="str">
        <f>IF(NOT(ISBLANK('2 sup_templates'!DA25)),IF(NOT(ISBLANK('2 sup_templates'!DA24)),'2 sup_templates'!DA25/'2 sup_templates'!DA24-1,""),"")</f>
        <v/>
      </c>
      <c r="DB25" s="118" t="str">
        <f>IF(NOT(ISBLANK('2 sup_templates'!DB25)),IF(NOT(ISBLANK('2 sup_templates'!DB24)),'2 sup_templates'!DB25/'2 sup_templates'!DB24-1,""),"")</f>
        <v/>
      </c>
      <c r="DC25"/>
      <c r="DD25"/>
    </row>
    <row r="26" spans="1:108" s="20" customFormat="1" ht="15" thickBot="1" x14ac:dyDescent="0.25">
      <c r="A26" s="24"/>
      <c r="B26" s="574">
        <v>2017</v>
      </c>
      <c r="C26" s="592" t="str">
        <f>IF(NOT(ISBLANK('2 sup_templates'!C26)),IF(NOT(ISBLANK('2 sup_templates'!C25)),'2 sup_templates'!C26/'2 sup_templates'!C25-1,""),"")</f>
        <v/>
      </c>
      <c r="D26" s="592" t="str">
        <f>IF(NOT(ISBLANK('2 sup_templates'!D26)),IF(NOT(ISBLANK('2 sup_templates'!D25)),'2 sup_templates'!D26/'2 sup_templates'!D25-1,""),"")</f>
        <v/>
      </c>
      <c r="E26" s="592" t="str">
        <f>IF(NOT(ISBLANK('2 sup_templates'!E26)),IF(NOT(ISBLANK('2 sup_templates'!E25)),'2 sup_templates'!E26/'2 sup_templates'!E25-1,""),"")</f>
        <v/>
      </c>
      <c r="F26" s="592" t="str">
        <f>IF(NOT(ISBLANK('2 sup_templates'!F26)),IF(NOT(ISBLANK('2 sup_templates'!F25)),'2 sup_templates'!F26/'2 sup_templates'!F25-1,""),"")</f>
        <v/>
      </c>
      <c r="G26" s="592" t="str">
        <f>IF(NOT(ISBLANK('2 sup_templates'!G26)),IF(NOT(ISBLANK('2 sup_templates'!G25)),'2 sup_templates'!G26/'2 sup_templates'!G25-1,""),"")</f>
        <v/>
      </c>
      <c r="H26" s="592" t="str">
        <f>IF(NOT(ISBLANK('2 sup_templates'!H26)),IF(NOT(ISBLANK('2 sup_templates'!H25)),'2 sup_templates'!H26/'2 sup_templates'!H25-1,""),"")</f>
        <v/>
      </c>
      <c r="I26" s="592" t="str">
        <f>IF(NOT(ISBLANK('2 sup_templates'!I26)),IF(NOT(ISBLANK('2 sup_templates'!I25)),'2 sup_templates'!I26/'2 sup_templates'!I25-1,""),"")</f>
        <v/>
      </c>
      <c r="J26" s="592" t="str">
        <f>IF(NOT(ISBLANK('2 sup_templates'!J26)),IF(NOT(ISBLANK('2 sup_templates'!J25)),'2 sup_templates'!J26/'2 sup_templates'!J25-1,""),"")</f>
        <v/>
      </c>
      <c r="K26" s="592" t="str">
        <f>IF(NOT(ISBLANK('2 sup_templates'!K26)),IF(NOT(ISBLANK('2 sup_templates'!K25)),'2 sup_templates'!K26/'2 sup_templates'!K25-1,""),"")</f>
        <v/>
      </c>
      <c r="L26" s="592" t="str">
        <f>IF(NOT(ISBLANK('2 sup_templates'!L26)),IF(NOT(ISBLANK('2 sup_templates'!L25)),'2 sup_templates'!L26/'2 sup_templates'!L25-1,""),"")</f>
        <v/>
      </c>
      <c r="M26" s="592" t="str">
        <f>IF(NOT(ISBLANK('2 sup_templates'!M26)),IF(NOT(ISBLANK('2 sup_templates'!M25)),'2 sup_templates'!M26/'2 sup_templates'!M25-1,""),"")</f>
        <v/>
      </c>
      <c r="N26" s="592" t="str">
        <f>IF(NOT(ISBLANK('2 sup_templates'!N26)),IF(NOT(ISBLANK('2 sup_templates'!N25)),'2 sup_templates'!N26/'2 sup_templates'!N25-1,""),"")</f>
        <v/>
      </c>
      <c r="O26" s="592" t="str">
        <f>IF(NOT(ISBLANK('2 sup_templates'!O26)),IF(NOT(ISBLANK('2 sup_templates'!O25)),'2 sup_templates'!O26/'2 sup_templates'!O25-1,""),"")</f>
        <v/>
      </c>
      <c r="P26" s="592" t="str">
        <f>IF(NOT(ISBLANK('2 sup_templates'!P26)),IF(NOT(ISBLANK('2 sup_templates'!P25)),'2 sup_templates'!P26/'2 sup_templates'!P25-1,""),"")</f>
        <v/>
      </c>
      <c r="Q26" s="592" t="str">
        <f>IF(NOT(ISBLANK('2 sup_templates'!Q26)),IF(NOT(ISBLANK('2 sup_templates'!Q25)),'2 sup_templates'!Q26/'2 sup_templates'!Q25-1,""),"")</f>
        <v/>
      </c>
      <c r="R26" s="592" t="str">
        <f>IF(NOT(ISBLANK('2 sup_templates'!R26)),IF(NOT(ISBLANK('2 sup_templates'!R25)),'2 sup_templates'!R26/'2 sup_templates'!R25-1,""),"")</f>
        <v/>
      </c>
      <c r="S26" s="592" t="str">
        <f>IF(NOT(ISBLANK('2 sup_templates'!S26)),IF(NOT(ISBLANK('2 sup_templates'!S25)),'2 sup_templates'!S26/'2 sup_templates'!S25-1,""),"")</f>
        <v/>
      </c>
      <c r="T26" s="592" t="str">
        <f>IF(NOT(ISBLANK('2 sup_templates'!T26)),IF(NOT(ISBLANK('2 sup_templates'!T25)),'2 sup_templates'!T26/'2 sup_templates'!T25-1,""),"")</f>
        <v/>
      </c>
      <c r="U26" s="592" t="str">
        <f>IF(NOT(ISBLANK('2 sup_templates'!U26)),IF(NOT(ISBLANK('2 sup_templates'!U25)),'2 sup_templates'!U26/'2 sup_templates'!U25-1,""),"")</f>
        <v/>
      </c>
      <c r="V26" s="592" t="str">
        <f>IF(NOT(ISBLANK('2 sup_templates'!V26)),IF(NOT(ISBLANK('2 sup_templates'!V25)),'2 sup_templates'!V26/'2 sup_templates'!V25-1,""),"")</f>
        <v/>
      </c>
      <c r="W26" s="592" t="str">
        <f>IF(NOT(ISBLANK('2 sup_templates'!W26)),IF(NOT(ISBLANK('2 sup_templates'!W25)),'2 sup_templates'!W26/'2 sup_templates'!W25-1,""),"")</f>
        <v/>
      </c>
      <c r="X26" s="592" t="str">
        <f>IF(NOT(ISBLANK('2 sup_templates'!X26)),IF(NOT(ISBLANK('2 sup_templates'!X25)),'2 sup_templates'!X26/'2 sup_templates'!X25-1,""),"")</f>
        <v/>
      </c>
      <c r="Y26" s="592" t="str">
        <f>IF(NOT(ISBLANK('2 sup_templates'!Y26)),IF(NOT(ISBLANK('2 sup_templates'!Y25)),'2 sup_templates'!Y26/'2 sup_templates'!Y25-1,""),"")</f>
        <v/>
      </c>
      <c r="Z26" s="592" t="str">
        <f>IF(NOT(ISBLANK('2 sup_templates'!Z26)),IF(NOT(ISBLANK('2 sup_templates'!Z25)),'2 sup_templates'!Z26/'2 sup_templates'!Z25-1,""),"")</f>
        <v/>
      </c>
      <c r="AA26" s="592" t="str">
        <f>IF(NOT(ISBLANK('2 sup_templates'!AA26)),IF(NOT(ISBLANK('2 sup_templates'!AA25)),'2 sup_templates'!AA26/'2 sup_templates'!AA25-1,""),"")</f>
        <v/>
      </c>
      <c r="AB26" s="592" t="str">
        <f>IF(NOT(ISBLANK('2 sup_templates'!AB26)),IF(NOT(ISBLANK('2 sup_templates'!AB25)),'2 sup_templates'!AB26/'2 sup_templates'!AB25-1,""),"")</f>
        <v/>
      </c>
      <c r="AC26" s="592" t="str">
        <f>IF(NOT(ISBLANK('2 sup_templates'!AC26)),IF(NOT(ISBLANK('2 sup_templates'!AC25)),'2 sup_templates'!AC26/'2 sup_templates'!AC25-1,""),"")</f>
        <v/>
      </c>
      <c r="AD26" s="592" t="str">
        <f>IF(NOT(ISBLANK('2 sup_templates'!AD26)),IF(NOT(ISBLANK('2 sup_templates'!AD25)),'2 sup_templates'!AD26/'2 sup_templates'!AD25-1,""),"")</f>
        <v/>
      </c>
      <c r="AE26" s="592" t="str">
        <f>IF(NOT(ISBLANK('2 sup_templates'!AE26)),IF(NOT(ISBLANK('2 sup_templates'!AE25)),'2 sup_templates'!AE26/'2 sup_templates'!AE25-1,""),"")</f>
        <v/>
      </c>
      <c r="AF26" s="592" t="str">
        <f>IF(NOT(ISBLANK('2 sup_templates'!AF26)),IF(NOT(ISBLANK('2 sup_templates'!AF25)),'2 sup_templates'!AF26/'2 sup_templates'!AF25-1,""),"")</f>
        <v/>
      </c>
      <c r="AG26" s="592" t="str">
        <f>IF(NOT(ISBLANK('2 sup_templates'!AG26)),IF(NOT(ISBLANK('2 sup_templates'!AG25)),'2 sup_templates'!AG26/'2 sup_templates'!AG25-1,""),"")</f>
        <v/>
      </c>
      <c r="AH26" s="592" t="str">
        <f>IF(NOT(ISBLANK('2 sup_templates'!AH26)),IF(NOT(ISBLANK('2 sup_templates'!AH25)),'2 sup_templates'!AH26/'2 sup_templates'!AH25-1,""),"")</f>
        <v/>
      </c>
      <c r="AI26" s="592" t="str">
        <f>IF(NOT(ISBLANK('2 sup_templates'!AI26)),IF(NOT(ISBLANK('2 sup_templates'!AI25)),'2 sup_templates'!AI26/'2 sup_templates'!AI25-1,""),"")</f>
        <v/>
      </c>
      <c r="AJ26" s="592" t="str">
        <f>IF(NOT(ISBLANK('2 sup_templates'!AJ26)),IF(NOT(ISBLANK('2 sup_templates'!AJ25)),'2 sup_templates'!AJ26/'2 sup_templates'!AJ25-1,""),"")</f>
        <v/>
      </c>
      <c r="AK26" s="592" t="str">
        <f>IF(NOT(ISBLANK('2 sup_templates'!AK26)),IF(NOT(ISBLANK('2 sup_templates'!AK25)),'2 sup_templates'!AK26/'2 sup_templates'!AK25-1,""),"")</f>
        <v/>
      </c>
      <c r="AL26" s="592" t="str">
        <f>IF(NOT(ISBLANK('2 sup_templates'!AL26)),IF(NOT(ISBLANK('2 sup_templates'!AL25)),'2 sup_templates'!AL26/'2 sup_templates'!AL25-1,""),"")</f>
        <v/>
      </c>
      <c r="AM26" s="435"/>
      <c r="AN26" s="574">
        <v>2017</v>
      </c>
      <c r="AO26" s="115" t="str">
        <f>IF(NOT(ISBLANK('2 sup_templates'!AO26)),IF(NOT(ISBLANK('2 sup_templates'!AO25)),'2 sup_templates'!AO26/'2 sup_templates'!AO25-1,""),"")</f>
        <v/>
      </c>
      <c r="AP26" s="120" t="str">
        <f>IF(NOT(ISBLANK('2 sup_templates'!AP26)),IF(NOT(ISBLANK('2 sup_templates'!AP25)),'2 sup_templates'!AP26/'2 sup_templates'!AP25-1,""),"")</f>
        <v/>
      </c>
      <c r="AQ26" s="115" t="str">
        <f>IF(NOT(ISBLANK('2 sup_templates'!AQ26)),IF(NOT(ISBLANK('2 sup_templates'!AQ25)),'2 sup_templates'!AQ26/'2 sup_templates'!AQ25-1,""),"")</f>
        <v/>
      </c>
      <c r="AR26" s="120" t="str">
        <f>IF(NOT(ISBLANK('2 sup_templates'!AR26)),IF(NOT(ISBLANK('2 sup_templates'!AR25)),'2 sup_templates'!AR26/'2 sup_templates'!AR25-1,""),"")</f>
        <v/>
      </c>
      <c r="AS26" s="115" t="str">
        <f>IF(NOT(ISBLANK('2 sup_templates'!AS26)),IF(NOT(ISBLANK('2 sup_templates'!AS25)),'2 sup_templates'!AS26/'2 sup_templates'!AS25-1,""),"")</f>
        <v/>
      </c>
      <c r="AT26" s="120" t="str">
        <f>IF(NOT(ISBLANK('2 sup_templates'!AT26)),IF(NOT(ISBLANK('2 sup_templates'!AT25)),'2 sup_templates'!AT26/'2 sup_templates'!AT25-1,""),"")</f>
        <v/>
      </c>
      <c r="AU26" s="115" t="str">
        <f>IF(NOT(ISBLANK('2 sup_templates'!AU26)),IF(NOT(ISBLANK('2 sup_templates'!AU25)),'2 sup_templates'!AU26/'2 sup_templates'!AU25-1,""),"")</f>
        <v/>
      </c>
      <c r="AV26" s="120" t="str">
        <f>IF(NOT(ISBLANK('2 sup_templates'!AV26)),IF(NOT(ISBLANK('2 sup_templates'!AV25)),'2 sup_templates'!AV26/'2 sup_templates'!AV25-1,""),"")</f>
        <v/>
      </c>
      <c r="AW26" s="120" t="str">
        <f>IF(NOT(ISBLANK('2 sup_templates'!AW26)),IF(NOT(ISBLANK('2 sup_templates'!AW25)),'2 sup_templates'!AW26/'2 sup_templates'!AW25-1,""),"")</f>
        <v/>
      </c>
      <c r="AX26" s="120" t="str">
        <f>IF(NOT(ISBLANK('2 sup_templates'!AX26)),IF(NOT(ISBLANK('2 sup_templates'!AX25)),'2 sup_templates'!AX26/'2 sup_templates'!AX25-1,""),"")</f>
        <v/>
      </c>
      <c r="AY26" s="120" t="str">
        <f>IF(NOT(ISBLANK('2 sup_templates'!AY26)),IF(NOT(ISBLANK('2 sup_templates'!AY25)),'2 sup_templates'!AY26/'2 sup_templates'!AY25-1,""),"")</f>
        <v/>
      </c>
      <c r="AZ26" s="120" t="str">
        <f>IF(NOT(ISBLANK('2 sup_templates'!AZ26)),IF(NOT(ISBLANK('2 sup_templates'!AZ25)),'2 sup_templates'!AZ26/'2 sup_templates'!AZ25-1,""),"")</f>
        <v/>
      </c>
      <c r="BA26" s="120" t="str">
        <f>IF(NOT(ISBLANK('2 sup_templates'!BA26)),IF(NOT(ISBLANK('2 sup_templates'!BA25)),'2 sup_templates'!BA26/'2 sup_templates'!BA25-1,""),"")</f>
        <v/>
      </c>
      <c r="BB26" s="120" t="str">
        <f>IF(NOT(ISBLANK('2 sup_templates'!BB26)),IF(NOT(ISBLANK('2 sup_templates'!BB25)),'2 sup_templates'!BB26/'2 sup_templates'!BB25-1,""),"")</f>
        <v/>
      </c>
      <c r="BC26" s="120" t="str">
        <f>IF(NOT(ISBLANK('2 sup_templates'!BC26)),IF(NOT(ISBLANK('2 sup_templates'!BC25)),'2 sup_templates'!BC26/'2 sup_templates'!BC25-1,""),"")</f>
        <v/>
      </c>
      <c r="BD26" s="120" t="str">
        <f>IF(NOT(ISBLANK('2 sup_templates'!BD26)),IF(NOT(ISBLANK('2 sup_templates'!BD25)),'2 sup_templates'!BD26/'2 sup_templates'!BD25-1,""),"")</f>
        <v/>
      </c>
      <c r="BE26" s="120" t="str">
        <f>IF(NOT(ISBLANK('2 sup_templates'!BE26)),IF(NOT(ISBLANK('2 sup_templates'!BE25)),'2 sup_templates'!BE26/'2 sup_templates'!BE25-1,""),"")</f>
        <v/>
      </c>
      <c r="BF26" s="120" t="str">
        <f>IF(NOT(ISBLANK('2 sup_templates'!BF26)),IF(NOT(ISBLANK('2 sup_templates'!BF25)),'2 sup_templates'!BF26/'2 sup_templates'!BF25-1,""),"")</f>
        <v/>
      </c>
      <c r="BG26" s="120" t="str">
        <f>IF(NOT(ISBLANK('2 sup_templates'!BG26)),IF(NOT(ISBLANK('2 sup_templates'!BG25)),'2 sup_templates'!BG26/'2 sup_templates'!BG25-1,""),"")</f>
        <v/>
      </c>
      <c r="BH26" s="120" t="str">
        <f>IF(NOT(ISBLANK('2 sup_templates'!BH26)),IF(NOT(ISBLANK('2 sup_templates'!BH25)),'2 sup_templates'!BH26/'2 sup_templates'!BH25-1,""),"")</f>
        <v/>
      </c>
      <c r="BI26" s="120" t="str">
        <f>IF(NOT(ISBLANK('2 sup_templates'!BI26)),IF(NOT(ISBLANK('2 sup_templates'!BI25)),'2 sup_templates'!BI26/'2 sup_templates'!BI25-1,""),"")</f>
        <v/>
      </c>
      <c r="BJ26" s="120" t="str">
        <f>IF(NOT(ISBLANK('2 sup_templates'!BJ26)),IF(NOT(ISBLANK('2 sup_templates'!BJ25)),'2 sup_templates'!BJ26/'2 sup_templates'!BJ25-1,""),"")</f>
        <v/>
      </c>
      <c r="BK26" s="120" t="str">
        <f>IF(NOT(ISBLANK('2 sup_templates'!BK26)),IF(NOT(ISBLANK('2 sup_templates'!BK25)),'2 sup_templates'!BK26/'2 sup_templates'!BK25-1,""),"")</f>
        <v/>
      </c>
      <c r="BL26" s="120" t="str">
        <f>IF(NOT(ISBLANK('2 sup_templates'!BL26)),IF(NOT(ISBLANK('2 sup_templates'!BL25)),'2 sup_templates'!BL26/'2 sup_templates'!BL25-1,""),"")</f>
        <v/>
      </c>
      <c r="BM26" s="435"/>
      <c r="BN26" s="574">
        <v>2017</v>
      </c>
      <c r="BO26" s="115" t="str">
        <f>IF(NOT(ISBLANK('2 sup_templates'!BO26)),IF(NOT(ISBLANK('2 sup_templates'!BO25)),'2 sup_templates'!BO26/'2 sup_templates'!BO25-1,""),"")</f>
        <v/>
      </c>
      <c r="BP26" s="115" t="str">
        <f>IF(NOT(ISBLANK('2 sup_templates'!BP26)),IF(NOT(ISBLANK('2 sup_templates'!BP25)),'2 sup_templates'!BP26/'2 sup_templates'!BP25-1,""),"")</f>
        <v/>
      </c>
      <c r="BQ26" s="115" t="str">
        <f>IF(NOT(ISBLANK('2 sup_templates'!BQ26)),IF(NOT(ISBLANK('2 sup_templates'!BQ25)),'2 sup_templates'!BQ26/'2 sup_templates'!BQ25-1,""),"")</f>
        <v/>
      </c>
      <c r="BR26" s="115" t="str">
        <f>IF(NOT(ISBLANK('2 sup_templates'!BR26)),IF(NOT(ISBLANK('2 sup_templates'!BR25)),'2 sup_templates'!BR26/'2 sup_templates'!BR25-1,""),"")</f>
        <v/>
      </c>
      <c r="BS26" s="115" t="str">
        <f>IF(NOT(ISBLANK('2 sup_templates'!BS26)),IF(NOT(ISBLANK('2 sup_templates'!BS25)),'2 sup_templates'!BS26/'2 sup_templates'!BS25-1,""),"")</f>
        <v/>
      </c>
      <c r="BT26" s="115" t="str">
        <f>IF(NOT(ISBLANK('2 sup_templates'!BT26)),IF(NOT(ISBLANK('2 sup_templates'!BT25)),'2 sup_templates'!BT26/'2 sup_templates'!BT25-1,""),"")</f>
        <v/>
      </c>
      <c r="BU26" s="115" t="str">
        <f>IF(NOT(ISBLANK('2 sup_templates'!BU26)),IF(NOT(ISBLANK('2 sup_templates'!BU25)),'2 sup_templates'!BU26/'2 sup_templates'!BU25-1,""),"")</f>
        <v/>
      </c>
      <c r="BV26" s="115" t="str">
        <f>IF(NOT(ISBLANK('2 sup_templates'!BV26)),IF(NOT(ISBLANK('2 sup_templates'!BV25)),'2 sup_templates'!BV26/'2 sup_templates'!BV25-1,""),"")</f>
        <v/>
      </c>
      <c r="BW26" s="115" t="str">
        <f>IF(NOT(ISBLANK('2 sup_templates'!BW26)),IF(NOT(ISBLANK('2 sup_templates'!BW25)),'2 sup_templates'!BW26/'2 sup_templates'!BW25-1,""),"")</f>
        <v/>
      </c>
      <c r="BX26" s="115" t="str">
        <f>IF(NOT(ISBLANK('2 sup_templates'!BX26)),IF(NOT(ISBLANK('2 sup_templates'!BX25)),'2 sup_templates'!BX26/'2 sup_templates'!BX25-1,""),"")</f>
        <v/>
      </c>
      <c r="BY26" s="115" t="str">
        <f>IF(NOT(ISBLANK('2 sup_templates'!BY26)),IF(NOT(ISBLANK('2 sup_templates'!BY25)),'2 sup_templates'!BY26/'2 sup_templates'!BY25-1,""),"")</f>
        <v/>
      </c>
      <c r="BZ26" s="115" t="str">
        <f>IF(NOT(ISBLANK('2 sup_templates'!BZ26)),IF(NOT(ISBLANK('2 sup_templates'!BZ25)),'2 sup_templates'!BZ26/'2 sup_templates'!BZ25-1,""),"")</f>
        <v/>
      </c>
      <c r="CA26" s="115" t="str">
        <f>IF(NOT(ISBLANK('2 sup_templates'!CA26)),IF(NOT(ISBLANK('2 sup_templates'!CA25)),'2 sup_templates'!CA26/'2 sup_templates'!CA25-1,""),"")</f>
        <v/>
      </c>
      <c r="CB26" s="115" t="str">
        <f>IF(NOT(ISBLANK('2 sup_templates'!CB26)),IF(NOT(ISBLANK('2 sup_templates'!CB25)),'2 sup_templates'!CB26/'2 sup_templates'!CB25-1,""),"")</f>
        <v/>
      </c>
      <c r="CC26" s="115" t="str">
        <f>IF(NOT(ISBLANK('2 sup_templates'!CC26)),IF(NOT(ISBLANK('2 sup_templates'!CC25)),'2 sup_templates'!CC26/'2 sup_templates'!CC25-1,""),"")</f>
        <v/>
      </c>
      <c r="CD26" s="115" t="str">
        <f>IF(NOT(ISBLANK('2 sup_templates'!CD26)),IF(NOT(ISBLANK('2 sup_templates'!CD25)),'2 sup_templates'!CD26/'2 sup_templates'!CD25-1,""),"")</f>
        <v/>
      </c>
      <c r="CE26" s="115" t="str">
        <f>IF(NOT(ISBLANK('2 sup_templates'!CE26)),IF(NOT(ISBLANK('2 sup_templates'!CE25)),'2 sup_templates'!CE26/'2 sup_templates'!CE25-1,""),"")</f>
        <v/>
      </c>
      <c r="CF26" s="115" t="str">
        <f>IF(NOT(ISBLANK('2 sup_templates'!CF26)),IF(NOT(ISBLANK('2 sup_templates'!CF25)),'2 sup_templates'!CF26/'2 sup_templates'!CF25-1,""),"")</f>
        <v/>
      </c>
      <c r="CG26" s="115" t="str">
        <f>IF(NOT(ISBLANK('2 sup_templates'!CG26)),IF(NOT(ISBLANK('2 sup_templates'!CG25)),'2 sup_templates'!CG26/'2 sup_templates'!CG25-1,""),"")</f>
        <v/>
      </c>
      <c r="CH26" s="115" t="str">
        <f>IF(NOT(ISBLANK('2 sup_templates'!CH26)),IF(NOT(ISBLANK('2 sup_templates'!CH25)),'2 sup_templates'!CH26/'2 sup_templates'!CH25-1,""),"")</f>
        <v/>
      </c>
      <c r="CI26" s="115" t="str">
        <f>IF(NOT(ISBLANK('2 sup_templates'!CI26)),IF(NOT(ISBLANK('2 sup_templates'!CI25)),'2 sup_templates'!CI26/'2 sup_templates'!CI25-1,""),"")</f>
        <v/>
      </c>
      <c r="CJ26" s="115" t="str">
        <f>IF(NOT(ISBLANK('2 sup_templates'!CJ26)),IF(NOT(ISBLANK('2 sup_templates'!CJ25)),'2 sup_templates'!CJ26/'2 sup_templates'!CJ25-1,""),"")</f>
        <v/>
      </c>
      <c r="CK26" s="115" t="str">
        <f>IF(NOT(ISBLANK('2 sup_templates'!CK26)),IF(NOT(ISBLANK('2 sup_templates'!CK25)),'2 sup_templates'!CK26/'2 sup_templates'!CK25-1,""),"")</f>
        <v/>
      </c>
      <c r="CL26" s="115" t="str">
        <f>IF(NOT(ISBLANK('2 sup_templates'!CL26)),IF(NOT(ISBLANK('2 sup_templates'!CL25)),'2 sup_templates'!CL26/'2 sup_templates'!CL25-1,""),"")</f>
        <v/>
      </c>
      <c r="CN26" s="83">
        <v>2017</v>
      </c>
      <c r="CO26" s="118" t="str">
        <f>IF(NOT(ISBLANK('2 sup_templates'!CO26)),IF(NOT(ISBLANK('2 sup_templates'!CO25)),'2 sup_templates'!CO26/'2 sup_templates'!CO25-1,""),"")</f>
        <v/>
      </c>
      <c r="CP26" s="118" t="str">
        <f>IF(NOT(ISBLANK('2 sup_templates'!CP26)),IF(NOT(ISBLANK('2 sup_templates'!CP25)),'2 sup_templates'!CP26/'2 sup_templates'!CP25-1,""),"")</f>
        <v/>
      </c>
      <c r="CQ26" s="118" t="str">
        <f>IF(NOT(ISBLANK('2 sup_templates'!CQ26)),IF(NOT(ISBLANK('2 sup_templates'!CQ25)),'2 sup_templates'!CQ26/'2 sup_templates'!CQ25-1,""),"")</f>
        <v/>
      </c>
      <c r="CR26" s="118" t="str">
        <f>IF(NOT(ISBLANK('2 sup_templates'!CR26)),IF(NOT(ISBLANK('2 sup_templates'!CR25)),'2 sup_templates'!CR26/'2 sup_templates'!CR25-1,""),"")</f>
        <v/>
      </c>
      <c r="CS26" s="118" t="str">
        <f>IF(NOT(ISBLANK('2 sup_templates'!CS26)),IF(NOT(ISBLANK('2 sup_templates'!CS25)),'2 sup_templates'!CS26/'2 sup_templates'!CS25-1,""),"")</f>
        <v/>
      </c>
      <c r="CT26" s="118" t="str">
        <f>IF(NOT(ISBLANK('2 sup_templates'!CT26)),IF(NOT(ISBLANK('2 sup_templates'!CT25)),'2 sup_templates'!CT26/'2 sup_templates'!CT25-1,""),"")</f>
        <v/>
      </c>
      <c r="CU26" s="118" t="str">
        <f>IF(NOT(ISBLANK('2 sup_templates'!CU26)),IF(NOT(ISBLANK('2 sup_templates'!CU25)),'2 sup_templates'!CU26/'2 sup_templates'!CU25-1,""),"")</f>
        <v/>
      </c>
      <c r="CV26" s="118" t="str">
        <f>IF(NOT(ISBLANK('2 sup_templates'!CV26)),IF(NOT(ISBLANK('2 sup_templates'!CV25)),'2 sup_templates'!CV26/'2 sup_templates'!CV25-1,""),"")</f>
        <v/>
      </c>
      <c r="CW26" s="118" t="str">
        <f>IF(NOT(ISBLANK('2 sup_templates'!CW26)),IF(NOT(ISBLANK('2 sup_templates'!CW25)),'2 sup_templates'!CW26/'2 sup_templates'!CW25-1,""),"")</f>
        <v/>
      </c>
      <c r="CX26" s="118" t="str">
        <f>IF(NOT(ISBLANK('2 sup_templates'!CX26)),IF(NOT(ISBLANK('2 sup_templates'!CX25)),'2 sup_templates'!CX26/'2 sup_templates'!CX25-1,""),"")</f>
        <v/>
      </c>
      <c r="CY26" s="118" t="str">
        <f>IF(NOT(ISBLANK('2 sup_templates'!CY26)),IF(NOT(ISBLANK('2 sup_templates'!CY25)),'2 sup_templates'!CY26/'2 sup_templates'!CY25-1,""),"")</f>
        <v/>
      </c>
      <c r="CZ26" s="118" t="str">
        <f>IF(NOT(ISBLANK('2 sup_templates'!CZ26)),IF(NOT(ISBLANK('2 sup_templates'!CZ25)),'2 sup_templates'!CZ26/'2 sup_templates'!CZ25-1,""),"")</f>
        <v/>
      </c>
      <c r="DA26" s="118" t="str">
        <f>IF(NOT(ISBLANK('2 sup_templates'!DA26)),IF(NOT(ISBLANK('2 sup_templates'!DA25)),'2 sup_templates'!DA26/'2 sup_templates'!DA25-1,""),"")</f>
        <v/>
      </c>
      <c r="DB26" s="118" t="str">
        <f>IF(NOT(ISBLANK('2 sup_templates'!DB26)),IF(NOT(ISBLANK('2 sup_templates'!DB25)),'2 sup_templates'!DB26/'2 sup_templates'!DB25-1,""),"")</f>
        <v/>
      </c>
      <c r="DC26"/>
      <c r="DD26"/>
    </row>
    <row r="27" spans="1:108" s="20" customFormat="1" x14ac:dyDescent="0.2">
      <c r="A27" s="24"/>
      <c r="B27" s="150">
        <v>2018</v>
      </c>
      <c r="C27" s="592" t="str">
        <f>IF(NOT(ISBLANK('2 sup_templates'!C27)),IF(NOT(ISBLANK('2 sup_templates'!C26)),'2 sup_templates'!C27/'2 sup_templates'!C26-1,""),"")</f>
        <v/>
      </c>
      <c r="D27" s="1245" t="str">
        <f>IF(NOT(ISBLANK('2 sup_templates'!D27)),IF(NOT(ISBLANK('2 sup_templates'!D26)),'2 sup_templates'!D27/'2 sup_templates'!D26-1,""),"")</f>
        <v/>
      </c>
      <c r="E27" s="1245" t="str">
        <f>IF(NOT(ISBLANK('2 sup_templates'!E27)),IF(NOT(ISBLANK('2 sup_templates'!E26)),'2 sup_templates'!E27/'2 sup_templates'!E26-1,""),"")</f>
        <v/>
      </c>
      <c r="F27" s="1245" t="str">
        <f>IF(NOT(ISBLANK('2 sup_templates'!F27)),IF(NOT(ISBLANK('2 sup_templates'!F26)),'2 sup_templates'!F27/'2 sup_templates'!F26-1,""),"")</f>
        <v/>
      </c>
      <c r="G27" s="1245" t="str">
        <f>IF(NOT(ISBLANK('2 sup_templates'!G27)),IF(NOT(ISBLANK('2 sup_templates'!G26)),'2 sup_templates'!G27/'2 sup_templates'!G26-1,""),"")</f>
        <v/>
      </c>
      <c r="H27" s="1245" t="str">
        <f>IF(NOT(ISBLANK('2 sup_templates'!H27)),IF(NOT(ISBLANK('2 sup_templates'!H26)),'2 sup_templates'!H27/'2 sup_templates'!H26-1,""),"")</f>
        <v/>
      </c>
      <c r="I27" s="1245" t="str">
        <f>IF(NOT(ISBLANK('2 sup_templates'!I27)),IF(NOT(ISBLANK('2 sup_templates'!I26)),'2 sup_templates'!I27/'2 sup_templates'!I26-1,""),"")</f>
        <v/>
      </c>
      <c r="J27" s="1245" t="str">
        <f>IF(NOT(ISBLANK('2 sup_templates'!J27)),IF(NOT(ISBLANK('2 sup_templates'!J26)),'2 sup_templates'!J27/'2 sup_templates'!J26-1,""),"")</f>
        <v/>
      </c>
      <c r="K27" s="1245" t="str">
        <f>IF(NOT(ISBLANK('2 sup_templates'!K27)),IF(NOT(ISBLANK('2 sup_templates'!K26)),'2 sup_templates'!K27/'2 sup_templates'!K26-1,""),"")</f>
        <v/>
      </c>
      <c r="L27" s="1245" t="str">
        <f>IF(NOT(ISBLANK('2 sup_templates'!L27)),IF(NOT(ISBLANK('2 sup_templates'!L26)),'2 sup_templates'!L27/'2 sup_templates'!L26-1,""),"")</f>
        <v/>
      </c>
      <c r="M27" s="1245" t="str">
        <f>IF(NOT(ISBLANK('2 sup_templates'!M27)),IF(NOT(ISBLANK('2 sup_templates'!M26)),'2 sup_templates'!M27/'2 sup_templates'!M26-1,""),"")</f>
        <v/>
      </c>
      <c r="N27" s="1245" t="str">
        <f>IF(NOT(ISBLANK('2 sup_templates'!N27)),IF(NOT(ISBLANK('2 sup_templates'!N26)),'2 sup_templates'!N27/'2 sup_templates'!N26-1,""),"")</f>
        <v/>
      </c>
      <c r="O27" s="1245" t="str">
        <f>IF(NOT(ISBLANK('2 sup_templates'!O27)),IF(NOT(ISBLANK('2 sup_templates'!O26)),'2 sup_templates'!O27/'2 sup_templates'!O26-1,""),"")</f>
        <v/>
      </c>
      <c r="P27" s="1245" t="str">
        <f>IF(NOT(ISBLANK('2 sup_templates'!P27)),IF(NOT(ISBLANK('2 sup_templates'!P26)),'2 sup_templates'!P27/'2 sup_templates'!P26-1,""),"")</f>
        <v/>
      </c>
      <c r="Q27" s="1245" t="str">
        <f>IF(NOT(ISBLANK('2 sup_templates'!Q27)),IF(NOT(ISBLANK('2 sup_templates'!Q26)),'2 sup_templates'!Q27/'2 sup_templates'!Q26-1,""),"")</f>
        <v/>
      </c>
      <c r="R27" s="1245" t="str">
        <f>IF(NOT(ISBLANK('2 sup_templates'!R27)),IF(NOT(ISBLANK('2 sup_templates'!R26)),'2 sup_templates'!R27/'2 sup_templates'!R26-1,""),"")</f>
        <v/>
      </c>
      <c r="S27" s="1245" t="str">
        <f>IF(NOT(ISBLANK('2 sup_templates'!S27)),IF(NOT(ISBLANK('2 sup_templates'!S26)),'2 sup_templates'!S27/'2 sup_templates'!S26-1,""),"")</f>
        <v/>
      </c>
      <c r="T27" s="1245" t="str">
        <f>IF(NOT(ISBLANK('2 sup_templates'!T27)),IF(NOT(ISBLANK('2 sup_templates'!T26)),'2 sup_templates'!T27/'2 sup_templates'!T26-1,""),"")</f>
        <v/>
      </c>
      <c r="U27" s="1245" t="str">
        <f>IF(NOT(ISBLANK('2 sup_templates'!U27)),IF(NOT(ISBLANK('2 sup_templates'!U26)),'2 sup_templates'!U27/'2 sup_templates'!U26-1,""),"")</f>
        <v/>
      </c>
      <c r="V27" s="1245" t="str">
        <f>IF(NOT(ISBLANK('2 sup_templates'!V27)),IF(NOT(ISBLANK('2 sup_templates'!V26)),'2 sup_templates'!V27/'2 sup_templates'!V26-1,""),"")</f>
        <v/>
      </c>
      <c r="W27" s="1245" t="str">
        <f>IF(NOT(ISBLANK('2 sup_templates'!W27)),IF(NOT(ISBLANK('2 sup_templates'!W26)),'2 sup_templates'!W27/'2 sup_templates'!W26-1,""),"")</f>
        <v/>
      </c>
      <c r="X27" s="1245" t="str">
        <f>IF(NOT(ISBLANK('2 sup_templates'!X27)),IF(NOT(ISBLANK('2 sup_templates'!X26)),'2 sup_templates'!X27/'2 sup_templates'!X26-1,""),"")</f>
        <v/>
      </c>
      <c r="Y27" s="1245" t="str">
        <f>IF(NOT(ISBLANK('2 sup_templates'!Y27)),IF(NOT(ISBLANK('2 sup_templates'!Y26)),'2 sup_templates'!Y27/'2 sup_templates'!Y26-1,""),"")</f>
        <v/>
      </c>
      <c r="Z27" s="1245" t="str">
        <f>IF(NOT(ISBLANK('2 sup_templates'!Z27)),IF(NOT(ISBLANK('2 sup_templates'!Z26)),'2 sup_templates'!Z27/'2 sup_templates'!Z26-1,""),"")</f>
        <v/>
      </c>
      <c r="AA27" s="1245" t="str">
        <f>IF(NOT(ISBLANK('2 sup_templates'!AA27)),IF(NOT(ISBLANK('2 sup_templates'!AA26)),'2 sup_templates'!AA27/'2 sup_templates'!AA26-1,""),"")</f>
        <v/>
      </c>
      <c r="AB27" s="1245" t="str">
        <f>IF(NOT(ISBLANK('2 sup_templates'!AB27)),IF(NOT(ISBLANK('2 sup_templates'!AB26)),'2 sup_templates'!AB27/'2 sup_templates'!AB26-1,""),"")</f>
        <v/>
      </c>
      <c r="AC27" s="1245" t="str">
        <f>IF(NOT(ISBLANK('2 sup_templates'!AC27)),IF(NOT(ISBLANK('2 sup_templates'!AC26)),'2 sup_templates'!AC27/'2 sup_templates'!AC26-1,""),"")</f>
        <v/>
      </c>
      <c r="AD27" s="1245" t="str">
        <f>IF(NOT(ISBLANK('2 sup_templates'!AD27)),IF(NOT(ISBLANK('2 sup_templates'!AD26)),'2 sup_templates'!AD27/'2 sup_templates'!AD26-1,""),"")</f>
        <v/>
      </c>
      <c r="AE27" s="1245" t="str">
        <f>IF(NOT(ISBLANK('2 sup_templates'!AE27)),IF(NOT(ISBLANK('2 sup_templates'!AE26)),'2 sup_templates'!AE27/'2 sup_templates'!AE26-1,""),"")</f>
        <v/>
      </c>
      <c r="AF27" s="1245" t="str">
        <f>IF(NOT(ISBLANK('2 sup_templates'!AF27)),IF(NOT(ISBLANK('2 sup_templates'!AF26)),'2 sup_templates'!AF27/'2 sup_templates'!AF26-1,""),"")</f>
        <v/>
      </c>
      <c r="AG27" s="1245" t="str">
        <f>IF(NOT(ISBLANK('2 sup_templates'!AG27)),IF(NOT(ISBLANK('2 sup_templates'!AG26)),'2 sup_templates'!AG27/'2 sup_templates'!AG26-1,""),"")</f>
        <v/>
      </c>
      <c r="AH27" s="1245" t="str">
        <f>IF(NOT(ISBLANK('2 sup_templates'!AH27)),IF(NOT(ISBLANK('2 sup_templates'!AH26)),'2 sup_templates'!AH27/'2 sup_templates'!AH26-1,""),"")</f>
        <v/>
      </c>
      <c r="AI27" s="1245" t="str">
        <f>IF(NOT(ISBLANK('2 sup_templates'!AI27)),IF(NOT(ISBLANK('2 sup_templates'!AI26)),'2 sup_templates'!AI27/'2 sup_templates'!AI26-1,""),"")</f>
        <v/>
      </c>
      <c r="AJ27" s="1245" t="str">
        <f>IF(NOT(ISBLANK('2 sup_templates'!AJ27)),IF(NOT(ISBLANK('2 sup_templates'!AJ26)),'2 sup_templates'!AJ27/'2 sup_templates'!AJ26-1,""),"")</f>
        <v/>
      </c>
      <c r="AK27" s="1245" t="str">
        <f>IF(NOT(ISBLANK('2 sup_templates'!AK27)),IF(NOT(ISBLANK('2 sup_templates'!AK26)),'2 sup_templates'!AK27/'2 sup_templates'!AK26-1,""),"")</f>
        <v/>
      </c>
      <c r="AL27" s="1245" t="str">
        <f>IF(NOT(ISBLANK('2 sup_templates'!AL27)),IF(NOT(ISBLANK('2 sup_templates'!AL26)),'2 sup_templates'!AL27/'2 sup_templates'!AL26-1,""),"")</f>
        <v/>
      </c>
      <c r="AM27" s="435"/>
      <c r="AN27" s="82">
        <v>2018</v>
      </c>
      <c r="AO27" s="1686" t="str">
        <f>IF(NOT(ISBLANK('2 sup_templates'!AO27)),IF(NOT(ISBLANK('2 sup_templates'!AO26)),'2 sup_templates'!AO27/'2 sup_templates'!AO26-1,""),"")</f>
        <v/>
      </c>
      <c r="AP27" s="1686" t="str">
        <f>IF(NOT(ISBLANK('2 sup_templates'!AP27)),IF(NOT(ISBLANK('2 sup_templates'!AP26)),'2 sup_templates'!AP27/'2 sup_templates'!AP26-1,""),"")</f>
        <v/>
      </c>
      <c r="AQ27" s="1686" t="str">
        <f>IF(NOT(ISBLANK('2 sup_templates'!AQ27)),IF(NOT(ISBLANK('2 sup_templates'!AQ26)),'2 sup_templates'!AQ27/'2 sup_templates'!AQ26-1,""),"")</f>
        <v/>
      </c>
      <c r="AR27" s="1686" t="str">
        <f>IF(NOT(ISBLANK('2 sup_templates'!AR27)),IF(NOT(ISBLANK('2 sup_templates'!AR26)),'2 sup_templates'!AR27/'2 sup_templates'!AR26-1,""),"")</f>
        <v/>
      </c>
      <c r="AS27" s="1686" t="str">
        <f>IF(NOT(ISBLANK('2 sup_templates'!AS27)),IF(NOT(ISBLANK('2 sup_templates'!AS26)),'2 sup_templates'!AS27/'2 sup_templates'!AS26-1,""),"")</f>
        <v/>
      </c>
      <c r="AT27" s="1686" t="str">
        <f>IF(NOT(ISBLANK('2 sup_templates'!AT27)),IF(NOT(ISBLANK('2 sup_templates'!AT26)),'2 sup_templates'!AT27/'2 sup_templates'!AT26-1,""),"")</f>
        <v/>
      </c>
      <c r="AU27" s="1686" t="str">
        <f>IF(NOT(ISBLANK('2 sup_templates'!AU27)),IF(NOT(ISBLANK('2 sup_templates'!AU26)),'2 sup_templates'!AU27/'2 sup_templates'!AU26-1,""),"")</f>
        <v/>
      </c>
      <c r="AV27" s="1686" t="str">
        <f>IF(NOT(ISBLANK('2 sup_templates'!AV27)),IF(NOT(ISBLANK('2 sup_templates'!AV26)),'2 sup_templates'!AV27/'2 sup_templates'!AV26-1,""),"")</f>
        <v/>
      </c>
      <c r="AW27" s="1686" t="str">
        <f>IF(NOT(ISBLANK('2 sup_templates'!AW27)),IF(NOT(ISBLANK('2 sup_templates'!AW26)),'2 sup_templates'!AW27/'2 sup_templates'!AW26-1,""),"")</f>
        <v/>
      </c>
      <c r="AX27" s="1686" t="str">
        <f>IF(NOT(ISBLANK('2 sup_templates'!AX27)),IF(NOT(ISBLANK('2 sup_templates'!AX26)),'2 sup_templates'!AX27/'2 sup_templates'!AX26-1,""),"")</f>
        <v/>
      </c>
      <c r="AY27" s="1686" t="str">
        <f>IF(NOT(ISBLANK('2 sup_templates'!AY27)),IF(NOT(ISBLANK('2 sup_templates'!AY26)),'2 sup_templates'!AY27/'2 sup_templates'!AY26-1,""),"")</f>
        <v/>
      </c>
      <c r="AZ27" s="1686" t="str">
        <f>IF(NOT(ISBLANK('2 sup_templates'!AZ27)),IF(NOT(ISBLANK('2 sup_templates'!AZ26)),'2 sup_templates'!AZ27/'2 sup_templates'!AZ26-1,""),"")</f>
        <v/>
      </c>
      <c r="BA27" s="1686" t="str">
        <f>IF(NOT(ISBLANK('2 sup_templates'!BA27)),IF(NOT(ISBLANK('2 sup_templates'!BA26)),'2 sup_templates'!BA27/'2 sup_templates'!BA26-1,""),"")</f>
        <v/>
      </c>
      <c r="BB27" s="1686" t="str">
        <f>IF(NOT(ISBLANK('2 sup_templates'!BB27)),IF(NOT(ISBLANK('2 sup_templates'!BB26)),'2 sup_templates'!BB27/'2 sup_templates'!BB26-1,""),"")</f>
        <v/>
      </c>
      <c r="BC27" s="1686" t="str">
        <f>IF(NOT(ISBLANK('2 sup_templates'!BC27)),IF(NOT(ISBLANK('2 sup_templates'!BC26)),'2 sup_templates'!BC27/'2 sup_templates'!BC26-1,""),"")</f>
        <v/>
      </c>
      <c r="BD27" s="1686" t="str">
        <f>IF(NOT(ISBLANK('2 sup_templates'!BD27)),IF(NOT(ISBLANK('2 sup_templates'!BD26)),'2 sup_templates'!BD27/'2 sup_templates'!BD26-1,""),"")</f>
        <v/>
      </c>
      <c r="BE27" s="1686" t="str">
        <f>IF(NOT(ISBLANK('2 sup_templates'!BE27)),IF(NOT(ISBLANK('2 sup_templates'!BE26)),'2 sup_templates'!BE27/'2 sup_templates'!BE26-1,""),"")</f>
        <v/>
      </c>
      <c r="BF27" s="1686" t="str">
        <f>IF(NOT(ISBLANK('2 sup_templates'!BF27)),IF(NOT(ISBLANK('2 sup_templates'!BF26)),'2 sup_templates'!BF27/'2 sup_templates'!BF26-1,""),"")</f>
        <v/>
      </c>
      <c r="BG27" s="1686" t="str">
        <f>IF(NOT(ISBLANK('2 sup_templates'!BG27)),IF(NOT(ISBLANK('2 sup_templates'!BG26)),'2 sup_templates'!BG27/'2 sup_templates'!BG26-1,""),"")</f>
        <v/>
      </c>
      <c r="BH27" s="1686" t="str">
        <f>IF(NOT(ISBLANK('2 sup_templates'!BH27)),IF(NOT(ISBLANK('2 sup_templates'!BH26)),'2 sup_templates'!BH27/'2 sup_templates'!BH26-1,""),"")</f>
        <v/>
      </c>
      <c r="BI27" s="1686" t="str">
        <f>IF(NOT(ISBLANK('2 sup_templates'!BI27)),IF(NOT(ISBLANK('2 sup_templates'!BI26)),'2 sup_templates'!BI27/'2 sup_templates'!BI26-1,""),"")</f>
        <v/>
      </c>
      <c r="BJ27" s="1686" t="str">
        <f>IF(NOT(ISBLANK('2 sup_templates'!BJ27)),IF(NOT(ISBLANK('2 sup_templates'!BJ26)),'2 sup_templates'!BJ27/'2 sup_templates'!BJ26-1,""),"")</f>
        <v/>
      </c>
      <c r="BK27" s="1686" t="str">
        <f>IF(NOT(ISBLANK('2 sup_templates'!BK27)),IF(NOT(ISBLANK('2 sup_templates'!BK26)),'2 sup_templates'!BK27/'2 sup_templates'!BK26-1,""),"")</f>
        <v/>
      </c>
      <c r="BL27" s="1686" t="str">
        <f>IF(NOT(ISBLANK('2 sup_templates'!BL27)),IF(NOT(ISBLANK('2 sup_templates'!BL26)),'2 sup_templates'!BL27/'2 sup_templates'!BL26-1,""),"")</f>
        <v/>
      </c>
      <c r="BM27" s="435"/>
      <c r="BN27" s="150">
        <v>2018</v>
      </c>
      <c r="BO27" s="115" t="str">
        <f>IF(NOT(ISBLANK('2 sup_templates'!BO27)),IF(NOT(ISBLANK('2 sup_templates'!BO26)),'2 sup_templates'!BO27/'2 sup_templates'!BO26-1,""),"")</f>
        <v/>
      </c>
      <c r="BP27" s="115" t="str">
        <f>IF(NOT(ISBLANK('2 sup_templates'!BP27)),IF(NOT(ISBLANK('2 sup_templates'!BP26)),'2 sup_templates'!BP27/'2 sup_templates'!BP26-1,""),"")</f>
        <v/>
      </c>
      <c r="BQ27" s="115" t="str">
        <f>IF(NOT(ISBLANK('2 sup_templates'!BQ27)),IF(NOT(ISBLANK('2 sup_templates'!BQ26)),'2 sup_templates'!BQ27/'2 sup_templates'!BQ26-1,""),"")</f>
        <v/>
      </c>
      <c r="BR27" s="115" t="str">
        <f>IF(NOT(ISBLANK('2 sup_templates'!BR27)),IF(NOT(ISBLANK('2 sup_templates'!BR26)),'2 sup_templates'!BR27/'2 sup_templates'!BR26-1,""),"")</f>
        <v/>
      </c>
      <c r="BS27" s="115" t="str">
        <f>IF(NOT(ISBLANK('2 sup_templates'!BS27)),IF(NOT(ISBLANK('2 sup_templates'!BS26)),'2 sup_templates'!BS27/'2 sup_templates'!BS26-1,""),"")</f>
        <v/>
      </c>
      <c r="BT27" s="115" t="str">
        <f>IF(NOT(ISBLANK('2 sup_templates'!BT27)),IF(NOT(ISBLANK('2 sup_templates'!BT26)),'2 sup_templates'!BT27/'2 sup_templates'!BT26-1,""),"")</f>
        <v/>
      </c>
      <c r="BU27" s="115" t="str">
        <f>IF(NOT(ISBLANK('2 sup_templates'!BU27)),IF(NOT(ISBLANK('2 sup_templates'!BU26)),'2 sup_templates'!BU27/'2 sup_templates'!BU26-1,""),"")</f>
        <v/>
      </c>
      <c r="BV27" s="115" t="str">
        <f>IF(NOT(ISBLANK('2 sup_templates'!BV27)),IF(NOT(ISBLANK('2 sup_templates'!BV26)),'2 sup_templates'!BV27/'2 sup_templates'!BV26-1,""),"")</f>
        <v/>
      </c>
      <c r="BW27" s="115" t="str">
        <f>IF(NOT(ISBLANK('2 sup_templates'!BW27)),IF(NOT(ISBLANK('2 sup_templates'!BW26)),'2 sup_templates'!BW27/'2 sup_templates'!BW26-1,""),"")</f>
        <v/>
      </c>
      <c r="BX27" s="115" t="str">
        <f>IF(NOT(ISBLANK('2 sup_templates'!BX27)),IF(NOT(ISBLANK('2 sup_templates'!BX26)),'2 sup_templates'!BX27/'2 sup_templates'!BX26-1,""),"")</f>
        <v/>
      </c>
      <c r="BY27" s="115" t="str">
        <f>IF(NOT(ISBLANK('2 sup_templates'!BY27)),IF(NOT(ISBLANK('2 sup_templates'!BY26)),'2 sup_templates'!BY27/'2 sup_templates'!BY26-1,""),"")</f>
        <v/>
      </c>
      <c r="BZ27" s="115" t="str">
        <f>IF(NOT(ISBLANK('2 sup_templates'!BZ27)),IF(NOT(ISBLANK('2 sup_templates'!BZ26)),'2 sup_templates'!BZ27/'2 sup_templates'!BZ26-1,""),"")</f>
        <v/>
      </c>
      <c r="CA27" s="115" t="str">
        <f>IF(NOT(ISBLANK('2 sup_templates'!CA27)),IF(NOT(ISBLANK('2 sup_templates'!CA26)),'2 sup_templates'!CA27/'2 sup_templates'!CA26-1,""),"")</f>
        <v/>
      </c>
      <c r="CB27" s="115" t="str">
        <f>IF(NOT(ISBLANK('2 sup_templates'!CB27)),IF(NOT(ISBLANK('2 sup_templates'!CB26)),'2 sup_templates'!CB27/'2 sup_templates'!CB26-1,""),"")</f>
        <v/>
      </c>
      <c r="CC27" s="115" t="str">
        <f>IF(NOT(ISBLANK('2 sup_templates'!CC27)),IF(NOT(ISBLANK('2 sup_templates'!CC26)),'2 sup_templates'!CC27/'2 sup_templates'!CC26-1,""),"")</f>
        <v/>
      </c>
      <c r="CD27" s="115" t="str">
        <f>IF(NOT(ISBLANK('2 sup_templates'!CD27)),IF(NOT(ISBLANK('2 sup_templates'!CD26)),'2 sup_templates'!CD27/'2 sup_templates'!CD26-1,""),"")</f>
        <v/>
      </c>
      <c r="CE27" s="115" t="str">
        <f>IF(NOT(ISBLANK('2 sup_templates'!CE27)),IF(NOT(ISBLANK('2 sup_templates'!CE26)),'2 sup_templates'!CE27/'2 sup_templates'!CE26-1,""),"")</f>
        <v/>
      </c>
      <c r="CF27" s="115" t="str">
        <f>IF(NOT(ISBLANK('2 sup_templates'!CF27)),IF(NOT(ISBLANK('2 sup_templates'!CF26)),'2 sup_templates'!CF27/'2 sup_templates'!CF26-1,""),"")</f>
        <v/>
      </c>
      <c r="CG27" s="115" t="str">
        <f>IF(NOT(ISBLANK('2 sup_templates'!CG27)),IF(NOT(ISBLANK('2 sup_templates'!CG26)),'2 sup_templates'!CG27/'2 sup_templates'!CG26-1,""),"")</f>
        <v/>
      </c>
      <c r="CH27" s="115" t="str">
        <f>IF(NOT(ISBLANK('2 sup_templates'!CH27)),IF(NOT(ISBLANK('2 sup_templates'!CH26)),'2 sup_templates'!CH27/'2 sup_templates'!CH26-1,""),"")</f>
        <v/>
      </c>
      <c r="CI27" s="115" t="str">
        <f>IF(NOT(ISBLANK('2 sup_templates'!CI27)),IF(NOT(ISBLANK('2 sup_templates'!CI26)),'2 sup_templates'!CI27/'2 sup_templates'!CI26-1,""),"")</f>
        <v/>
      </c>
      <c r="CJ27" s="115" t="str">
        <f>IF(NOT(ISBLANK('2 sup_templates'!CJ27)),IF(NOT(ISBLANK('2 sup_templates'!CJ26)),'2 sup_templates'!CJ27/'2 sup_templates'!CJ26-1,""),"")</f>
        <v/>
      </c>
      <c r="CK27" s="115" t="str">
        <f>IF(NOT(ISBLANK('2 sup_templates'!CK27)),IF(NOT(ISBLANK('2 sup_templates'!CK26)),'2 sup_templates'!CK27/'2 sup_templates'!CK26-1,""),"")</f>
        <v/>
      </c>
      <c r="CL27" s="115" t="str">
        <f>IF(NOT(ISBLANK('2 sup_templates'!CL27)),IF(NOT(ISBLANK('2 sup_templates'!CL26)),'2 sup_templates'!CL27/'2 sup_templates'!CL26-1,""),"")</f>
        <v/>
      </c>
      <c r="CN27" s="82">
        <v>2018</v>
      </c>
      <c r="CO27" s="1686" t="str">
        <f>IF(NOT(ISBLANK('2 sup_templates'!CO27)),IF(NOT(ISBLANK('2 sup_templates'!CO26)),'2 sup_templates'!CO27/'2 sup_templates'!CO26-1,""),"")</f>
        <v/>
      </c>
      <c r="CP27" s="1686" t="str">
        <f>IF(NOT(ISBLANK('2 sup_templates'!CP27)),IF(NOT(ISBLANK('2 sup_templates'!CP26)),'2 sup_templates'!CP27/'2 sup_templates'!CP26-1,""),"")</f>
        <v/>
      </c>
      <c r="CQ27" s="1686" t="str">
        <f>IF(NOT(ISBLANK('2 sup_templates'!CQ27)),IF(NOT(ISBLANK('2 sup_templates'!CQ26)),'2 sup_templates'!CQ27/'2 sup_templates'!CQ26-1,""),"")</f>
        <v/>
      </c>
      <c r="CR27" s="1686" t="str">
        <f>IF(NOT(ISBLANK('2 sup_templates'!CR27)),IF(NOT(ISBLANK('2 sup_templates'!CR26)),'2 sup_templates'!CR27/'2 sup_templates'!CR26-1,""),"")</f>
        <v/>
      </c>
      <c r="CS27" s="1686" t="str">
        <f>IF(NOT(ISBLANK('2 sup_templates'!CS27)),IF(NOT(ISBLANK('2 sup_templates'!CS26)),'2 sup_templates'!CS27/'2 sup_templates'!CS26-1,""),"")</f>
        <v/>
      </c>
      <c r="CT27" s="1686" t="str">
        <f>IF(NOT(ISBLANK('2 sup_templates'!CT27)),IF(NOT(ISBLANK('2 sup_templates'!CT26)),'2 sup_templates'!CT27/'2 sup_templates'!CT26-1,""),"")</f>
        <v/>
      </c>
      <c r="CU27" s="1686" t="str">
        <f>IF(NOT(ISBLANK('2 sup_templates'!CU27)),IF(NOT(ISBLANK('2 sup_templates'!CU26)),'2 sup_templates'!CU27/'2 sup_templates'!CU26-1,""),"")</f>
        <v/>
      </c>
      <c r="CV27" s="1686" t="str">
        <f>IF(NOT(ISBLANK('2 sup_templates'!CV27)),IF(NOT(ISBLANK('2 sup_templates'!CV26)),'2 sup_templates'!CV27/'2 sup_templates'!CV26-1,""),"")</f>
        <v/>
      </c>
      <c r="CW27" s="1686" t="str">
        <f>IF(NOT(ISBLANK('2 sup_templates'!CW27)),IF(NOT(ISBLANK('2 sup_templates'!CW26)),'2 sup_templates'!CW27/'2 sup_templates'!CW26-1,""),"")</f>
        <v/>
      </c>
      <c r="CX27" s="1686" t="str">
        <f>IF(NOT(ISBLANK('2 sup_templates'!CX27)),IF(NOT(ISBLANK('2 sup_templates'!CX26)),'2 sup_templates'!CX27/'2 sup_templates'!CX26-1,""),"")</f>
        <v/>
      </c>
      <c r="CY27" s="1686" t="str">
        <f>IF(NOT(ISBLANK('2 sup_templates'!CY27)),IF(NOT(ISBLANK('2 sup_templates'!CY26)),'2 sup_templates'!CY27/'2 sup_templates'!CY26-1,""),"")</f>
        <v/>
      </c>
      <c r="CZ27" s="1686" t="str">
        <f>IF(NOT(ISBLANK('2 sup_templates'!CZ27)),IF(NOT(ISBLANK('2 sup_templates'!CZ26)),'2 sup_templates'!CZ27/'2 sup_templates'!CZ26-1,""),"")</f>
        <v/>
      </c>
      <c r="DA27" s="1686" t="str">
        <f>IF(NOT(ISBLANK('2 sup_templates'!DA27)),IF(NOT(ISBLANK('2 sup_templates'!DA26)),'2 sup_templates'!DA27/'2 sup_templates'!DA26-1,""),"")</f>
        <v/>
      </c>
      <c r="DB27" s="1686" t="str">
        <f>IF(NOT(ISBLANK('2 sup_templates'!DB27)),IF(NOT(ISBLANK('2 sup_templates'!DB26)),'2 sup_templates'!DB27/'2 sup_templates'!DB26-1,""),"")</f>
        <v/>
      </c>
      <c r="DC27" s="1220"/>
      <c r="DD27" s="1220"/>
    </row>
    <row r="28" spans="1:108"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29"/>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29"/>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row>
    <row r="29" spans="1:108" ht="14.25" customHeight="1" x14ac:dyDescent="0.2">
      <c r="B29" s="3" t="s">
        <v>484</v>
      </c>
      <c r="C29" s="34">
        <f>IF(ISERROR(ABS(MIN(C12:C27))),"",ABS(MIN(C12:C27)))</f>
        <v>0</v>
      </c>
      <c r="D29" s="34">
        <f t="shared" ref="D29:AL29" si="0">IF(ISERROR(ABS(MIN(D12:D27))),"",ABS(MIN(D12:D27)))</f>
        <v>0</v>
      </c>
      <c r="E29" s="34">
        <f t="shared" si="0"/>
        <v>0</v>
      </c>
      <c r="F29" s="34">
        <f t="shared" si="0"/>
        <v>0</v>
      </c>
      <c r="G29" s="34">
        <f t="shared" si="0"/>
        <v>0</v>
      </c>
      <c r="H29" s="34">
        <f t="shared" si="0"/>
        <v>0</v>
      </c>
      <c r="I29" s="34">
        <f t="shared" si="0"/>
        <v>0</v>
      </c>
      <c r="J29" s="34">
        <f t="shared" si="0"/>
        <v>0</v>
      </c>
      <c r="K29" s="34">
        <f t="shared" si="0"/>
        <v>0</v>
      </c>
      <c r="L29" s="34">
        <f t="shared" si="0"/>
        <v>0</v>
      </c>
      <c r="M29" s="34">
        <f t="shared" si="0"/>
        <v>0</v>
      </c>
      <c r="N29" s="34">
        <f t="shared" si="0"/>
        <v>0</v>
      </c>
      <c r="O29" s="34">
        <f t="shared" si="0"/>
        <v>0</v>
      </c>
      <c r="P29" s="34">
        <f t="shared" si="0"/>
        <v>0</v>
      </c>
      <c r="Q29" s="34">
        <f t="shared" si="0"/>
        <v>0</v>
      </c>
      <c r="R29" s="34">
        <f t="shared" si="0"/>
        <v>0</v>
      </c>
      <c r="S29" s="34">
        <f t="shared" si="0"/>
        <v>0</v>
      </c>
      <c r="T29" s="34">
        <f t="shared" si="0"/>
        <v>0</v>
      </c>
      <c r="U29" s="34">
        <f t="shared" si="0"/>
        <v>0</v>
      </c>
      <c r="V29" s="34">
        <f t="shared" si="0"/>
        <v>0</v>
      </c>
      <c r="W29" s="34">
        <f t="shared" si="0"/>
        <v>0</v>
      </c>
      <c r="X29" s="34">
        <f t="shared" si="0"/>
        <v>0</v>
      </c>
      <c r="Y29" s="34">
        <f t="shared" si="0"/>
        <v>0</v>
      </c>
      <c r="Z29" s="34">
        <f t="shared" si="0"/>
        <v>0</v>
      </c>
      <c r="AA29" s="34">
        <f t="shared" si="0"/>
        <v>0</v>
      </c>
      <c r="AB29" s="34">
        <f t="shared" si="0"/>
        <v>0</v>
      </c>
      <c r="AC29" s="34">
        <f t="shared" si="0"/>
        <v>0</v>
      </c>
      <c r="AD29" s="34">
        <f t="shared" si="0"/>
        <v>0</v>
      </c>
      <c r="AE29" s="34">
        <f t="shared" si="0"/>
        <v>0</v>
      </c>
      <c r="AF29" s="34">
        <f t="shared" si="0"/>
        <v>0</v>
      </c>
      <c r="AG29" s="34">
        <f t="shared" si="0"/>
        <v>0</v>
      </c>
      <c r="AH29" s="34">
        <f t="shared" si="0"/>
        <v>0</v>
      </c>
      <c r="AI29" s="34">
        <f t="shared" si="0"/>
        <v>0</v>
      </c>
      <c r="AJ29" s="34">
        <f t="shared" si="0"/>
        <v>0</v>
      </c>
      <c r="AK29" s="34">
        <f t="shared" si="0"/>
        <v>0</v>
      </c>
      <c r="AL29" s="34">
        <f t="shared" si="0"/>
        <v>0</v>
      </c>
      <c r="AM29" s="34"/>
      <c r="AN29" s="34"/>
      <c r="AO29" s="34">
        <f t="shared" ref="AO29:BL29" si="1">IF(ISERROR(ABS(MIN(AO12:AO27))),"",ABS(MIN(AO12:AO27)))</f>
        <v>0</v>
      </c>
      <c r="AP29" s="34">
        <f t="shared" si="1"/>
        <v>0</v>
      </c>
      <c r="AQ29" s="34">
        <f t="shared" si="1"/>
        <v>0</v>
      </c>
      <c r="AR29" s="34">
        <f t="shared" si="1"/>
        <v>0</v>
      </c>
      <c r="AS29" s="34">
        <f t="shared" si="1"/>
        <v>0</v>
      </c>
      <c r="AT29" s="34">
        <f t="shared" si="1"/>
        <v>0</v>
      </c>
      <c r="AU29" s="34">
        <f t="shared" si="1"/>
        <v>0</v>
      </c>
      <c r="AV29" s="34">
        <f t="shared" si="1"/>
        <v>0</v>
      </c>
      <c r="AW29" s="34">
        <f t="shared" si="1"/>
        <v>0</v>
      </c>
      <c r="AX29" s="34">
        <f t="shared" si="1"/>
        <v>0</v>
      </c>
      <c r="AY29" s="34">
        <f t="shared" si="1"/>
        <v>0</v>
      </c>
      <c r="AZ29" s="34">
        <f t="shared" si="1"/>
        <v>0</v>
      </c>
      <c r="BA29" s="34">
        <f t="shared" si="1"/>
        <v>0</v>
      </c>
      <c r="BB29" s="34">
        <f t="shared" si="1"/>
        <v>0</v>
      </c>
      <c r="BC29" s="34">
        <f t="shared" si="1"/>
        <v>0</v>
      </c>
      <c r="BD29" s="34">
        <f t="shared" si="1"/>
        <v>0</v>
      </c>
      <c r="BE29" s="34">
        <f t="shared" si="1"/>
        <v>0</v>
      </c>
      <c r="BF29" s="34">
        <f t="shared" si="1"/>
        <v>0</v>
      </c>
      <c r="BG29" s="34">
        <f t="shared" si="1"/>
        <v>0</v>
      </c>
      <c r="BH29" s="34">
        <f t="shared" si="1"/>
        <v>0</v>
      </c>
      <c r="BI29" s="34">
        <f t="shared" si="1"/>
        <v>0</v>
      </c>
      <c r="BJ29" s="34">
        <f t="shared" si="1"/>
        <v>0</v>
      </c>
      <c r="BK29" s="34">
        <f t="shared" si="1"/>
        <v>0</v>
      </c>
      <c r="BL29" s="34">
        <f t="shared" si="1"/>
        <v>0</v>
      </c>
      <c r="BM29" s="34"/>
      <c r="BN29" s="34"/>
      <c r="BO29" s="34">
        <f t="shared" ref="BO29:CL29" si="2">IF(ISERROR(ABS(MIN(BO12:BO27))),"",ABS(MIN(BO12:BO27)))</f>
        <v>0</v>
      </c>
      <c r="BP29" s="34">
        <f t="shared" si="2"/>
        <v>0</v>
      </c>
      <c r="BQ29" s="34">
        <f t="shared" si="2"/>
        <v>0</v>
      </c>
      <c r="BR29" s="34">
        <f t="shared" si="2"/>
        <v>0</v>
      </c>
      <c r="BS29" s="34">
        <f t="shared" si="2"/>
        <v>0</v>
      </c>
      <c r="BT29" s="34">
        <f t="shared" si="2"/>
        <v>0</v>
      </c>
      <c r="BU29" s="34">
        <f t="shared" si="2"/>
        <v>0</v>
      </c>
      <c r="BV29" s="34">
        <f t="shared" si="2"/>
        <v>0</v>
      </c>
      <c r="BW29" s="34">
        <f t="shared" si="2"/>
        <v>0</v>
      </c>
      <c r="BX29" s="34">
        <f t="shared" si="2"/>
        <v>0</v>
      </c>
      <c r="BY29" s="34">
        <f t="shared" si="2"/>
        <v>0</v>
      </c>
      <c r="BZ29" s="34">
        <f t="shared" si="2"/>
        <v>0</v>
      </c>
      <c r="CA29" s="34">
        <f t="shared" si="2"/>
        <v>0</v>
      </c>
      <c r="CB29" s="34">
        <f t="shared" si="2"/>
        <v>0</v>
      </c>
      <c r="CC29" s="34">
        <f t="shared" si="2"/>
        <v>0</v>
      </c>
      <c r="CD29" s="34">
        <f t="shared" si="2"/>
        <v>0</v>
      </c>
      <c r="CE29" s="34">
        <f t="shared" si="2"/>
        <v>0</v>
      </c>
      <c r="CF29" s="34">
        <f t="shared" si="2"/>
        <v>0</v>
      </c>
      <c r="CG29" s="34">
        <f t="shared" si="2"/>
        <v>0</v>
      </c>
      <c r="CH29" s="34">
        <f t="shared" si="2"/>
        <v>0</v>
      </c>
      <c r="CI29" s="34">
        <f t="shared" si="2"/>
        <v>0</v>
      </c>
      <c r="CJ29" s="34">
        <f t="shared" si="2"/>
        <v>0</v>
      </c>
      <c r="CK29" s="34">
        <f t="shared" si="2"/>
        <v>0</v>
      </c>
      <c r="CL29" s="34">
        <f t="shared" si="2"/>
        <v>0</v>
      </c>
      <c r="CO29" s="34">
        <f t="shared" ref="CO29:DB29" si="3">IF(ISERROR(ABS(MIN(CO12:CO27))),"",ABS(MIN(CO12:CO27)))</f>
        <v>0</v>
      </c>
      <c r="CP29" s="34">
        <f t="shared" si="3"/>
        <v>0</v>
      </c>
      <c r="CQ29" s="34">
        <f t="shared" si="3"/>
        <v>0</v>
      </c>
      <c r="CR29" s="34">
        <f t="shared" si="3"/>
        <v>0</v>
      </c>
      <c r="CS29" s="34">
        <f t="shared" si="3"/>
        <v>0</v>
      </c>
      <c r="CT29" s="34">
        <f t="shared" si="3"/>
        <v>0</v>
      </c>
      <c r="CU29" s="34">
        <f t="shared" si="3"/>
        <v>0</v>
      </c>
      <c r="CV29" s="34">
        <f t="shared" si="3"/>
        <v>0</v>
      </c>
      <c r="CW29" s="34">
        <f t="shared" si="3"/>
        <v>0</v>
      </c>
      <c r="CX29" s="34">
        <f t="shared" si="3"/>
        <v>0</v>
      </c>
      <c r="CY29" s="34">
        <f t="shared" si="3"/>
        <v>0</v>
      </c>
      <c r="CZ29" s="34">
        <f t="shared" si="3"/>
        <v>0</v>
      </c>
      <c r="DA29" s="34">
        <f t="shared" si="3"/>
        <v>0</v>
      </c>
      <c r="DB29" s="34">
        <f t="shared" si="3"/>
        <v>0</v>
      </c>
    </row>
    <row r="30" spans="1:108" x14ac:dyDescent="0.2">
      <c r="B30" s="3" t="s">
        <v>485</v>
      </c>
      <c r="C30" s="34">
        <f>IF(ISERROR(ABS(MAX(C12:C27))),"",ABS(MAX(C12:C27)))</f>
        <v>0</v>
      </c>
      <c r="D30" s="34">
        <f t="shared" ref="D30:AL30" si="4">IF(ISERROR(ABS(MAX(D12:D27))),"",ABS(MAX(D12:D27)))</f>
        <v>0</v>
      </c>
      <c r="E30" s="34">
        <f t="shared" si="4"/>
        <v>0</v>
      </c>
      <c r="F30" s="34">
        <f t="shared" si="4"/>
        <v>0</v>
      </c>
      <c r="G30" s="34">
        <f t="shared" si="4"/>
        <v>0</v>
      </c>
      <c r="H30" s="34">
        <f t="shared" si="4"/>
        <v>0</v>
      </c>
      <c r="I30" s="34">
        <f t="shared" si="4"/>
        <v>0</v>
      </c>
      <c r="J30" s="34">
        <f t="shared" si="4"/>
        <v>0</v>
      </c>
      <c r="K30" s="34">
        <f t="shared" si="4"/>
        <v>0</v>
      </c>
      <c r="L30" s="34">
        <f t="shared" si="4"/>
        <v>0</v>
      </c>
      <c r="M30" s="34">
        <f t="shared" si="4"/>
        <v>0</v>
      </c>
      <c r="N30" s="34">
        <f t="shared" si="4"/>
        <v>0</v>
      </c>
      <c r="O30" s="34">
        <f t="shared" si="4"/>
        <v>0</v>
      </c>
      <c r="P30" s="34">
        <f t="shared" si="4"/>
        <v>0</v>
      </c>
      <c r="Q30" s="34">
        <f t="shared" si="4"/>
        <v>0</v>
      </c>
      <c r="R30" s="34">
        <f t="shared" si="4"/>
        <v>0</v>
      </c>
      <c r="S30" s="34">
        <f t="shared" si="4"/>
        <v>0</v>
      </c>
      <c r="T30" s="34">
        <f t="shared" si="4"/>
        <v>0</v>
      </c>
      <c r="U30" s="34">
        <f t="shared" si="4"/>
        <v>0</v>
      </c>
      <c r="V30" s="34">
        <f t="shared" si="4"/>
        <v>0</v>
      </c>
      <c r="W30" s="34">
        <f t="shared" si="4"/>
        <v>0</v>
      </c>
      <c r="X30" s="34">
        <f t="shared" si="4"/>
        <v>0</v>
      </c>
      <c r="Y30" s="34">
        <f t="shared" si="4"/>
        <v>0</v>
      </c>
      <c r="Z30" s="34">
        <f t="shared" si="4"/>
        <v>0</v>
      </c>
      <c r="AA30" s="34">
        <f t="shared" si="4"/>
        <v>0</v>
      </c>
      <c r="AB30" s="34">
        <f t="shared" si="4"/>
        <v>0</v>
      </c>
      <c r="AC30" s="34">
        <f t="shared" si="4"/>
        <v>0</v>
      </c>
      <c r="AD30" s="34">
        <f t="shared" si="4"/>
        <v>0</v>
      </c>
      <c r="AE30" s="34">
        <f t="shared" si="4"/>
        <v>0</v>
      </c>
      <c r="AF30" s="34">
        <f t="shared" si="4"/>
        <v>0</v>
      </c>
      <c r="AG30" s="34">
        <f t="shared" si="4"/>
        <v>0</v>
      </c>
      <c r="AH30" s="34">
        <f t="shared" si="4"/>
        <v>0</v>
      </c>
      <c r="AI30" s="34">
        <f t="shared" si="4"/>
        <v>0</v>
      </c>
      <c r="AJ30" s="34">
        <f t="shared" si="4"/>
        <v>0</v>
      </c>
      <c r="AK30" s="34">
        <f t="shared" si="4"/>
        <v>0</v>
      </c>
      <c r="AL30" s="34">
        <f t="shared" si="4"/>
        <v>0</v>
      </c>
      <c r="AM30" s="34"/>
      <c r="AN30" s="34"/>
      <c r="AO30" s="34">
        <f t="shared" ref="AO30:BL30" si="5">IF(ISERROR(ABS(MAX(AO12:AO27))),"",ABS(MAX(AO12:AO27)))</f>
        <v>0</v>
      </c>
      <c r="AP30" s="34">
        <f t="shared" si="5"/>
        <v>0</v>
      </c>
      <c r="AQ30" s="34">
        <f t="shared" si="5"/>
        <v>0</v>
      </c>
      <c r="AR30" s="34">
        <f t="shared" si="5"/>
        <v>0</v>
      </c>
      <c r="AS30" s="34">
        <f t="shared" si="5"/>
        <v>0</v>
      </c>
      <c r="AT30" s="34">
        <f t="shared" si="5"/>
        <v>0</v>
      </c>
      <c r="AU30" s="34">
        <f t="shared" si="5"/>
        <v>0</v>
      </c>
      <c r="AV30" s="34">
        <f t="shared" si="5"/>
        <v>0</v>
      </c>
      <c r="AW30" s="34">
        <f t="shared" si="5"/>
        <v>0</v>
      </c>
      <c r="AX30" s="34">
        <f t="shared" si="5"/>
        <v>0</v>
      </c>
      <c r="AY30" s="34">
        <f t="shared" si="5"/>
        <v>0</v>
      </c>
      <c r="AZ30" s="34">
        <f t="shared" si="5"/>
        <v>0</v>
      </c>
      <c r="BA30" s="34">
        <f t="shared" si="5"/>
        <v>0</v>
      </c>
      <c r="BB30" s="34">
        <f t="shared" si="5"/>
        <v>0</v>
      </c>
      <c r="BC30" s="34">
        <f t="shared" si="5"/>
        <v>0</v>
      </c>
      <c r="BD30" s="34">
        <f t="shared" si="5"/>
        <v>0</v>
      </c>
      <c r="BE30" s="34">
        <f t="shared" si="5"/>
        <v>0</v>
      </c>
      <c r="BF30" s="34">
        <f t="shared" si="5"/>
        <v>0</v>
      </c>
      <c r="BG30" s="34">
        <f t="shared" si="5"/>
        <v>0</v>
      </c>
      <c r="BH30" s="34">
        <f t="shared" si="5"/>
        <v>0</v>
      </c>
      <c r="BI30" s="34">
        <f t="shared" si="5"/>
        <v>0</v>
      </c>
      <c r="BJ30" s="34">
        <f t="shared" si="5"/>
        <v>0</v>
      </c>
      <c r="BK30" s="34">
        <f t="shared" si="5"/>
        <v>0</v>
      </c>
      <c r="BL30" s="34">
        <f t="shared" si="5"/>
        <v>0</v>
      </c>
      <c r="BM30" s="34"/>
      <c r="BN30" s="34"/>
      <c r="BO30" s="34">
        <f t="shared" ref="BO30:CL30" si="6">IF(ISERROR(ABS(MAX(BO12:BO27))),"",ABS(MAX(BO12:BO27)))</f>
        <v>0</v>
      </c>
      <c r="BP30" s="34">
        <f t="shared" si="6"/>
        <v>0</v>
      </c>
      <c r="BQ30" s="34">
        <f t="shared" si="6"/>
        <v>0</v>
      </c>
      <c r="BR30" s="34">
        <f t="shared" si="6"/>
        <v>0</v>
      </c>
      <c r="BS30" s="34">
        <f t="shared" si="6"/>
        <v>0</v>
      </c>
      <c r="BT30" s="34">
        <f t="shared" si="6"/>
        <v>0</v>
      </c>
      <c r="BU30" s="34">
        <f t="shared" si="6"/>
        <v>0</v>
      </c>
      <c r="BV30" s="34">
        <f t="shared" si="6"/>
        <v>0</v>
      </c>
      <c r="BW30" s="34">
        <f t="shared" si="6"/>
        <v>0</v>
      </c>
      <c r="BX30" s="34">
        <f t="shared" si="6"/>
        <v>0</v>
      </c>
      <c r="BY30" s="34">
        <f t="shared" si="6"/>
        <v>0</v>
      </c>
      <c r="BZ30" s="34">
        <f t="shared" si="6"/>
        <v>0</v>
      </c>
      <c r="CA30" s="34">
        <f t="shared" si="6"/>
        <v>0</v>
      </c>
      <c r="CB30" s="34">
        <f t="shared" si="6"/>
        <v>0</v>
      </c>
      <c r="CC30" s="34">
        <f t="shared" si="6"/>
        <v>0</v>
      </c>
      <c r="CD30" s="34">
        <f t="shared" si="6"/>
        <v>0</v>
      </c>
      <c r="CE30" s="34">
        <f t="shared" si="6"/>
        <v>0</v>
      </c>
      <c r="CF30" s="34">
        <f t="shared" si="6"/>
        <v>0</v>
      </c>
      <c r="CG30" s="34">
        <f t="shared" si="6"/>
        <v>0</v>
      </c>
      <c r="CH30" s="34">
        <f t="shared" si="6"/>
        <v>0</v>
      </c>
      <c r="CI30" s="34">
        <f t="shared" si="6"/>
        <v>0</v>
      </c>
      <c r="CJ30" s="34">
        <f t="shared" si="6"/>
        <v>0</v>
      </c>
      <c r="CK30" s="34">
        <f t="shared" si="6"/>
        <v>0</v>
      </c>
      <c r="CL30" s="34">
        <f t="shared" si="6"/>
        <v>0</v>
      </c>
      <c r="CO30" s="34">
        <v>0</v>
      </c>
      <c r="CP30" s="34">
        <v>0</v>
      </c>
      <c r="CQ30" s="34">
        <v>0</v>
      </c>
      <c r="CR30" s="34">
        <v>0</v>
      </c>
      <c r="CS30" s="34">
        <v>0</v>
      </c>
      <c r="CT30" s="34">
        <v>0</v>
      </c>
      <c r="CU30" s="34">
        <v>0</v>
      </c>
      <c r="CV30" s="34">
        <v>0</v>
      </c>
      <c r="CW30" s="34">
        <v>0</v>
      </c>
      <c r="CX30" s="34">
        <v>0</v>
      </c>
      <c r="CY30" s="34">
        <v>0</v>
      </c>
      <c r="CZ30" s="34">
        <v>0</v>
      </c>
      <c r="DA30" s="34">
        <v>0</v>
      </c>
      <c r="DB30" s="34">
        <v>0</v>
      </c>
    </row>
    <row r="31" spans="1:108"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row>
    <row r="32" spans="1:108" ht="14.25" customHeight="1" x14ac:dyDescent="0.2">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row>
    <row r="33" spans="1:108" x14ac:dyDescent="0.2">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row>
    <row r="34" spans="1:108" ht="14.25" customHeight="1" x14ac:dyDescent="0.2">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row>
    <row r="35" spans="1:108" ht="14.25" customHeight="1" x14ac:dyDescent="0.2">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row>
    <row r="36" spans="1:108" x14ac:dyDescent="0.2">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row>
    <row r="37" spans="1:108" x14ac:dyDescent="0.2">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row>
    <row r="38" spans="1:108" ht="14.25" customHeight="1" x14ac:dyDescent="0.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108" s="2" customFormat="1" ht="12" customHeight="1" x14ac:dyDescent="0.2">
      <c r="A39" s="3"/>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U39"/>
      <c r="CV39"/>
      <c r="CW39"/>
      <c r="CX39"/>
      <c r="CY39"/>
      <c r="CZ39"/>
      <c r="DA39" s="1220"/>
      <c r="DB39"/>
      <c r="DC39"/>
      <c r="DD39"/>
    </row>
    <row r="40" spans="1:108" ht="14.25" customHeight="1" x14ac:dyDescent="0.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row>
    <row r="41" spans="1:108" ht="14.25" customHeight="1" x14ac:dyDescent="0.2"/>
    <row r="42" spans="1:108" ht="14.25" customHeight="1" x14ac:dyDescent="0.2"/>
    <row r="43" spans="1:108" ht="14.25" customHeight="1" x14ac:dyDescent="0.2"/>
    <row r="44" spans="1:108" ht="14.25" customHeight="1" x14ac:dyDescent="0.2"/>
    <row r="45" spans="1:108" ht="14.25" customHeight="1" x14ac:dyDescent="0.2"/>
    <row r="46" spans="1:108" ht="14.25" customHeight="1" x14ac:dyDescent="0.2"/>
    <row r="47" spans="1:108" ht="14.25" customHeight="1" x14ac:dyDescent="0.2"/>
    <row r="48" spans="1:10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sheetData>
  <sheetProtection formatCells="0" formatColumns="0" formatRows="0" insertHyperlinks="0"/>
  <mergeCells count="133">
    <mergeCell ref="BY10:BZ10"/>
    <mergeCell ref="L7:N7"/>
    <mergeCell ref="O7:Q7"/>
    <mergeCell ref="R7:T7"/>
    <mergeCell ref="U7:W7"/>
    <mergeCell ref="X7:Z7"/>
    <mergeCell ref="AA7:AC7"/>
    <mergeCell ref="CA10:CB10"/>
    <mergeCell ref="CC7:CD7"/>
    <mergeCell ref="AW10:AX10"/>
    <mergeCell ref="AY10:AZ10"/>
    <mergeCell ref="BA10:BB10"/>
    <mergeCell ref="BC10:BD10"/>
    <mergeCell ref="AW7:AX7"/>
    <mergeCell ref="AY7:AZ7"/>
    <mergeCell ref="BA7:BB7"/>
    <mergeCell ref="BC7:BD7"/>
    <mergeCell ref="AW8:AW9"/>
    <mergeCell ref="AX8:AX9"/>
    <mergeCell ref="AY8:AY9"/>
    <mergeCell ref="AZ8:AZ9"/>
    <mergeCell ref="BA8:BA9"/>
    <mergeCell ref="BB8:BB9"/>
    <mergeCell ref="BC8:BC9"/>
    <mergeCell ref="DB8:DB9"/>
    <mergeCell ref="CS8:CS9"/>
    <mergeCell ref="CC10:CD10"/>
    <mergeCell ref="CE10:CF10"/>
    <mergeCell ref="CG10:CH10"/>
    <mergeCell ref="CK10:CL10"/>
    <mergeCell ref="CO10:CP10"/>
    <mergeCell ref="CN6:CN9"/>
    <mergeCell ref="CT8:CT9"/>
    <mergeCell ref="CU8:CU9"/>
    <mergeCell ref="CX8:CX9"/>
    <mergeCell ref="CZ8:CZ9"/>
    <mergeCell ref="CE7:CF7"/>
    <mergeCell ref="BD8:BD9"/>
    <mergeCell ref="AS10:AT10"/>
    <mergeCell ref="AU10:AV10"/>
    <mergeCell ref="BO10:BP10"/>
    <mergeCell ref="CE8:CE9"/>
    <mergeCell ref="CG8:CG9"/>
    <mergeCell ref="CK8:CK9"/>
    <mergeCell ref="BW8:BW9"/>
    <mergeCell ref="BY8:BY9"/>
    <mergeCell ref="CA8:CA9"/>
    <mergeCell ref="CC8:CC9"/>
    <mergeCell ref="BE10:BF10"/>
    <mergeCell ref="BG10:BH10"/>
    <mergeCell ref="BK10:BL10"/>
    <mergeCell ref="BQ10:BR10"/>
    <mergeCell ref="BS10:BT10"/>
    <mergeCell ref="BU10:BV10"/>
    <mergeCell ref="BE8:BE9"/>
    <mergeCell ref="BF8:BF9"/>
    <mergeCell ref="BG8:BG9"/>
    <mergeCell ref="BH8:BH9"/>
    <mergeCell ref="BK8:BK9"/>
    <mergeCell ref="BL8:BL9"/>
    <mergeCell ref="BW10:BX10"/>
    <mergeCell ref="C10:D10"/>
    <mergeCell ref="F10:G10"/>
    <mergeCell ref="I10:J10"/>
    <mergeCell ref="L10:M10"/>
    <mergeCell ref="O10:P10"/>
    <mergeCell ref="R10:S10"/>
    <mergeCell ref="U10:V10"/>
    <mergeCell ref="BS8:BS9"/>
    <mergeCell ref="BU8:BU9"/>
    <mergeCell ref="U8:U9"/>
    <mergeCell ref="AJ8:AJ9"/>
    <mergeCell ref="AO8:AO9"/>
    <mergeCell ref="AP8:AP9"/>
    <mergeCell ref="AQ8:AQ9"/>
    <mergeCell ref="AR8:AR9"/>
    <mergeCell ref="AS8:AS9"/>
    <mergeCell ref="AT8:AT9"/>
    <mergeCell ref="AU8:AU9"/>
    <mergeCell ref="AV8:AV9"/>
    <mergeCell ref="BO8:BO9"/>
    <mergeCell ref="BQ8:BQ9"/>
    <mergeCell ref="AJ10:AK10"/>
    <mergeCell ref="AO10:AP10"/>
    <mergeCell ref="AQ10:AR10"/>
    <mergeCell ref="B6:B9"/>
    <mergeCell ref="AN6:AN9"/>
    <mergeCell ref="BN6:BN9"/>
    <mergeCell ref="R8:R9"/>
    <mergeCell ref="C8:C9"/>
    <mergeCell ref="F8:F9"/>
    <mergeCell ref="I8:I9"/>
    <mergeCell ref="L8:L9"/>
    <mergeCell ref="O8:O9"/>
    <mergeCell ref="BE7:BF7"/>
    <mergeCell ref="BG7:BH7"/>
    <mergeCell ref="BK7:BL7"/>
    <mergeCell ref="X8:X9"/>
    <mergeCell ref="AA8:AA9"/>
    <mergeCell ref="AD8:AD9"/>
    <mergeCell ref="AO7:AP7"/>
    <mergeCell ref="AQ7:AR7"/>
    <mergeCell ref="AS7:AT7"/>
    <mergeCell ref="AU7:AV7"/>
    <mergeCell ref="AD7:AF7"/>
    <mergeCell ref="AJ7:AL7"/>
    <mergeCell ref="C7:E7"/>
    <mergeCell ref="F7:H7"/>
    <mergeCell ref="I7:K7"/>
    <mergeCell ref="AG7:AI7"/>
    <mergeCell ref="AG8:AG9"/>
    <mergeCell ref="BI7:BJ7"/>
    <mergeCell ref="BI8:BI9"/>
    <mergeCell ref="BJ8:BJ9"/>
    <mergeCell ref="CI7:CJ7"/>
    <mergeCell ref="CI8:CI9"/>
    <mergeCell ref="DA8:DA9"/>
    <mergeCell ref="BO7:BP7"/>
    <mergeCell ref="CV8:CV9"/>
    <mergeCell ref="CW8:CW9"/>
    <mergeCell ref="CY8:CY9"/>
    <mergeCell ref="BQ7:BR7"/>
    <mergeCell ref="BS7:BT7"/>
    <mergeCell ref="BU7:BV7"/>
    <mergeCell ref="CO7:CP7"/>
    <mergeCell ref="CO8:CO9"/>
    <mergeCell ref="CQ8:CQ9"/>
    <mergeCell ref="CR8:CR9"/>
    <mergeCell ref="CG7:CH7"/>
    <mergeCell ref="CK7:CL7"/>
    <mergeCell ref="BY7:BZ7"/>
    <mergeCell ref="CA7:CB7"/>
    <mergeCell ref="BW7:BX7"/>
  </mergeCells>
  <dataValidations count="1">
    <dataValidation type="decimal" operator="greaterThanOrEqual" allowBlank="1" showInputMessage="1" showErrorMessage="1" error="Please enter non-negative number." sqref="CO11:DB27 AO11:BL27 C11:AL27 BO11:CL27">
      <formula1>0</formula1>
    </dataValidation>
  </dataValidations>
  <pageMargins left="0.70866141732283472" right="0.70866141732283472" top="0.74803149606299213" bottom="0.74803149606299213" header="0.31496062992125984" footer="0.31496062992125984"/>
  <pageSetup paperSize="8" scale="52" fitToWidth="2" orientation="landscape" cellComments="asDisplayed" r:id="rId1"/>
  <headerFooter>
    <oddHeader>&amp;LFSB shadow banking exercise 2016&amp;RConfidential when completed</oddHeader>
    <oddFooter>&amp;C&amp;P of &amp;N</oddFooter>
  </headerFooter>
  <colBreaks count="1" manualBreakCount="1">
    <brk id="64" min="1"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59999389629810485"/>
    <pageSetUpPr fitToPage="1"/>
  </sheetPr>
  <dimension ref="A1:AV2711"/>
  <sheetViews>
    <sheetView showGridLines="0" topLeftCell="AB1" zoomScale="85" zoomScaleNormal="85" zoomScaleSheetLayoutView="40" workbookViewId="0">
      <selection activeCell="AE35" sqref="AE35"/>
    </sheetView>
  </sheetViews>
  <sheetFormatPr defaultColWidth="0" defaultRowHeight="0" customHeight="1" zeroHeight="1" x14ac:dyDescent="0.2"/>
  <cols>
    <col min="1" max="1" width="3.625" style="3" customWidth="1"/>
    <col min="2" max="2" width="11.625" style="3" customWidth="1"/>
    <col min="3" max="26" width="12.5" style="3" customWidth="1"/>
    <col min="27" max="27" width="10.75" style="3" customWidth="1"/>
    <col min="28" max="28" width="5.125" style="3" customWidth="1"/>
    <col min="29" max="29" width="14.875" style="1206" customWidth="1"/>
    <col min="30" max="30" width="11.625" style="1206" customWidth="1"/>
    <col min="31" max="40" width="12.5" style="1206" customWidth="1"/>
    <col min="41" max="48" width="12.5" style="3" customWidth="1"/>
    <col min="49" max="49" width="9" style="3" customWidth="1"/>
    <col min="50" max="16384" width="0" style="3" hidden="1"/>
  </cols>
  <sheetData>
    <row r="1" spans="1:48" s="2" customFormat="1" ht="14.25" customHeight="1" x14ac:dyDescent="0.2">
      <c r="A1" s="46" t="s">
        <v>197</v>
      </c>
      <c r="B1" s="35"/>
      <c r="AA1" s="3"/>
      <c r="AB1" s="3"/>
      <c r="AC1" s="35"/>
      <c r="AD1" s="35"/>
    </row>
    <row r="2" spans="1:48" s="2" customFormat="1" ht="19.5" customHeight="1" x14ac:dyDescent="0.2">
      <c r="B2" s="68" t="s">
        <v>123</v>
      </c>
      <c r="C2" s="68"/>
      <c r="D2" s="68"/>
      <c r="E2" s="68"/>
      <c r="F2" s="68"/>
      <c r="G2" s="68"/>
      <c r="H2" s="68"/>
      <c r="I2" s="68"/>
      <c r="J2" s="68"/>
      <c r="K2" s="68"/>
      <c r="L2" s="68"/>
      <c r="M2" s="68"/>
      <c r="N2" s="68"/>
      <c r="O2" s="68"/>
      <c r="P2" s="68"/>
      <c r="Q2" s="68"/>
      <c r="R2" s="68"/>
      <c r="S2" s="68"/>
      <c r="T2" s="68"/>
      <c r="U2" s="68"/>
      <c r="V2" s="68"/>
      <c r="W2" s="68"/>
      <c r="X2" s="68"/>
      <c r="Y2" s="68"/>
      <c r="Z2" s="68"/>
      <c r="AA2" s="112"/>
      <c r="AB2" s="68" t="s">
        <v>124</v>
      </c>
      <c r="AC2" s="68"/>
      <c r="AD2" s="68"/>
      <c r="AE2" s="68"/>
      <c r="AF2" s="68"/>
      <c r="AG2" s="68"/>
      <c r="AH2" s="68"/>
      <c r="AI2" s="68"/>
      <c r="AJ2" s="68"/>
      <c r="AK2" s="68"/>
      <c r="AL2" s="68"/>
      <c r="AM2" s="68"/>
      <c r="AN2" s="68"/>
      <c r="AO2" s="68"/>
      <c r="AP2" s="68"/>
      <c r="AQ2" s="68"/>
      <c r="AR2" s="68"/>
      <c r="AS2" s="68"/>
      <c r="AT2" s="68"/>
      <c r="AU2" s="68"/>
      <c r="AV2" s="68"/>
    </row>
    <row r="3" spans="1:48"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row>
    <row r="4" spans="1:48" s="2" customFormat="1" ht="12" customHeight="1" x14ac:dyDescent="0.2">
      <c r="B4" s="67" t="s">
        <v>217</v>
      </c>
      <c r="D4" s="67"/>
      <c r="E4" s="67"/>
      <c r="F4" s="67"/>
      <c r="G4" s="67"/>
      <c r="H4" s="67"/>
      <c r="I4" s="67"/>
      <c r="J4" s="67"/>
      <c r="K4" s="67"/>
      <c r="L4" s="67"/>
      <c r="M4" s="67"/>
      <c r="N4" s="67"/>
      <c r="O4" s="67"/>
      <c r="P4" s="67"/>
      <c r="Q4" s="67"/>
      <c r="R4" s="67"/>
      <c r="S4" s="67"/>
      <c r="T4" s="67"/>
      <c r="U4" s="67"/>
      <c r="V4" s="67"/>
      <c r="W4" s="67"/>
      <c r="X4" s="67"/>
      <c r="Y4" s="67"/>
      <c r="Z4" s="67"/>
      <c r="AA4" s="137" t="s">
        <v>298</v>
      </c>
      <c r="AB4" s="67" t="s">
        <v>217</v>
      </c>
      <c r="AC4" s="67"/>
      <c r="AD4" s="67"/>
      <c r="AI4" s="67"/>
      <c r="AN4" s="67"/>
      <c r="AP4" s="67"/>
      <c r="AR4" s="67"/>
      <c r="AT4" s="67"/>
      <c r="AV4" s="67"/>
    </row>
    <row r="5" spans="1:48" s="2" customFormat="1" ht="12" customHeight="1" thickBo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AB5" s="136"/>
      <c r="AC5" s="136"/>
      <c r="AD5" s="11"/>
      <c r="AE5" s="11"/>
      <c r="AF5" s="11"/>
      <c r="AG5" s="11"/>
      <c r="AH5" s="11"/>
      <c r="AI5" s="11"/>
      <c r="AJ5" s="11"/>
      <c r="AK5" s="11"/>
      <c r="AL5" s="11"/>
      <c r="AM5" s="11"/>
      <c r="AN5" s="11"/>
      <c r="AO5" s="11"/>
      <c r="AP5" s="11"/>
      <c r="AQ5" s="11"/>
      <c r="AR5" s="11"/>
      <c r="AS5" s="11"/>
      <c r="AT5" s="11"/>
      <c r="AU5" s="11"/>
      <c r="AV5" s="11"/>
    </row>
    <row r="6" spans="1:48" s="2" customFormat="1" ht="14.25" customHeight="1" x14ac:dyDescent="0.2">
      <c r="B6" s="1962" t="s">
        <v>109</v>
      </c>
      <c r="C6" s="138" t="s">
        <v>1</v>
      </c>
      <c r="D6" s="61" t="s">
        <v>2</v>
      </c>
      <c r="E6" s="138" t="s">
        <v>3</v>
      </c>
      <c r="F6" s="61" t="s">
        <v>80</v>
      </c>
      <c r="G6" s="138" t="s">
        <v>4</v>
      </c>
      <c r="H6" s="61" t="s">
        <v>5</v>
      </c>
      <c r="I6" s="138" t="s">
        <v>6</v>
      </c>
      <c r="J6" s="61" t="s">
        <v>7</v>
      </c>
      <c r="K6" s="138" t="s">
        <v>8</v>
      </c>
      <c r="L6" s="61" t="s">
        <v>9</v>
      </c>
      <c r="M6" s="138" t="s">
        <v>10</v>
      </c>
      <c r="N6" s="61" t="s">
        <v>11</v>
      </c>
      <c r="O6" s="61" t="s">
        <v>12</v>
      </c>
      <c r="P6" s="61" t="s">
        <v>13</v>
      </c>
      <c r="Q6" s="138" t="s">
        <v>14</v>
      </c>
      <c r="R6" s="61" t="s">
        <v>15</v>
      </c>
      <c r="S6" s="138" t="s">
        <v>16</v>
      </c>
      <c r="T6" s="61" t="s">
        <v>17</v>
      </c>
      <c r="U6" s="138" t="s">
        <v>18</v>
      </c>
      <c r="V6" s="61" t="s">
        <v>19</v>
      </c>
      <c r="W6" s="138" t="s">
        <v>20</v>
      </c>
      <c r="X6" s="61" t="s">
        <v>21</v>
      </c>
      <c r="Y6" s="138" t="s">
        <v>22</v>
      </c>
      <c r="Z6" s="61" t="s">
        <v>23</v>
      </c>
      <c r="AA6" s="54"/>
      <c r="AB6" s="2019" t="s">
        <v>1088</v>
      </c>
      <c r="AC6" s="2019"/>
      <c r="AD6" s="1189"/>
      <c r="AE6" s="138" t="s">
        <v>1</v>
      </c>
      <c r="AF6" s="138" t="s">
        <v>2</v>
      </c>
      <c r="AG6" s="138" t="s">
        <v>3</v>
      </c>
      <c r="AH6" s="138" t="s">
        <v>80</v>
      </c>
      <c r="AI6" s="61" t="s">
        <v>4</v>
      </c>
      <c r="AJ6" s="138" t="s">
        <v>5</v>
      </c>
      <c r="AK6" s="138" t="s">
        <v>6</v>
      </c>
      <c r="AL6" s="138" t="s">
        <v>7</v>
      </c>
      <c r="AM6" s="138" t="s">
        <v>8</v>
      </c>
      <c r="AN6" s="138" t="s">
        <v>9</v>
      </c>
      <c r="AO6" s="61" t="s">
        <v>10</v>
      </c>
      <c r="AP6" s="138" t="s">
        <v>11</v>
      </c>
      <c r="AQ6" s="61" t="s">
        <v>12</v>
      </c>
      <c r="AR6" s="138" t="s">
        <v>13</v>
      </c>
      <c r="AS6" s="61" t="s">
        <v>14</v>
      </c>
      <c r="AT6" s="138" t="s">
        <v>15</v>
      </c>
      <c r="AU6" s="61" t="s">
        <v>16</v>
      </c>
      <c r="AV6" s="138" t="s">
        <v>17</v>
      </c>
    </row>
    <row r="7" spans="1:48" s="2" customFormat="1" ht="32.1" customHeight="1" x14ac:dyDescent="0.2">
      <c r="B7" s="1953"/>
      <c r="C7" s="2006" t="s">
        <v>313</v>
      </c>
      <c r="D7" s="141"/>
      <c r="E7" s="2007" t="s">
        <v>314</v>
      </c>
      <c r="F7" s="141"/>
      <c r="G7" s="1999" t="s">
        <v>888</v>
      </c>
      <c r="H7" s="1285"/>
      <c r="I7" s="1999" t="s">
        <v>889</v>
      </c>
      <c r="J7" s="1285"/>
      <c r="K7" s="1999" t="s">
        <v>890</v>
      </c>
      <c r="L7" s="1285"/>
      <c r="M7" s="1999" t="s">
        <v>891</v>
      </c>
      <c r="N7" s="1285"/>
      <c r="O7" s="1999" t="s">
        <v>723</v>
      </c>
      <c r="P7" s="1285"/>
      <c r="Q7" s="1999" t="s">
        <v>724</v>
      </c>
      <c r="R7" s="1285"/>
      <c r="S7" s="1999" t="s">
        <v>725</v>
      </c>
      <c r="T7" s="1285"/>
      <c r="U7" s="1999" t="s">
        <v>726</v>
      </c>
      <c r="V7" s="1285"/>
      <c r="W7" s="1999" t="s">
        <v>922</v>
      </c>
      <c r="X7" s="1285"/>
      <c r="Y7" s="1999" t="s">
        <v>921</v>
      </c>
      <c r="Z7" s="1285"/>
      <c r="AA7" s="1182"/>
      <c r="AB7" s="1182"/>
      <c r="AC7" s="1190"/>
      <c r="AD7" s="1190"/>
      <c r="AE7" s="2006" t="s">
        <v>281</v>
      </c>
      <c r="AF7" s="2007" t="s">
        <v>128</v>
      </c>
      <c r="AG7" s="2007" t="s">
        <v>121</v>
      </c>
      <c r="AH7" s="2007" t="s">
        <v>122</v>
      </c>
      <c r="AI7" s="141"/>
      <c r="AJ7" s="1999" t="s">
        <v>233</v>
      </c>
      <c r="AK7" s="1999" t="s">
        <v>321</v>
      </c>
      <c r="AL7" s="1999" t="s">
        <v>319</v>
      </c>
      <c r="AM7" s="1999" t="s">
        <v>234</v>
      </c>
      <c r="AN7" s="1285"/>
      <c r="AO7" s="2004" t="s">
        <v>235</v>
      </c>
      <c r="AP7" s="1285"/>
      <c r="AQ7" s="2004" t="s">
        <v>236</v>
      </c>
      <c r="AR7" s="1285"/>
      <c r="AS7" s="2004" t="s">
        <v>312</v>
      </c>
      <c r="AT7" s="1285"/>
      <c r="AU7" s="2004" t="s">
        <v>425</v>
      </c>
      <c r="AV7" s="1285"/>
    </row>
    <row r="8" spans="1:48" s="2" customFormat="1" ht="68.099999999999994" customHeight="1" x14ac:dyDescent="0.2">
      <c r="B8" s="1953"/>
      <c r="C8" s="2020"/>
      <c r="D8" s="1205" t="s">
        <v>232</v>
      </c>
      <c r="E8" s="2021"/>
      <c r="F8" s="1205" t="s">
        <v>232</v>
      </c>
      <c r="G8" s="2005"/>
      <c r="H8" s="1287" t="s">
        <v>232</v>
      </c>
      <c r="I8" s="2005"/>
      <c r="J8" s="1287" t="s">
        <v>232</v>
      </c>
      <c r="K8" s="2005"/>
      <c r="L8" s="1287" t="s">
        <v>232</v>
      </c>
      <c r="M8" s="2005"/>
      <c r="N8" s="1287" t="s">
        <v>232</v>
      </c>
      <c r="O8" s="2005"/>
      <c r="P8" s="1287" t="s">
        <v>232</v>
      </c>
      <c r="Q8" s="2005"/>
      <c r="R8" s="1287" t="s">
        <v>232</v>
      </c>
      <c r="S8" s="2005"/>
      <c r="T8" s="1287" t="s">
        <v>232</v>
      </c>
      <c r="U8" s="2005"/>
      <c r="V8" s="1287" t="s">
        <v>232</v>
      </c>
      <c r="W8" s="2005"/>
      <c r="X8" s="1287" t="s">
        <v>232</v>
      </c>
      <c r="Y8" s="2005"/>
      <c r="Z8" s="1287" t="s">
        <v>232</v>
      </c>
      <c r="AA8" s="1182"/>
      <c r="AB8" s="1182"/>
      <c r="AC8" s="1190"/>
      <c r="AD8" s="1190"/>
      <c r="AE8" s="2006"/>
      <c r="AF8" s="2007"/>
      <c r="AG8" s="2007"/>
      <c r="AH8" s="2007"/>
      <c r="AI8" s="168" t="s">
        <v>232</v>
      </c>
      <c r="AJ8" s="1999"/>
      <c r="AK8" s="1999"/>
      <c r="AL8" s="1999"/>
      <c r="AM8" s="1999"/>
      <c r="AN8" s="1286" t="s">
        <v>232</v>
      </c>
      <c r="AO8" s="2005"/>
      <c r="AP8" s="1286" t="s">
        <v>232</v>
      </c>
      <c r="AQ8" s="2005"/>
      <c r="AR8" s="1286" t="s">
        <v>232</v>
      </c>
      <c r="AS8" s="2005"/>
      <c r="AT8" s="1286" t="s">
        <v>232</v>
      </c>
      <c r="AU8" s="2005"/>
      <c r="AV8" s="1286" t="s">
        <v>232</v>
      </c>
    </row>
    <row r="9" spans="1:48" s="48" customFormat="1" ht="27.75" customHeight="1" thickBot="1" x14ac:dyDescent="0.25">
      <c r="A9" s="47"/>
      <c r="B9" s="1183" t="s">
        <v>90</v>
      </c>
      <c r="C9" s="2022" t="s">
        <v>316</v>
      </c>
      <c r="D9" s="2023"/>
      <c r="E9" s="2024" t="s">
        <v>317</v>
      </c>
      <c r="F9" s="2025"/>
      <c r="G9" s="2032" t="s">
        <v>892</v>
      </c>
      <c r="H9" s="2031"/>
      <c r="I9" s="2032" t="s">
        <v>893</v>
      </c>
      <c r="J9" s="2030"/>
      <c r="K9" s="2032" t="s">
        <v>894</v>
      </c>
      <c r="L9" s="2031"/>
      <c r="M9" s="2032" t="s">
        <v>895</v>
      </c>
      <c r="N9" s="2031"/>
      <c r="O9" s="2030" t="s">
        <v>896</v>
      </c>
      <c r="P9" s="2031"/>
      <c r="Q9" s="2032" t="s">
        <v>897</v>
      </c>
      <c r="R9" s="2031"/>
      <c r="S9" s="2030" t="s">
        <v>898</v>
      </c>
      <c r="T9" s="2031"/>
      <c r="U9" s="2032" t="s">
        <v>899</v>
      </c>
      <c r="V9" s="2031"/>
      <c r="W9" s="2030" t="s">
        <v>923</v>
      </c>
      <c r="X9" s="2031"/>
      <c r="Y9" s="2032" t="s">
        <v>924</v>
      </c>
      <c r="Z9" s="2031"/>
      <c r="AA9" s="56"/>
      <c r="AB9" s="2026" t="s">
        <v>90</v>
      </c>
      <c r="AC9" s="2026"/>
      <c r="AD9" s="2027"/>
      <c r="AE9" s="298" t="s">
        <v>318</v>
      </c>
      <c r="AF9" s="1184" t="s">
        <v>237</v>
      </c>
      <c r="AG9" s="1184" t="s">
        <v>238</v>
      </c>
      <c r="AH9" s="2028" t="s">
        <v>239</v>
      </c>
      <c r="AI9" s="2028"/>
      <c r="AJ9" s="1184" t="s">
        <v>240</v>
      </c>
      <c r="AK9" s="1184" t="s">
        <v>241</v>
      </c>
      <c r="AL9" s="1184" t="s">
        <v>320</v>
      </c>
      <c r="AM9" s="2029" t="s">
        <v>322</v>
      </c>
      <c r="AN9" s="2029"/>
      <c r="AO9" s="2008" t="s">
        <v>242</v>
      </c>
      <c r="AP9" s="2009"/>
      <c r="AQ9" s="2008" t="s">
        <v>243</v>
      </c>
      <c r="AR9" s="2009"/>
      <c r="AS9" s="2008" t="s">
        <v>244</v>
      </c>
      <c r="AT9" s="2009"/>
      <c r="AU9" s="2008" t="s">
        <v>426</v>
      </c>
      <c r="AV9" s="2009"/>
    </row>
    <row r="10" spans="1:48" s="2" customFormat="1" ht="14.25" customHeight="1" x14ac:dyDescent="0.2">
      <c r="A10" s="6"/>
      <c r="B10" s="77">
        <v>2002</v>
      </c>
      <c r="C10" s="142"/>
      <c r="D10" s="116"/>
      <c r="E10" s="132"/>
      <c r="F10" s="116"/>
      <c r="G10" s="1278"/>
      <c r="H10" s="1261"/>
      <c r="I10" s="1278"/>
      <c r="J10" s="1261"/>
      <c r="K10" s="1278"/>
      <c r="L10" s="1261"/>
      <c r="M10" s="1278"/>
      <c r="N10" s="1261"/>
      <c r="O10" s="1278"/>
      <c r="P10" s="1261"/>
      <c r="Q10" s="1278"/>
      <c r="R10" s="1261"/>
      <c r="S10" s="1278"/>
      <c r="T10" s="1261"/>
      <c r="U10" s="1278"/>
      <c r="V10" s="1261"/>
      <c r="W10" s="1278"/>
      <c r="X10" s="1261"/>
      <c r="Y10" s="1278"/>
      <c r="Z10" s="1261"/>
      <c r="AA10" s="435"/>
      <c r="AB10" s="2040" t="s">
        <v>281</v>
      </c>
      <c r="AC10" s="2040"/>
      <c r="AD10" s="155" t="s">
        <v>119</v>
      </c>
      <c r="AE10" s="160"/>
      <c r="AF10" s="160"/>
      <c r="AG10" s="160"/>
      <c r="AH10" s="160"/>
      <c r="AI10" s="161"/>
      <c r="AJ10" s="1283"/>
      <c r="AK10" s="1283"/>
      <c r="AL10" s="1283"/>
      <c r="AM10" s="1283"/>
      <c r="AN10" s="1284"/>
      <c r="AO10" s="1283"/>
      <c r="AP10" s="1284"/>
      <c r="AQ10" s="1283"/>
      <c r="AR10" s="1284"/>
      <c r="AS10" s="1283"/>
      <c r="AT10" s="1284"/>
      <c r="AU10" s="1283"/>
      <c r="AV10" s="1284"/>
    </row>
    <row r="11" spans="1:48" s="2" customFormat="1" ht="14.25" customHeight="1" x14ac:dyDescent="0.2">
      <c r="A11" s="6"/>
      <c r="B11" s="78">
        <v>2003</v>
      </c>
      <c r="C11" s="143"/>
      <c r="D11" s="118"/>
      <c r="E11" s="144"/>
      <c r="F11" s="118"/>
      <c r="G11" s="1288"/>
      <c r="H11" s="1262"/>
      <c r="I11" s="1288"/>
      <c r="J11" s="1262"/>
      <c r="K11" s="1288"/>
      <c r="L11" s="1262"/>
      <c r="M11" s="1288"/>
      <c r="N11" s="1262"/>
      <c r="O11" s="1288"/>
      <c r="P11" s="1262"/>
      <c r="Q11" s="1288"/>
      <c r="R11" s="1262"/>
      <c r="S11" s="1288"/>
      <c r="T11" s="1262"/>
      <c r="U11" s="1288"/>
      <c r="V11" s="1262"/>
      <c r="W11" s="1288"/>
      <c r="X11" s="1262"/>
      <c r="Y11" s="1288"/>
      <c r="Z11" s="1262"/>
      <c r="AA11" s="435"/>
      <c r="AB11" s="2041"/>
      <c r="AC11" s="2041"/>
      <c r="AD11" s="156" t="s">
        <v>120</v>
      </c>
      <c r="AE11" s="440" t="str">
        <f>IF(COUNTBLANK(AE10)=1,"-",AE10)</f>
        <v>-</v>
      </c>
      <c r="AF11" s="1303"/>
      <c r="AG11" s="1303"/>
      <c r="AH11" s="1303"/>
      <c r="AI11" s="1304"/>
      <c r="AJ11" s="1280"/>
      <c r="AK11" s="1280"/>
      <c r="AL11" s="1280"/>
      <c r="AM11" s="1280"/>
      <c r="AN11" s="1281"/>
      <c r="AO11" s="1280"/>
      <c r="AP11" s="1281"/>
      <c r="AQ11" s="1280"/>
      <c r="AR11" s="1281"/>
      <c r="AS11" s="1280"/>
      <c r="AT11" s="1281"/>
      <c r="AU11" s="1280"/>
      <c r="AV11" s="1281"/>
    </row>
    <row r="12" spans="1:48" s="2" customFormat="1" ht="14.25" customHeight="1" x14ac:dyDescent="0.2">
      <c r="A12" s="6"/>
      <c r="B12" s="78">
        <v>2004</v>
      </c>
      <c r="C12" s="143"/>
      <c r="D12" s="118"/>
      <c r="E12" s="144"/>
      <c r="F12" s="118"/>
      <c r="G12" s="1288"/>
      <c r="H12" s="1262"/>
      <c r="I12" s="1288"/>
      <c r="J12" s="1262"/>
      <c r="K12" s="1288"/>
      <c r="L12" s="1262"/>
      <c r="M12" s="1288"/>
      <c r="N12" s="1262"/>
      <c r="O12" s="1288"/>
      <c r="P12" s="1262"/>
      <c r="Q12" s="1288"/>
      <c r="R12" s="1262"/>
      <c r="S12" s="1288"/>
      <c r="T12" s="1262"/>
      <c r="U12" s="1288"/>
      <c r="V12" s="1262"/>
      <c r="W12" s="1288"/>
      <c r="X12" s="1262"/>
      <c r="Y12" s="1288"/>
      <c r="Z12" s="1262"/>
      <c r="AA12" s="435"/>
      <c r="AB12" s="2040" t="s">
        <v>125</v>
      </c>
      <c r="AC12" s="2040"/>
      <c r="AD12" s="159" t="s">
        <v>119</v>
      </c>
      <c r="AE12" s="441" t="str">
        <f>IF(COUNTBLANK(AF11)=1,"-",AF11)</f>
        <v>-</v>
      </c>
      <c r="AF12" s="160"/>
      <c r="AG12" s="160"/>
      <c r="AH12" s="160"/>
      <c r="AI12" s="161"/>
      <c r="AJ12" s="1283"/>
      <c r="AK12" s="1283"/>
      <c r="AL12" s="1283"/>
      <c r="AM12" s="1283"/>
      <c r="AN12" s="1284"/>
      <c r="AO12" s="1283"/>
      <c r="AP12" s="1284"/>
      <c r="AQ12" s="1283"/>
      <c r="AR12" s="1284"/>
      <c r="AS12" s="1283"/>
      <c r="AT12" s="1284"/>
      <c r="AU12" s="1283"/>
      <c r="AV12" s="1284"/>
    </row>
    <row r="13" spans="1:48" s="2" customFormat="1" ht="14.25" customHeight="1" x14ac:dyDescent="0.2">
      <c r="A13" s="6"/>
      <c r="B13" s="78">
        <v>2005</v>
      </c>
      <c r="C13" s="143"/>
      <c r="D13" s="118"/>
      <c r="E13" s="144"/>
      <c r="F13" s="118"/>
      <c r="G13" s="1288"/>
      <c r="H13" s="1262"/>
      <c r="I13" s="1288"/>
      <c r="J13" s="1262"/>
      <c r="K13" s="1288"/>
      <c r="L13" s="1262"/>
      <c r="M13" s="1288"/>
      <c r="N13" s="1262"/>
      <c r="O13" s="1288"/>
      <c r="P13" s="1262"/>
      <c r="Q13" s="1288"/>
      <c r="R13" s="1262"/>
      <c r="S13" s="1288"/>
      <c r="T13" s="1262"/>
      <c r="U13" s="1288"/>
      <c r="V13" s="1262"/>
      <c r="W13" s="1288"/>
      <c r="X13" s="1262"/>
      <c r="Y13" s="1288"/>
      <c r="Z13" s="1262"/>
      <c r="AA13" s="435"/>
      <c r="AB13" s="2041"/>
      <c r="AC13" s="2041"/>
      <c r="AD13" s="156" t="s">
        <v>120</v>
      </c>
      <c r="AE13" s="442" t="str">
        <f>IF(COUNTBLANK(AF10)=1,"-",AF10)</f>
        <v>-</v>
      </c>
      <c r="AF13" s="440" t="str">
        <f>IF(COUNTBLANK(AF12)=1,"-",AF12)</f>
        <v>-</v>
      </c>
      <c r="AG13" s="157"/>
      <c r="AH13" s="157"/>
      <c r="AI13" s="158"/>
      <c r="AJ13" s="1280"/>
      <c r="AK13" s="1280"/>
      <c r="AL13" s="1280"/>
      <c r="AM13" s="1280"/>
      <c r="AN13" s="1281"/>
      <c r="AO13" s="1280"/>
      <c r="AP13" s="1281"/>
      <c r="AQ13" s="1280"/>
      <c r="AR13" s="1281"/>
      <c r="AS13" s="1280"/>
      <c r="AT13" s="1281"/>
      <c r="AU13" s="1280"/>
      <c r="AV13" s="1281"/>
    </row>
    <row r="14" spans="1:48" s="2" customFormat="1" ht="14.25" x14ac:dyDescent="0.2">
      <c r="A14" s="6"/>
      <c r="B14" s="78">
        <v>2006</v>
      </c>
      <c r="C14" s="143"/>
      <c r="D14" s="118"/>
      <c r="E14" s="144"/>
      <c r="F14" s="118"/>
      <c r="G14" s="1288"/>
      <c r="H14" s="1262"/>
      <c r="I14" s="1288"/>
      <c r="J14" s="1262"/>
      <c r="K14" s="1288"/>
      <c r="L14" s="1262"/>
      <c r="M14" s="1288"/>
      <c r="N14" s="1262"/>
      <c r="O14" s="1288"/>
      <c r="P14" s="1262"/>
      <c r="Q14" s="1288"/>
      <c r="R14" s="1262"/>
      <c r="S14" s="1288"/>
      <c r="T14" s="1262"/>
      <c r="U14" s="1288"/>
      <c r="V14" s="1262"/>
      <c r="W14" s="1288"/>
      <c r="X14" s="1262"/>
      <c r="Y14" s="1288"/>
      <c r="Z14" s="1262"/>
      <c r="AA14" s="435"/>
      <c r="AB14" s="2040" t="s">
        <v>126</v>
      </c>
      <c r="AC14" s="2040"/>
      <c r="AD14" s="159" t="s">
        <v>119</v>
      </c>
      <c r="AE14" s="441" t="str">
        <f>IF(COUNTBLANK(AG11)=1,"-",AG11)</f>
        <v>-</v>
      </c>
      <c r="AF14" s="443" t="str">
        <f>IF(COUNTBLANK(AG13)=1,"-",AG13)</f>
        <v>-</v>
      </c>
      <c r="AG14" s="160"/>
      <c r="AH14" s="160"/>
      <c r="AI14" s="161"/>
      <c r="AJ14" s="1283"/>
      <c r="AK14" s="1283"/>
      <c r="AL14" s="1283"/>
      <c r="AM14" s="1283"/>
      <c r="AN14" s="1284"/>
      <c r="AO14" s="1283"/>
      <c r="AP14" s="1284"/>
      <c r="AQ14" s="1283"/>
      <c r="AR14" s="1284"/>
      <c r="AS14" s="1283"/>
      <c r="AT14" s="1284"/>
      <c r="AU14" s="1283"/>
      <c r="AV14" s="1284"/>
    </row>
    <row r="15" spans="1:48" s="2" customFormat="1" ht="14.25" x14ac:dyDescent="0.2">
      <c r="A15" s="6"/>
      <c r="B15" s="78">
        <v>2007</v>
      </c>
      <c r="C15" s="143"/>
      <c r="D15" s="118"/>
      <c r="E15" s="144"/>
      <c r="F15" s="118"/>
      <c r="G15" s="1288"/>
      <c r="H15" s="1262"/>
      <c r="I15" s="1288"/>
      <c r="J15" s="1262"/>
      <c r="K15" s="1288"/>
      <c r="L15" s="1262"/>
      <c r="M15" s="1288"/>
      <c r="N15" s="1262"/>
      <c r="O15" s="1288"/>
      <c r="P15" s="1262"/>
      <c r="Q15" s="1288"/>
      <c r="R15" s="1262"/>
      <c r="S15" s="1288"/>
      <c r="T15" s="1262"/>
      <c r="U15" s="1288"/>
      <c r="V15" s="1262"/>
      <c r="W15" s="1288"/>
      <c r="X15" s="1262"/>
      <c r="Y15" s="1288"/>
      <c r="Z15" s="1262"/>
      <c r="AA15" s="435"/>
      <c r="AB15" s="2041"/>
      <c r="AC15" s="2041"/>
      <c r="AD15" s="156" t="s">
        <v>120</v>
      </c>
      <c r="AE15" s="442" t="str">
        <f>IF(COUNTBLANK(AG10)=1,"-",AG10)</f>
        <v>-</v>
      </c>
      <c r="AF15" s="440" t="str">
        <f>IF(COUNTBLANK(AG12)=1,"-",AG12)</f>
        <v>-</v>
      </c>
      <c r="AG15" s="440" t="str">
        <f>IF(COUNTBLANK(AG14)=1,"-",AG14)</f>
        <v>-</v>
      </c>
      <c r="AH15" s="157"/>
      <c r="AI15" s="158"/>
      <c r="AJ15" s="1280"/>
      <c r="AK15" s="1280"/>
      <c r="AL15" s="1280"/>
      <c r="AM15" s="1280"/>
      <c r="AN15" s="1281"/>
      <c r="AO15" s="1280"/>
      <c r="AP15" s="1281"/>
      <c r="AQ15" s="1280"/>
      <c r="AR15" s="1281"/>
      <c r="AS15" s="1280"/>
      <c r="AT15" s="1281"/>
      <c r="AU15" s="1280"/>
      <c r="AV15" s="1281"/>
    </row>
    <row r="16" spans="1:48" s="2" customFormat="1" ht="14.25" x14ac:dyDescent="0.2">
      <c r="A16" s="6"/>
      <c r="B16" s="78">
        <v>2008</v>
      </c>
      <c r="C16" s="143"/>
      <c r="D16" s="118"/>
      <c r="E16" s="144"/>
      <c r="F16" s="118"/>
      <c r="G16" s="1288"/>
      <c r="H16" s="1262"/>
      <c r="I16" s="1288"/>
      <c r="J16" s="1262"/>
      <c r="K16" s="1288"/>
      <c r="L16" s="1262"/>
      <c r="M16" s="1288"/>
      <c r="N16" s="1262"/>
      <c r="O16" s="1288"/>
      <c r="P16" s="1262"/>
      <c r="Q16" s="1288"/>
      <c r="R16" s="1262"/>
      <c r="S16" s="1288"/>
      <c r="T16" s="1262"/>
      <c r="U16" s="1288"/>
      <c r="V16" s="1262"/>
      <c r="W16" s="1288"/>
      <c r="X16" s="1262"/>
      <c r="Y16" s="1288"/>
      <c r="Z16" s="1262"/>
      <c r="AA16" s="435"/>
      <c r="AB16" s="2040" t="s">
        <v>127</v>
      </c>
      <c r="AC16" s="2040"/>
      <c r="AD16" s="154" t="s">
        <v>119</v>
      </c>
      <c r="AE16" s="444" t="str">
        <f>IF(COUNTBLANK(AH11)=1,"-",AH11)</f>
        <v>-</v>
      </c>
      <c r="AF16" s="445" t="str">
        <f>IF(COUNTBLANK(AH13)=1,"-",AH13)</f>
        <v>-</v>
      </c>
      <c r="AG16" s="445" t="str">
        <f>IF(COUNTBLANK(AH15)=1,"-",AH15)</f>
        <v>-</v>
      </c>
      <c r="AH16" s="1764"/>
      <c r="AI16" s="161"/>
      <c r="AJ16" s="1283"/>
      <c r="AK16" s="1283"/>
      <c r="AL16" s="1283"/>
      <c r="AM16" s="1283"/>
      <c r="AN16" s="1284"/>
      <c r="AO16" s="1283"/>
      <c r="AP16" s="1284"/>
      <c r="AQ16" s="1283"/>
      <c r="AR16" s="1284"/>
      <c r="AS16" s="1283"/>
      <c r="AT16" s="1284"/>
      <c r="AU16" s="1283"/>
      <c r="AV16" s="1284"/>
    </row>
    <row r="17" spans="1:48" s="2" customFormat="1" ht="14.25" x14ac:dyDescent="0.2">
      <c r="A17" s="6"/>
      <c r="B17" s="78">
        <v>2009</v>
      </c>
      <c r="C17" s="143"/>
      <c r="D17" s="118"/>
      <c r="E17" s="144"/>
      <c r="F17" s="118"/>
      <c r="G17" s="1288"/>
      <c r="H17" s="1262"/>
      <c r="I17" s="1288"/>
      <c r="J17" s="1262"/>
      <c r="K17" s="1288"/>
      <c r="L17" s="1262"/>
      <c r="M17" s="1288"/>
      <c r="N17" s="1262"/>
      <c r="O17" s="1288"/>
      <c r="P17" s="1262"/>
      <c r="Q17" s="1288"/>
      <c r="R17" s="1262"/>
      <c r="S17" s="1288"/>
      <c r="T17" s="1262"/>
      <c r="U17" s="1288"/>
      <c r="V17" s="1262"/>
      <c r="W17" s="1288"/>
      <c r="X17" s="1262"/>
      <c r="Y17" s="1288"/>
      <c r="Z17" s="1262"/>
      <c r="AA17" s="435"/>
      <c r="AB17" s="2041"/>
      <c r="AC17" s="2041"/>
      <c r="AD17" s="265" t="s">
        <v>120</v>
      </c>
      <c r="AE17" s="446" t="str">
        <f>IF(COUNTBLANK(AH10)=1,"-",AH10)</f>
        <v>-</v>
      </c>
      <c r="AF17" s="447" t="str">
        <f>IF(COUNTBLANK(AH12)=1,"-",AH12)</f>
        <v>-</v>
      </c>
      <c r="AG17" s="447" t="str">
        <f>IF(COUNTBLANK(AH14)=1,"-",AH14)</f>
        <v>-</v>
      </c>
      <c r="AH17" s="449" t="str">
        <f>IF(COUNTBLANK(AH16)=1,"-",AH16)</f>
        <v>-</v>
      </c>
      <c r="AI17" s="450" t="str">
        <f>IF(COUNTBLANK(AI16)=1,"-",AI16)</f>
        <v>-</v>
      </c>
      <c r="AJ17" s="1280"/>
      <c r="AK17" s="1280"/>
      <c r="AL17" s="1280"/>
      <c r="AM17" s="1280"/>
      <c r="AN17" s="1281"/>
      <c r="AO17" s="1280"/>
      <c r="AP17" s="1281"/>
      <c r="AQ17" s="1280"/>
      <c r="AR17" s="1281"/>
      <c r="AS17" s="1280"/>
      <c r="AT17" s="1281"/>
      <c r="AU17" s="1280"/>
      <c r="AV17" s="1281"/>
    </row>
    <row r="18" spans="1:48" s="2" customFormat="1" ht="14.25" customHeight="1" x14ac:dyDescent="0.2">
      <c r="A18" s="6"/>
      <c r="B18" s="78">
        <v>2010</v>
      </c>
      <c r="C18" s="143"/>
      <c r="D18" s="118"/>
      <c r="E18" s="144"/>
      <c r="F18" s="118"/>
      <c r="G18" s="1288"/>
      <c r="H18" s="1262"/>
      <c r="I18" s="1288"/>
      <c r="J18" s="1262"/>
      <c r="K18" s="1288"/>
      <c r="L18" s="1262"/>
      <c r="M18" s="1288"/>
      <c r="N18" s="1262"/>
      <c r="O18" s="1288"/>
      <c r="P18" s="1262"/>
      <c r="Q18" s="1288"/>
      <c r="R18" s="1262"/>
      <c r="S18" s="1288"/>
      <c r="T18" s="1262"/>
      <c r="U18" s="1288"/>
      <c r="V18" s="1262"/>
      <c r="W18" s="1288"/>
      <c r="X18" s="1262"/>
      <c r="Y18" s="1288"/>
      <c r="Z18" s="1262"/>
      <c r="AA18" s="435"/>
      <c r="AB18" s="2050" t="s">
        <v>311</v>
      </c>
      <c r="AC18" s="2050"/>
      <c r="AD18" s="1297" t="s">
        <v>119</v>
      </c>
      <c r="AE18" s="1298"/>
      <c r="AF18" s="1299"/>
      <c r="AG18" s="1299"/>
      <c r="AH18" s="1299"/>
      <c r="AI18" s="1300"/>
      <c r="AJ18" s="1283"/>
      <c r="AK18" s="1283"/>
      <c r="AL18" s="1283"/>
      <c r="AM18" s="1283"/>
      <c r="AN18" s="1284"/>
      <c r="AO18" s="1283"/>
      <c r="AP18" s="1284"/>
      <c r="AQ18" s="1283"/>
      <c r="AR18" s="1284"/>
      <c r="AS18" s="1283"/>
      <c r="AT18" s="1284"/>
      <c r="AU18" s="1283"/>
      <c r="AV18" s="1284"/>
    </row>
    <row r="19" spans="1:48" s="2" customFormat="1" ht="14.25" x14ac:dyDescent="0.2">
      <c r="A19" s="6"/>
      <c r="B19" s="78">
        <v>2011</v>
      </c>
      <c r="C19" s="143"/>
      <c r="D19" s="118"/>
      <c r="E19" s="144"/>
      <c r="F19" s="118"/>
      <c r="G19" s="1288"/>
      <c r="H19" s="1262"/>
      <c r="I19" s="1288"/>
      <c r="J19" s="1262"/>
      <c r="K19" s="1288"/>
      <c r="L19" s="1262"/>
      <c r="M19" s="1288"/>
      <c r="N19" s="1262"/>
      <c r="O19" s="1288"/>
      <c r="P19" s="1262"/>
      <c r="Q19" s="1288"/>
      <c r="R19" s="1262"/>
      <c r="S19" s="1288"/>
      <c r="T19" s="1262"/>
      <c r="U19" s="1288"/>
      <c r="V19" s="1262"/>
      <c r="W19" s="1288"/>
      <c r="X19" s="1262"/>
      <c r="Y19" s="1288"/>
      <c r="Z19" s="1262"/>
      <c r="AA19" s="435"/>
      <c r="AB19" s="2051"/>
      <c r="AC19" s="2051"/>
      <c r="AD19" s="1301" t="s">
        <v>120</v>
      </c>
      <c r="AE19" s="1302"/>
      <c r="AF19" s="1303"/>
      <c r="AG19" s="1303"/>
      <c r="AH19" s="1303"/>
      <c r="AI19" s="1304"/>
      <c r="AJ19" s="1280"/>
      <c r="AK19" s="1280"/>
      <c r="AL19" s="1280"/>
      <c r="AM19" s="1280"/>
      <c r="AN19" s="1281"/>
      <c r="AO19" s="1282"/>
      <c r="AP19" s="1281"/>
      <c r="AQ19" s="1280"/>
      <c r="AR19" s="1281"/>
      <c r="AS19" s="1280"/>
      <c r="AT19" s="1281"/>
      <c r="AU19" s="1280"/>
      <c r="AV19" s="1281"/>
    </row>
    <row r="20" spans="1:48" s="2" customFormat="1" ht="14.25" customHeight="1" x14ac:dyDescent="0.2">
      <c r="A20" s="6"/>
      <c r="B20" s="78">
        <v>2012</v>
      </c>
      <c r="C20" s="143"/>
      <c r="D20" s="118"/>
      <c r="E20" s="144"/>
      <c r="F20" s="118"/>
      <c r="G20" s="1288"/>
      <c r="H20" s="1262"/>
      <c r="I20" s="1288"/>
      <c r="J20" s="1262"/>
      <c r="K20" s="1288"/>
      <c r="L20" s="1262"/>
      <c r="M20" s="1288"/>
      <c r="N20" s="1262"/>
      <c r="O20" s="1288"/>
      <c r="P20" s="1262"/>
      <c r="Q20" s="1288"/>
      <c r="R20" s="1262"/>
      <c r="S20" s="1288"/>
      <c r="T20" s="1262"/>
      <c r="U20" s="1288"/>
      <c r="V20" s="1262"/>
      <c r="W20" s="1288"/>
      <c r="X20" s="1262"/>
      <c r="Y20" s="1288"/>
      <c r="Z20" s="1262"/>
      <c r="AA20" s="435"/>
      <c r="AB20" s="2052" t="s">
        <v>1597</v>
      </c>
      <c r="AC20" s="2042"/>
      <c r="AD20" s="1293" t="s">
        <v>119</v>
      </c>
      <c r="AE20" s="1277"/>
      <c r="AF20" s="1278"/>
      <c r="AG20" s="1278"/>
      <c r="AH20" s="1278"/>
      <c r="AI20" s="1261"/>
      <c r="AJ20" s="1278"/>
      <c r="AK20" s="1278"/>
      <c r="AL20" s="1278"/>
      <c r="AM20" s="1278"/>
      <c r="AN20" s="1261"/>
      <c r="AO20" s="1278"/>
      <c r="AP20" s="1261"/>
      <c r="AQ20" s="1278"/>
      <c r="AR20" s="1261"/>
      <c r="AS20" s="1278"/>
      <c r="AT20" s="1261"/>
      <c r="AU20" s="1278"/>
      <c r="AV20" s="1261"/>
    </row>
    <row r="21" spans="1:48" s="2" customFormat="1" ht="14.25" x14ac:dyDescent="0.2">
      <c r="A21" s="6"/>
      <c r="B21" s="78">
        <v>2013</v>
      </c>
      <c r="C21" s="143"/>
      <c r="D21" s="118"/>
      <c r="E21" s="144"/>
      <c r="F21" s="118"/>
      <c r="G21" s="1288"/>
      <c r="H21" s="1262"/>
      <c r="I21" s="1288"/>
      <c r="J21" s="1262"/>
      <c r="K21" s="1288"/>
      <c r="L21" s="1262"/>
      <c r="M21" s="1288"/>
      <c r="N21" s="1262"/>
      <c r="O21" s="1288"/>
      <c r="P21" s="1262"/>
      <c r="Q21" s="1288"/>
      <c r="R21" s="1262"/>
      <c r="S21" s="1288"/>
      <c r="T21" s="1262"/>
      <c r="U21" s="1288"/>
      <c r="V21" s="1262"/>
      <c r="W21" s="1288"/>
      <c r="X21" s="1262"/>
      <c r="Y21" s="1288"/>
      <c r="Z21" s="1262"/>
      <c r="AA21" s="435"/>
      <c r="AB21" s="2053"/>
      <c r="AC21" s="2043"/>
      <c r="AD21" s="1294" t="s">
        <v>120</v>
      </c>
      <c r="AE21" s="1279"/>
      <c r="AF21" s="1280"/>
      <c r="AG21" s="1280"/>
      <c r="AH21" s="1280"/>
      <c r="AI21" s="1281"/>
      <c r="AJ21" s="1280"/>
      <c r="AK21" s="1280"/>
      <c r="AL21" s="1280"/>
      <c r="AM21" s="1280"/>
      <c r="AN21" s="1281"/>
      <c r="AO21" s="1282"/>
      <c r="AP21" s="1281"/>
      <c r="AQ21" s="1280"/>
      <c r="AR21" s="1281"/>
      <c r="AS21" s="1280"/>
      <c r="AT21" s="1281"/>
      <c r="AU21" s="1280"/>
      <c r="AV21" s="1281"/>
    </row>
    <row r="22" spans="1:48" s="20" customFormat="1" ht="14.25" customHeight="1" x14ac:dyDescent="0.2">
      <c r="A22" s="24"/>
      <c r="B22" s="37">
        <v>2014</v>
      </c>
      <c r="C22" s="145"/>
      <c r="D22" s="120"/>
      <c r="E22" s="146"/>
      <c r="F22" s="120"/>
      <c r="G22" s="1289"/>
      <c r="H22" s="1263"/>
      <c r="I22" s="1289"/>
      <c r="J22" s="1263"/>
      <c r="K22" s="1289"/>
      <c r="L22" s="1263"/>
      <c r="M22" s="1289"/>
      <c r="N22" s="1263"/>
      <c r="O22" s="1289"/>
      <c r="P22" s="1263"/>
      <c r="Q22" s="1289"/>
      <c r="R22" s="1263"/>
      <c r="S22" s="1289"/>
      <c r="T22" s="1263"/>
      <c r="U22" s="1289"/>
      <c r="V22" s="1263"/>
      <c r="W22" s="1289"/>
      <c r="X22" s="1263"/>
      <c r="Y22" s="1289"/>
      <c r="Z22" s="1263"/>
      <c r="AA22" s="435"/>
      <c r="AB22" s="2053"/>
      <c r="AC22" s="2042"/>
      <c r="AD22" s="1292" t="s">
        <v>119</v>
      </c>
      <c r="AE22" s="1277"/>
      <c r="AF22" s="1278"/>
      <c r="AG22" s="1278"/>
      <c r="AH22" s="1278"/>
      <c r="AI22" s="1261"/>
      <c r="AJ22" s="1278"/>
      <c r="AK22" s="1278"/>
      <c r="AL22" s="1278"/>
      <c r="AM22" s="1278"/>
      <c r="AN22" s="1261"/>
      <c r="AO22" s="1278"/>
      <c r="AP22" s="1261"/>
      <c r="AQ22" s="1278"/>
      <c r="AR22" s="1261"/>
      <c r="AS22" s="1278"/>
      <c r="AT22" s="1261"/>
      <c r="AU22" s="1278"/>
      <c r="AV22" s="1261"/>
    </row>
    <row r="23" spans="1:48" s="20" customFormat="1" ht="14.25" x14ac:dyDescent="0.2">
      <c r="A23" s="24"/>
      <c r="B23" s="78">
        <v>2015</v>
      </c>
      <c r="C23" s="143"/>
      <c r="D23" s="118"/>
      <c r="E23" s="144"/>
      <c r="F23" s="118"/>
      <c r="G23" s="1288"/>
      <c r="H23" s="1262"/>
      <c r="I23" s="1288"/>
      <c r="J23" s="1262"/>
      <c r="K23" s="1288"/>
      <c r="L23" s="1262"/>
      <c r="M23" s="1288"/>
      <c r="N23" s="1262"/>
      <c r="O23" s="1288"/>
      <c r="P23" s="1262"/>
      <c r="Q23" s="1288"/>
      <c r="R23" s="1262"/>
      <c r="S23" s="1288"/>
      <c r="T23" s="1262"/>
      <c r="U23" s="1288"/>
      <c r="V23" s="1262"/>
      <c r="W23" s="1288"/>
      <c r="X23" s="1262"/>
      <c r="Y23" s="1288"/>
      <c r="Z23" s="1262"/>
      <c r="AA23" s="435"/>
      <c r="AB23" s="2053"/>
      <c r="AC23" s="2043"/>
      <c r="AD23" s="1294" t="s">
        <v>120</v>
      </c>
      <c r="AE23" s="1279"/>
      <c r="AF23" s="1280"/>
      <c r="AG23" s="1280"/>
      <c r="AH23" s="1280"/>
      <c r="AI23" s="1281"/>
      <c r="AJ23" s="1280"/>
      <c r="AK23" s="1280"/>
      <c r="AL23" s="1280"/>
      <c r="AM23" s="1280"/>
      <c r="AN23" s="1281"/>
      <c r="AO23" s="1282"/>
      <c r="AP23" s="1281"/>
      <c r="AQ23" s="1280"/>
      <c r="AR23" s="1281"/>
      <c r="AS23" s="1280"/>
      <c r="AT23" s="1281"/>
      <c r="AU23" s="1280"/>
      <c r="AV23" s="1281"/>
    </row>
    <row r="24" spans="1:48" s="20" customFormat="1" ht="14.25" customHeight="1" x14ac:dyDescent="0.2">
      <c r="A24" s="24"/>
      <c r="B24" s="78">
        <v>2016</v>
      </c>
      <c r="C24" s="143"/>
      <c r="D24" s="118"/>
      <c r="E24" s="144"/>
      <c r="F24" s="118"/>
      <c r="G24" s="1288"/>
      <c r="H24" s="1262"/>
      <c r="I24" s="1288"/>
      <c r="J24" s="1262"/>
      <c r="K24" s="1288"/>
      <c r="L24" s="1262"/>
      <c r="M24" s="1288"/>
      <c r="N24" s="1262"/>
      <c r="O24" s="1288"/>
      <c r="P24" s="1262"/>
      <c r="Q24" s="1288"/>
      <c r="R24" s="1262"/>
      <c r="S24" s="1288"/>
      <c r="T24" s="1262"/>
      <c r="U24" s="1288"/>
      <c r="V24" s="1262"/>
      <c r="W24" s="1288"/>
      <c r="X24" s="1262"/>
      <c r="Y24" s="1288"/>
      <c r="Z24" s="1262"/>
      <c r="AA24" s="435"/>
      <c r="AB24" s="2053"/>
      <c r="AC24" s="2044"/>
      <c r="AD24" s="1292" t="s">
        <v>119</v>
      </c>
      <c r="AE24" s="1277"/>
      <c r="AF24" s="1278"/>
      <c r="AG24" s="1278"/>
      <c r="AH24" s="1278"/>
      <c r="AI24" s="1261"/>
      <c r="AJ24" s="1278"/>
      <c r="AK24" s="1278"/>
      <c r="AL24" s="1278"/>
      <c r="AM24" s="1278"/>
      <c r="AN24" s="1261"/>
      <c r="AO24" s="1278"/>
      <c r="AP24" s="1261"/>
      <c r="AQ24" s="1278"/>
      <c r="AR24" s="1261"/>
      <c r="AS24" s="1278"/>
      <c r="AT24" s="1261"/>
      <c r="AU24" s="1278"/>
      <c r="AV24" s="1261"/>
    </row>
    <row r="25" spans="1:48" s="20" customFormat="1" ht="15" customHeight="1" x14ac:dyDescent="0.2">
      <c r="A25" s="24"/>
      <c r="B25" s="78">
        <v>2017</v>
      </c>
      <c r="C25" s="143"/>
      <c r="D25" s="118"/>
      <c r="E25" s="144"/>
      <c r="F25" s="118"/>
      <c r="G25" s="1288"/>
      <c r="H25" s="1262"/>
      <c r="I25" s="1288"/>
      <c r="J25" s="1262"/>
      <c r="K25" s="1288"/>
      <c r="L25" s="1262"/>
      <c r="M25" s="1288"/>
      <c r="N25" s="1262"/>
      <c r="O25" s="1288"/>
      <c r="P25" s="1262"/>
      <c r="Q25" s="1288"/>
      <c r="R25" s="1262"/>
      <c r="S25" s="1288"/>
      <c r="T25" s="1262"/>
      <c r="U25" s="1288"/>
      <c r="V25" s="1262"/>
      <c r="W25" s="1288"/>
      <c r="X25" s="1262"/>
      <c r="Y25" s="1288"/>
      <c r="Z25" s="1262"/>
      <c r="AA25" s="435"/>
      <c r="AB25" s="2053"/>
      <c r="AC25" s="2043"/>
      <c r="AD25" s="1294" t="s">
        <v>120</v>
      </c>
      <c r="AE25" s="1279"/>
      <c r="AF25" s="1280"/>
      <c r="AG25" s="1280"/>
      <c r="AH25" s="1280"/>
      <c r="AI25" s="1281"/>
      <c r="AJ25" s="1280"/>
      <c r="AK25" s="1280"/>
      <c r="AL25" s="1280"/>
      <c r="AM25" s="1280"/>
      <c r="AN25" s="1281"/>
      <c r="AO25" s="1282"/>
      <c r="AP25" s="1281"/>
      <c r="AQ25" s="1280"/>
      <c r="AR25" s="1281"/>
      <c r="AS25" s="1280"/>
      <c r="AT25" s="1281"/>
      <c r="AU25" s="1280"/>
      <c r="AV25" s="1281"/>
    </row>
    <row r="26" spans="1:48" s="20" customFormat="1" ht="15" thickBot="1" x14ac:dyDescent="0.25">
      <c r="A26" s="24"/>
      <c r="B26" s="78">
        <v>2018</v>
      </c>
      <c r="C26" s="550"/>
      <c r="D26" s="560"/>
      <c r="E26" s="133"/>
      <c r="F26" s="560"/>
      <c r="G26" s="1290"/>
      <c r="H26" s="1291"/>
      <c r="I26" s="1290"/>
      <c r="J26" s="1291"/>
      <c r="K26" s="1290"/>
      <c r="L26" s="1291"/>
      <c r="M26" s="1290"/>
      <c r="N26" s="1291"/>
      <c r="O26" s="1290"/>
      <c r="P26" s="1291"/>
      <c r="Q26" s="1290"/>
      <c r="R26" s="1291"/>
      <c r="S26" s="1290"/>
      <c r="T26" s="1291"/>
      <c r="U26" s="1290"/>
      <c r="V26" s="1291"/>
      <c r="W26" s="1290"/>
      <c r="X26" s="1291"/>
      <c r="Y26" s="1290"/>
      <c r="Z26" s="1291"/>
      <c r="AA26" s="435"/>
      <c r="AB26" s="2053"/>
      <c r="AC26" s="2042"/>
      <c r="AD26" s="1295" t="s">
        <v>119</v>
      </c>
      <c r="AE26" s="1277"/>
      <c r="AF26" s="1278"/>
      <c r="AG26" s="1278"/>
      <c r="AH26" s="1278"/>
      <c r="AI26" s="1261"/>
      <c r="AJ26" s="1278"/>
      <c r="AK26" s="1278"/>
      <c r="AL26" s="1278"/>
      <c r="AM26" s="1278"/>
      <c r="AN26" s="1261"/>
      <c r="AO26" s="1278"/>
      <c r="AP26" s="1261"/>
      <c r="AQ26" s="1278"/>
      <c r="AR26" s="1261"/>
      <c r="AS26" s="1278"/>
      <c r="AT26" s="1261"/>
      <c r="AU26" s="1278"/>
      <c r="AV26" s="1261"/>
    </row>
    <row r="27" spans="1:48" s="20" customFormat="1" ht="37.5" customHeight="1" thickBot="1" x14ac:dyDescent="0.25">
      <c r="A27" s="24"/>
      <c r="B27" s="684" t="s">
        <v>499</v>
      </c>
      <c r="C27" s="1056" t="str">
        <f>IF(COUNT(C10:C26)&lt;&gt;0,IF(COUNT(C19:C26)&lt;8,"Please fill in value for 2018 and extend series back to at least 2011",""),"")</f>
        <v/>
      </c>
      <c r="D27" s="1550" t="str">
        <f t="shared" ref="D27:Z27" si="0">IF(COUNT(D10:D26)&lt;&gt;0,IF(COUNT(D19:D26)&lt;8,"Please fill in value for 2018 and extend series back to at least 2011",""),"")</f>
        <v/>
      </c>
      <c r="E27" s="1042" t="str">
        <f t="shared" si="0"/>
        <v/>
      </c>
      <c r="F27" s="1550" t="str">
        <f t="shared" si="0"/>
        <v/>
      </c>
      <c r="G27" s="1042" t="str">
        <f t="shared" si="0"/>
        <v/>
      </c>
      <c r="H27" s="1550" t="str">
        <f t="shared" si="0"/>
        <v/>
      </c>
      <c r="I27" s="1042" t="str">
        <f t="shared" si="0"/>
        <v/>
      </c>
      <c r="J27" s="1550" t="str">
        <f t="shared" si="0"/>
        <v/>
      </c>
      <c r="K27" s="1042" t="str">
        <f t="shared" si="0"/>
        <v/>
      </c>
      <c r="L27" s="1550" t="str">
        <f t="shared" si="0"/>
        <v/>
      </c>
      <c r="M27" s="1042" t="str">
        <f t="shared" si="0"/>
        <v/>
      </c>
      <c r="N27" s="1550" t="str">
        <f t="shared" si="0"/>
        <v/>
      </c>
      <c r="O27" s="1042" t="str">
        <f t="shared" si="0"/>
        <v/>
      </c>
      <c r="P27" s="1550" t="str">
        <f t="shared" si="0"/>
        <v/>
      </c>
      <c r="Q27" s="1042" t="str">
        <f t="shared" si="0"/>
        <v/>
      </c>
      <c r="R27" s="1550" t="str">
        <f t="shared" si="0"/>
        <v/>
      </c>
      <c r="S27" s="1042" t="str">
        <f t="shared" si="0"/>
        <v/>
      </c>
      <c r="T27" s="1550" t="str">
        <f t="shared" si="0"/>
        <v/>
      </c>
      <c r="U27" s="1042" t="str">
        <f t="shared" si="0"/>
        <v/>
      </c>
      <c r="V27" s="1550" t="str">
        <f t="shared" si="0"/>
        <v/>
      </c>
      <c r="W27" s="1042" t="str">
        <f t="shared" si="0"/>
        <v/>
      </c>
      <c r="X27" s="1550" t="str">
        <f t="shared" si="0"/>
        <v/>
      </c>
      <c r="Y27" s="1042" t="str">
        <f t="shared" si="0"/>
        <v/>
      </c>
      <c r="Z27" s="1550" t="str">
        <f t="shared" si="0"/>
        <v/>
      </c>
      <c r="AA27" s="435"/>
      <c r="AB27" s="2053"/>
      <c r="AC27" s="2043"/>
      <c r="AD27" s="1296" t="s">
        <v>120</v>
      </c>
      <c r="AE27" s="1279"/>
      <c r="AF27" s="1280"/>
      <c r="AG27" s="1280"/>
      <c r="AH27" s="1280"/>
      <c r="AI27" s="1281"/>
      <c r="AJ27" s="1280"/>
      <c r="AK27" s="1280"/>
      <c r="AL27" s="1280"/>
      <c r="AM27" s="1280"/>
      <c r="AN27" s="1281"/>
      <c r="AO27" s="1282"/>
      <c r="AP27" s="1281"/>
      <c r="AQ27" s="1280"/>
      <c r="AR27" s="1281"/>
      <c r="AS27" s="1280"/>
      <c r="AT27" s="1281"/>
      <c r="AU27" s="1280"/>
      <c r="AV27" s="1281"/>
    </row>
    <row r="28" spans="1:48" s="2" customFormat="1" ht="38.25" customHeight="1" thickBot="1" x14ac:dyDescent="0.25">
      <c r="B28" s="708" t="s">
        <v>500</v>
      </c>
      <c r="C28" s="1059" t="str">
        <f>IF(MAX('3 interconnectedness checks'!C28:C29&gt;0.2),"Series contain annual jump(s) of over 20%","")</f>
        <v/>
      </c>
      <c r="D28" s="1060" t="str">
        <f>IF(MAX('3 interconnectedness checks'!D28:D29&gt;0.2),"Series contain annual jump(s) of over 20%","")</f>
        <v/>
      </c>
      <c r="E28" s="1061" t="str">
        <f>IF(MAX('3 interconnectedness checks'!E28:E29&gt;0.2),"Series contain annual jump(s) of over 20%","")</f>
        <v/>
      </c>
      <c r="F28" s="1060" t="str">
        <f>IF(MAX('3 interconnectedness checks'!F28:F29&gt;0.2),"Series contain annual jump(s) of over 20%","")</f>
        <v/>
      </c>
      <c r="G28" s="1240" t="str">
        <f>IF(MAX('3 interconnectedness checks'!G28:G29&gt;0.2),"Series contain annual jump(s) of over 20%","")</f>
        <v/>
      </c>
      <c r="H28" s="1239" t="str">
        <f>IF(MAX('3 interconnectedness checks'!H28:H29&gt;0.2),"Series contain annual jump(s) of over 20%","")</f>
        <v/>
      </c>
      <c r="I28" s="1240" t="str">
        <f>IF(MAX('3 interconnectedness checks'!I28:I29&gt;0.2),"Series contain annual jump(s) of over 20%","")</f>
        <v/>
      </c>
      <c r="J28" s="1239" t="str">
        <f>IF(MAX('3 interconnectedness checks'!J28:J29&gt;0.2),"Series contain annual jump(s) of over 20%","")</f>
        <v/>
      </c>
      <c r="K28" s="1240" t="str">
        <f>IF(MAX('3 interconnectedness checks'!K28:K29&gt;0.2),"Series contain annual jump(s) of over 20%","")</f>
        <v/>
      </c>
      <c r="L28" s="1239" t="str">
        <f>IF(MAX('3 interconnectedness checks'!L28:L29&gt;0.2),"Series contain annual jump(s) of over 20%","")</f>
        <v/>
      </c>
      <c r="M28" s="1240" t="str">
        <f>IF(MAX('3 interconnectedness checks'!M28:M29&gt;0.2),"Series contain annual jump(s) of over 20%","")</f>
        <v/>
      </c>
      <c r="N28" s="1239" t="str">
        <f>IF(MAX('3 interconnectedness checks'!N28:N29&gt;0.2),"Series contain annual jump(s) of over 20%","")</f>
        <v/>
      </c>
      <c r="O28" s="1061" t="str">
        <f>IF(MAX('3 interconnectedness checks'!O28:O29&gt;0.2),"Series contain annual jump(s) of over 20%","")</f>
        <v/>
      </c>
      <c r="P28" s="1060" t="str">
        <f>IF(MAX('3 interconnectedness checks'!P28:P29&gt;0.2),"Series contain annual jump(s) of over 20%","")</f>
        <v/>
      </c>
      <c r="Q28" s="1061" t="str">
        <f>IF(MAX('3 interconnectedness checks'!Q28:Q29&gt;0.2),"Series contain annual jump(s) of over 20%","")</f>
        <v/>
      </c>
      <c r="R28" s="1060" t="str">
        <f>IF(MAX('3 interconnectedness checks'!R28:R29&gt;0.2),"Series contain annual jump(s) of over 20%","")</f>
        <v/>
      </c>
      <c r="S28" s="1061" t="str">
        <f>IF(MAX('3 interconnectedness checks'!S28:S29&gt;0.2),"Series contain annual jump(s) of over 20%","")</f>
        <v/>
      </c>
      <c r="T28" s="1060" t="str">
        <f>IF(MAX('3 interconnectedness checks'!T28:T29&gt;0.2),"Series contain annual jump(s) of over 20%","")</f>
        <v/>
      </c>
      <c r="U28" s="1061" t="str">
        <f>IF(MAX('3 interconnectedness checks'!U28:U29&gt;0.2),"Series contain annual jump(s) of over 20%","")</f>
        <v/>
      </c>
      <c r="V28" s="1060" t="str">
        <f>IF(MAX('3 interconnectedness checks'!V28:V29&gt;0.2),"Series contain annual jump(s) of over 20%","")</f>
        <v/>
      </c>
      <c r="W28" s="1061" t="str">
        <f>IF(MAX('3 interconnectedness checks'!W28:W29&gt;0.2),"Series contain annual jump(s) of over 20%","")</f>
        <v/>
      </c>
      <c r="X28" s="1060" t="str">
        <f>IF(MAX('3 interconnectedness checks'!X28:X29&gt;0.2),"Series contain annual jump(s) of over 20%","")</f>
        <v/>
      </c>
      <c r="Y28" s="1061" t="str">
        <f>IF(MAX('3 interconnectedness checks'!Y28:Y29&gt;0.2),"Series contain annual jump(s) of over 20%","")</f>
        <v/>
      </c>
      <c r="Z28" s="1060" t="str">
        <f>IF(MAX('3 interconnectedness checks'!Z28:Z29&gt;0.2),"Series contain annual jump(s) of over 20%","")</f>
        <v/>
      </c>
      <c r="AA28" s="436"/>
      <c r="AB28" s="2053"/>
      <c r="AC28" s="2042"/>
      <c r="AD28" s="1292" t="s">
        <v>119</v>
      </c>
      <c r="AE28" s="1277"/>
      <c r="AF28" s="1278"/>
      <c r="AG28" s="1278"/>
      <c r="AH28" s="1278"/>
      <c r="AI28" s="1261"/>
      <c r="AJ28" s="1278"/>
      <c r="AK28" s="1278"/>
      <c r="AL28" s="1278"/>
      <c r="AM28" s="1278"/>
      <c r="AN28" s="1261"/>
      <c r="AO28" s="1278"/>
      <c r="AP28" s="1261"/>
      <c r="AQ28" s="1278"/>
      <c r="AR28" s="1261"/>
      <c r="AS28" s="1278"/>
      <c r="AT28" s="1261"/>
      <c r="AU28" s="1278"/>
      <c r="AV28" s="1261"/>
    </row>
    <row r="29" spans="1:48" s="14" customFormat="1" ht="37.5" customHeight="1" x14ac:dyDescent="0.2">
      <c r="A29" s="2"/>
      <c r="B29" s="79" t="s">
        <v>83</v>
      </c>
      <c r="C29" s="147"/>
      <c r="D29" s="123"/>
      <c r="E29" s="134"/>
      <c r="F29" s="123"/>
      <c r="G29" s="134"/>
      <c r="H29" s="123"/>
      <c r="I29" s="134"/>
      <c r="J29" s="123"/>
      <c r="K29" s="134"/>
      <c r="L29" s="123"/>
      <c r="M29" s="134"/>
      <c r="N29" s="123"/>
      <c r="O29" s="134"/>
      <c r="P29" s="123"/>
      <c r="Q29" s="134"/>
      <c r="R29" s="123"/>
      <c r="S29" s="134"/>
      <c r="T29" s="123"/>
      <c r="U29" s="134"/>
      <c r="V29" s="123"/>
      <c r="W29" s="134"/>
      <c r="X29" s="123"/>
      <c r="Y29" s="134"/>
      <c r="Z29" s="123"/>
      <c r="AA29" s="436"/>
      <c r="AB29" s="2053"/>
      <c r="AC29" s="2045"/>
      <c r="AD29" s="1724" t="s">
        <v>120</v>
      </c>
      <c r="AE29" s="1725"/>
      <c r="AF29" s="1289"/>
      <c r="AG29" s="1289"/>
      <c r="AH29" s="1289"/>
      <c r="AI29" s="1263"/>
      <c r="AJ29" s="1289"/>
      <c r="AK29" s="1289"/>
      <c r="AL29" s="1289"/>
      <c r="AM29" s="1289"/>
      <c r="AN29" s="1263"/>
      <c r="AO29" s="1289"/>
      <c r="AP29" s="1263"/>
      <c r="AQ29" s="1289"/>
      <c r="AR29" s="1263"/>
      <c r="AS29" s="1289"/>
      <c r="AT29" s="1263"/>
      <c r="AU29" s="1289"/>
      <c r="AV29" s="1263"/>
    </row>
    <row r="30" spans="1:48" ht="64.5" thickBot="1" x14ac:dyDescent="0.25">
      <c r="B30" s="80" t="s">
        <v>87</v>
      </c>
      <c r="C30" s="148"/>
      <c r="D30" s="126"/>
      <c r="E30" s="135"/>
      <c r="F30" s="126"/>
      <c r="G30" s="135"/>
      <c r="H30" s="126"/>
      <c r="I30" s="135"/>
      <c r="J30" s="126"/>
      <c r="K30" s="135"/>
      <c r="L30" s="126"/>
      <c r="M30" s="135"/>
      <c r="N30" s="126"/>
      <c r="O30" s="135"/>
      <c r="P30" s="126"/>
      <c r="Q30" s="135"/>
      <c r="R30" s="126"/>
      <c r="S30" s="135"/>
      <c r="T30" s="126"/>
      <c r="U30" s="135"/>
      <c r="V30" s="126"/>
      <c r="W30" s="135"/>
      <c r="X30" s="126"/>
      <c r="Y30" s="135"/>
      <c r="Z30" s="126"/>
      <c r="AA30" s="20"/>
      <c r="AB30" s="2038" t="s">
        <v>1598</v>
      </c>
      <c r="AC30" s="2038"/>
      <c r="AD30" s="1292" t="s">
        <v>119</v>
      </c>
      <c r="AE30" s="1723"/>
      <c r="AF30" s="1283"/>
      <c r="AG30" s="1283"/>
      <c r="AH30" s="1283"/>
      <c r="AI30" s="1284"/>
      <c r="AJ30" s="1283"/>
      <c r="AK30" s="1283"/>
      <c r="AL30" s="1283"/>
      <c r="AM30" s="1283"/>
      <c r="AN30" s="1284"/>
      <c r="AO30" s="1283"/>
      <c r="AP30" s="1284"/>
      <c r="AQ30" s="1283"/>
      <c r="AR30" s="1284"/>
      <c r="AS30" s="1283"/>
      <c r="AT30" s="1284"/>
      <c r="AU30" s="1283"/>
      <c r="AV30" s="1284"/>
    </row>
    <row r="31" spans="1:48" s="21" customFormat="1" ht="15.95" customHeight="1" x14ac:dyDescent="0.2">
      <c r="A31" s="19"/>
      <c r="B31" s="1217" t="s">
        <v>611</v>
      </c>
      <c r="C31" s="1217" t="s">
        <v>709</v>
      </c>
      <c r="D31" s="1217" t="s">
        <v>710</v>
      </c>
      <c r="E31" s="1217" t="s">
        <v>711</v>
      </c>
      <c r="F31" s="1217" t="s">
        <v>712</v>
      </c>
      <c r="G31" s="1217" t="s">
        <v>713</v>
      </c>
      <c r="H31" s="1217" t="s">
        <v>714</v>
      </c>
      <c r="I31" s="1217" t="s">
        <v>715</v>
      </c>
      <c r="J31" s="1217" t="s">
        <v>716</v>
      </c>
      <c r="K31" s="1217" t="s">
        <v>717</v>
      </c>
      <c r="L31" s="1217" t="s">
        <v>718</v>
      </c>
      <c r="M31" s="1217" t="s">
        <v>719</v>
      </c>
      <c r="N31" s="1217" t="s">
        <v>720</v>
      </c>
      <c r="O31" s="1217" t="s">
        <v>900</v>
      </c>
      <c r="P31" s="1217" t="s">
        <v>901</v>
      </c>
      <c r="Q31" s="1217" t="s">
        <v>902</v>
      </c>
      <c r="R31" s="1217" t="s">
        <v>903</v>
      </c>
      <c r="S31" s="1217" t="s">
        <v>904</v>
      </c>
      <c r="T31" s="1217" t="s">
        <v>905</v>
      </c>
      <c r="U31" s="1217" t="s">
        <v>906</v>
      </c>
      <c r="V31" s="1217" t="s">
        <v>907</v>
      </c>
      <c r="W31" s="1217" t="s">
        <v>925</v>
      </c>
      <c r="X31" s="1217" t="s">
        <v>926</v>
      </c>
      <c r="Y31" s="1217" t="s">
        <v>927</v>
      </c>
      <c r="Z31" s="1217" t="s">
        <v>928</v>
      </c>
      <c r="AA31" s="57"/>
      <c r="AB31" s="2039"/>
      <c r="AC31" s="2039"/>
      <c r="AD31" s="1294" t="s">
        <v>120</v>
      </c>
      <c r="AE31" s="1279"/>
      <c r="AF31" s="1280"/>
      <c r="AG31" s="1280"/>
      <c r="AH31" s="1280"/>
      <c r="AI31" s="1281"/>
      <c r="AJ31" s="1280"/>
      <c r="AK31" s="1280"/>
      <c r="AL31" s="1280"/>
      <c r="AM31" s="1280"/>
      <c r="AN31" s="1281"/>
      <c r="AO31" s="1280"/>
      <c r="AP31" s="1281"/>
      <c r="AQ31" s="1280"/>
      <c r="AR31" s="1281"/>
      <c r="AS31" s="1280"/>
      <c r="AT31" s="1281"/>
      <c r="AU31" s="1280"/>
      <c r="AV31" s="1281"/>
    </row>
    <row r="32" spans="1:48" s="75" customFormat="1" ht="15.75" customHeight="1" x14ac:dyDescent="0.2">
      <c r="A32" s="7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74" t="s">
        <v>298</v>
      </c>
      <c r="AB32" s="2038" t="s">
        <v>1599</v>
      </c>
      <c r="AC32" s="2038"/>
      <c r="AD32" s="1295" t="s">
        <v>119</v>
      </c>
      <c r="AE32" s="1277"/>
      <c r="AF32" s="1278"/>
      <c r="AG32" s="1278"/>
      <c r="AH32" s="1722"/>
      <c r="AI32" s="1284"/>
      <c r="AJ32" s="1283"/>
      <c r="AK32" s="1283"/>
      <c r="AL32" s="1283"/>
      <c r="AM32" s="1283"/>
      <c r="AN32" s="1284"/>
      <c r="AO32" s="1283"/>
      <c r="AP32" s="1284"/>
      <c r="AQ32" s="1283"/>
      <c r="AR32" s="1284"/>
      <c r="AS32" s="1283"/>
      <c r="AT32" s="1284"/>
      <c r="AU32" s="1283"/>
      <c r="AV32" s="1284"/>
    </row>
    <row r="33" spans="1:48" ht="26.25" customHeight="1" x14ac:dyDescent="0.2">
      <c r="B33" s="22" t="s">
        <v>84</v>
      </c>
      <c r="C33" s="75"/>
      <c r="D33" s="75"/>
      <c r="E33" s="33"/>
      <c r="F33" s="72"/>
      <c r="G33" s="72"/>
      <c r="H33" s="72"/>
      <c r="I33" s="72"/>
      <c r="J33" s="72"/>
      <c r="K33" s="72"/>
      <c r="L33" s="72"/>
      <c r="M33" s="72"/>
      <c r="N33" s="72"/>
      <c r="O33" s="72"/>
      <c r="P33" s="72"/>
      <c r="Q33" s="72"/>
      <c r="R33" s="72"/>
      <c r="S33" s="72"/>
      <c r="T33" s="72"/>
      <c r="U33" s="72"/>
      <c r="V33" s="72"/>
      <c r="W33" s="72"/>
      <c r="X33" s="72"/>
      <c r="Y33" s="72"/>
      <c r="Z33" s="72"/>
      <c r="AA33" s="29" t="s">
        <v>298</v>
      </c>
      <c r="AB33" s="2000"/>
      <c r="AC33" s="2000"/>
      <c r="AD33" s="1296" t="s">
        <v>120</v>
      </c>
      <c r="AE33" s="1725"/>
      <c r="AF33" s="1289"/>
      <c r="AG33" s="1289"/>
      <c r="AH33" s="1282"/>
      <c r="AI33" s="1281"/>
      <c r="AJ33" s="1280"/>
      <c r="AK33" s="1280"/>
      <c r="AL33" s="1280"/>
      <c r="AM33" s="1280"/>
      <c r="AN33" s="1281"/>
      <c r="AO33" s="1280"/>
      <c r="AP33" s="1281"/>
      <c r="AQ33" s="1280"/>
      <c r="AR33" s="1281"/>
      <c r="AS33" s="1280"/>
      <c r="AT33" s="1281"/>
      <c r="AU33" s="1280"/>
      <c r="AV33" s="1281"/>
    </row>
    <row r="34" spans="1:48" ht="14.25" x14ac:dyDescent="0.2">
      <c r="B34" s="21" t="s">
        <v>964</v>
      </c>
      <c r="E34" s="29"/>
      <c r="F34" s="29"/>
      <c r="G34" s="29"/>
      <c r="H34" s="29"/>
      <c r="I34" s="29"/>
      <c r="J34" s="29"/>
      <c r="K34" s="29"/>
      <c r="L34" s="29"/>
      <c r="M34" s="29"/>
      <c r="N34" s="29"/>
      <c r="O34" s="29"/>
      <c r="P34" s="29"/>
      <c r="Q34" s="29"/>
      <c r="R34" s="29"/>
      <c r="S34" s="29"/>
      <c r="T34" s="29"/>
      <c r="U34" s="29"/>
      <c r="V34" s="29"/>
      <c r="W34" s="29"/>
      <c r="X34" s="29"/>
      <c r="Y34" s="29"/>
      <c r="Z34" s="29"/>
      <c r="AA34" s="34" t="s">
        <v>298</v>
      </c>
      <c r="AB34" s="2038" t="s">
        <v>1600</v>
      </c>
      <c r="AC34" s="2038"/>
      <c r="AD34" s="1292" t="s">
        <v>119</v>
      </c>
      <c r="AE34" s="1723"/>
      <c r="AF34" s="1283"/>
      <c r="AG34" s="1283"/>
      <c r="AH34" s="1283"/>
      <c r="AI34" s="1284"/>
      <c r="AJ34" s="1283"/>
      <c r="AK34" s="1283"/>
      <c r="AL34" s="1283"/>
      <c r="AM34" s="1283"/>
      <c r="AN34" s="1284"/>
      <c r="AO34" s="1283"/>
      <c r="AP34" s="1284"/>
      <c r="AQ34" s="1283"/>
      <c r="AR34" s="1284"/>
      <c r="AS34" s="1283"/>
      <c r="AT34" s="1284"/>
      <c r="AU34" s="1283"/>
      <c r="AV34" s="1284"/>
    </row>
    <row r="35" spans="1:48" ht="25.5" customHeight="1" thickBot="1" x14ac:dyDescent="0.25">
      <c r="B35" s="29" t="s">
        <v>315</v>
      </c>
      <c r="E35" s="69"/>
      <c r="F35" s="34"/>
      <c r="G35" s="34"/>
      <c r="H35" s="34"/>
      <c r="I35" s="34"/>
      <c r="J35" s="34"/>
      <c r="K35" s="34"/>
      <c r="L35" s="34"/>
      <c r="M35" s="34"/>
      <c r="N35" s="34"/>
      <c r="O35" s="34"/>
      <c r="P35" s="34"/>
      <c r="Q35" s="34"/>
      <c r="R35" s="34"/>
      <c r="S35" s="34"/>
      <c r="T35" s="34"/>
      <c r="U35" s="34"/>
      <c r="V35" s="34"/>
      <c r="W35" s="34"/>
      <c r="X35" s="34"/>
      <c r="Y35" s="34"/>
      <c r="Z35" s="34"/>
      <c r="AA35" s="34"/>
      <c r="AB35" s="2000"/>
      <c r="AC35" s="2000"/>
      <c r="AD35" s="1724" t="s">
        <v>120</v>
      </c>
      <c r="AE35" s="1279"/>
      <c r="AF35" s="1280"/>
      <c r="AG35" s="1280"/>
      <c r="AH35" s="1280"/>
      <c r="AI35" s="1281"/>
      <c r="AJ35" s="1280"/>
      <c r="AK35" s="1280"/>
      <c r="AL35" s="1280"/>
      <c r="AM35" s="1280"/>
      <c r="AN35" s="1281"/>
      <c r="AO35" s="1282"/>
      <c r="AP35" s="1281"/>
      <c r="AQ35" s="1280"/>
      <c r="AR35" s="1281"/>
      <c r="AS35" s="1280"/>
      <c r="AT35" s="1281"/>
      <c r="AU35" s="1280"/>
      <c r="AV35" s="1281"/>
    </row>
    <row r="36" spans="1:48" ht="14.25" customHeight="1" thickBot="1" x14ac:dyDescent="0.25">
      <c r="B36" s="29"/>
      <c r="E36" s="69"/>
      <c r="F36" s="34"/>
      <c r="G36" s="34"/>
      <c r="H36" s="34"/>
      <c r="I36" s="34"/>
      <c r="J36" s="34"/>
      <c r="K36" s="34"/>
      <c r="L36" s="34"/>
      <c r="M36" s="34"/>
      <c r="N36" s="34"/>
      <c r="O36" s="34"/>
      <c r="P36" s="34"/>
      <c r="Q36" s="34"/>
      <c r="R36" s="34"/>
      <c r="S36" s="34"/>
      <c r="T36" s="34"/>
      <c r="U36" s="34"/>
      <c r="V36" s="34"/>
      <c r="W36" s="34"/>
      <c r="X36" s="34"/>
      <c r="Y36" s="34"/>
      <c r="Z36" s="34"/>
      <c r="AA36" s="34"/>
      <c r="AB36" s="2033" t="s">
        <v>482</v>
      </c>
      <c r="AC36" s="2033"/>
      <c r="AD36" s="2034"/>
      <c r="AE36" s="1062"/>
      <c r="AF36" s="1063"/>
      <c r="AG36" s="1063"/>
      <c r="AH36" s="1064" t="str">
        <f>IF(AH10=C26,IF(AH11=E26,"","Figure for banks' liabilities to OFIs doesn't match figure reported in cell E24, please explain in the Note below."),IF(NOT(AH11=E26),"Figures reported on banks' claims on and liabilities to OFIs don't match those reported in cells C24 and E24, please explain in the Note below.","Figure for banks' claims on OFIs doesn't match figure reported in cell C24, please explain in the Note below."))</f>
        <v/>
      </c>
      <c r="AI36" s="1065"/>
      <c r="AJ36" s="1063"/>
      <c r="AK36" s="1063"/>
      <c r="AL36" s="1063"/>
      <c r="AM36" s="1066"/>
      <c r="AN36" s="1067"/>
      <c r="AO36" s="1066"/>
      <c r="AP36" s="1067"/>
      <c r="AQ36" s="1066"/>
      <c r="AR36" s="1067"/>
      <c r="AS36" s="1066"/>
      <c r="AT36" s="1067"/>
      <c r="AU36" s="1066"/>
      <c r="AV36" s="1067"/>
    </row>
    <row r="37" spans="1:48" ht="14.25" customHeight="1" x14ac:dyDescent="0.2">
      <c r="B37" s="29"/>
      <c r="E37" s="69"/>
      <c r="F37" s="34"/>
      <c r="G37" s="34"/>
      <c r="H37" s="34"/>
      <c r="I37" s="34"/>
      <c r="J37" s="34"/>
      <c r="K37" s="34"/>
      <c r="L37" s="34"/>
      <c r="M37" s="34"/>
      <c r="N37" s="34"/>
      <c r="O37" s="34"/>
      <c r="P37" s="34"/>
      <c r="Q37" s="34"/>
      <c r="R37" s="34"/>
      <c r="S37" s="34"/>
      <c r="T37" s="34"/>
      <c r="U37" s="34"/>
      <c r="V37" s="34"/>
      <c r="W37" s="34"/>
      <c r="X37" s="34"/>
      <c r="Y37" s="34"/>
      <c r="Z37" s="34"/>
      <c r="AA37" s="34"/>
      <c r="AB37" s="2046" t="s">
        <v>328</v>
      </c>
      <c r="AC37" s="2046"/>
      <c r="AD37" s="2047"/>
      <c r="AE37" s="2013"/>
      <c r="AF37" s="2016"/>
      <c r="AG37" s="2016"/>
      <c r="AH37" s="2010"/>
      <c r="AI37" s="2035"/>
      <c r="AJ37" s="2016"/>
      <c r="AK37" s="2016"/>
      <c r="AL37" s="2016"/>
      <c r="AM37" s="2010"/>
      <c r="AN37" s="2035"/>
      <c r="AO37" s="2010"/>
      <c r="AP37" s="2035"/>
      <c r="AQ37" s="2010"/>
      <c r="AR37" s="2035"/>
      <c r="AS37" s="2010"/>
      <c r="AT37" s="2035"/>
      <c r="AU37" s="2010"/>
      <c r="AV37" s="2035"/>
    </row>
    <row r="38" spans="1:48" ht="14.25" customHeight="1" x14ac:dyDescent="0.2">
      <c r="B38" s="29"/>
      <c r="E38" s="69"/>
      <c r="F38" s="34"/>
      <c r="G38" s="34"/>
      <c r="H38" s="34"/>
      <c r="I38" s="34"/>
      <c r="J38" s="34"/>
      <c r="K38" s="34"/>
      <c r="L38" s="34"/>
      <c r="M38" s="34"/>
      <c r="N38" s="34"/>
      <c r="O38" s="34"/>
      <c r="P38" s="34"/>
      <c r="Q38" s="34"/>
      <c r="R38" s="34"/>
      <c r="S38" s="34"/>
      <c r="T38" s="34"/>
      <c r="U38" s="34"/>
      <c r="V38" s="34"/>
      <c r="W38" s="34"/>
      <c r="X38" s="34"/>
      <c r="Y38" s="34"/>
      <c r="Z38" s="34"/>
      <c r="AA38" s="34"/>
      <c r="AB38" s="1953"/>
      <c r="AC38" s="1953"/>
      <c r="AD38" s="1963"/>
      <c r="AE38" s="2014"/>
      <c r="AF38" s="2017"/>
      <c r="AG38" s="2017"/>
      <c r="AH38" s="2011"/>
      <c r="AI38" s="2036"/>
      <c r="AJ38" s="2017"/>
      <c r="AK38" s="2017"/>
      <c r="AL38" s="2017"/>
      <c r="AM38" s="2011"/>
      <c r="AN38" s="2036"/>
      <c r="AO38" s="2011"/>
      <c r="AP38" s="2036"/>
      <c r="AQ38" s="2011"/>
      <c r="AR38" s="2036"/>
      <c r="AS38" s="2011"/>
      <c r="AT38" s="2036"/>
      <c r="AU38" s="2011"/>
      <c r="AV38" s="2036"/>
    </row>
    <row r="39" spans="1:48" ht="14.25" customHeight="1" thickBot="1" x14ac:dyDescent="0.25">
      <c r="B39" s="29"/>
      <c r="E39" s="69"/>
      <c r="F39" s="34"/>
      <c r="G39" s="34"/>
      <c r="H39" s="34"/>
      <c r="I39" s="34"/>
      <c r="J39" s="34"/>
      <c r="K39" s="34"/>
      <c r="L39" s="34"/>
      <c r="M39" s="34"/>
      <c r="N39" s="34"/>
      <c r="O39" s="34"/>
      <c r="P39" s="34"/>
      <c r="Q39" s="34"/>
      <c r="R39" s="34"/>
      <c r="S39" s="34"/>
      <c r="T39" s="34"/>
      <c r="U39" s="34"/>
      <c r="V39" s="34"/>
      <c r="W39" s="34"/>
      <c r="X39" s="34"/>
      <c r="Y39" s="34"/>
      <c r="Z39" s="34"/>
      <c r="AA39" s="34"/>
      <c r="AB39" s="2048"/>
      <c r="AC39" s="2048"/>
      <c r="AD39" s="2049"/>
      <c r="AE39" s="2015"/>
      <c r="AF39" s="2018"/>
      <c r="AG39" s="2018"/>
      <c r="AH39" s="2012"/>
      <c r="AI39" s="2037"/>
      <c r="AJ39" s="2018"/>
      <c r="AK39" s="2018"/>
      <c r="AL39" s="2018"/>
      <c r="AM39" s="2012"/>
      <c r="AN39" s="2037"/>
      <c r="AO39" s="2012"/>
      <c r="AP39" s="2037"/>
      <c r="AQ39" s="2012"/>
      <c r="AR39" s="2037"/>
      <c r="AS39" s="2012"/>
      <c r="AT39" s="2037"/>
      <c r="AU39" s="2012"/>
      <c r="AV39" s="2037"/>
    </row>
    <row r="40" spans="1:48" ht="14.25" customHeight="1" x14ac:dyDescent="0.2">
      <c r="B40" s="69" t="s">
        <v>722</v>
      </c>
      <c r="E40" s="69"/>
      <c r="F40" s="34"/>
      <c r="G40" s="34"/>
      <c r="H40" s="34"/>
      <c r="I40" s="34"/>
      <c r="J40" s="34"/>
      <c r="K40" s="34"/>
      <c r="L40" s="34"/>
      <c r="M40" s="34"/>
      <c r="N40" s="34"/>
      <c r="O40" s="34"/>
      <c r="P40" s="34"/>
      <c r="Q40" s="34"/>
      <c r="R40" s="34"/>
      <c r="S40" s="34"/>
      <c r="T40" s="34"/>
      <c r="U40" s="34"/>
      <c r="V40" s="34"/>
      <c r="W40" s="34"/>
      <c r="X40" s="34"/>
      <c r="Y40" s="34"/>
      <c r="Z40" s="34"/>
      <c r="AA40" s="34"/>
      <c r="AB40" s="34"/>
      <c r="AC40" s="3"/>
      <c r="AD40" s="1209" t="s">
        <v>611</v>
      </c>
      <c r="AE40" s="1218" t="s">
        <v>721</v>
      </c>
      <c r="AF40" s="1218" t="s">
        <v>727</v>
      </c>
      <c r="AG40" s="1218" t="s">
        <v>728</v>
      </c>
      <c r="AH40" s="1218" t="s">
        <v>729</v>
      </c>
      <c r="AI40" s="1218" t="s">
        <v>730</v>
      </c>
      <c r="AJ40" s="1218" t="s">
        <v>731</v>
      </c>
      <c r="AK40" s="1218" t="s">
        <v>732</v>
      </c>
      <c r="AL40" s="1218" t="s">
        <v>733</v>
      </c>
      <c r="AM40" s="1218" t="s">
        <v>734</v>
      </c>
      <c r="AN40" s="1218" t="s">
        <v>735</v>
      </c>
      <c r="AO40" s="1218" t="s">
        <v>736</v>
      </c>
      <c r="AP40" s="1218" t="s">
        <v>737</v>
      </c>
      <c r="AQ40" s="1218" t="s">
        <v>738</v>
      </c>
      <c r="AR40" s="1218" t="s">
        <v>739</v>
      </c>
      <c r="AS40" s="1218" t="s">
        <v>740</v>
      </c>
      <c r="AT40" s="1218" t="s">
        <v>741</v>
      </c>
      <c r="AU40" s="1218" t="s">
        <v>742</v>
      </c>
      <c r="AV40" s="1218" t="s">
        <v>743</v>
      </c>
    </row>
    <row r="41" spans="1:48" ht="14.25" customHeight="1" x14ac:dyDescent="0.2">
      <c r="B41" s="69"/>
      <c r="E41" s="69"/>
      <c r="F41" s="34"/>
      <c r="G41" s="34"/>
      <c r="H41" s="34"/>
      <c r="I41" s="34"/>
      <c r="J41" s="34"/>
      <c r="K41" s="34"/>
      <c r="L41" s="34"/>
      <c r="M41" s="34"/>
      <c r="N41" s="34"/>
      <c r="O41" s="34"/>
      <c r="P41" s="34"/>
      <c r="Q41" s="34"/>
      <c r="R41" s="34"/>
      <c r="S41" s="34"/>
      <c r="T41" s="34"/>
      <c r="U41" s="34"/>
      <c r="V41" s="34"/>
      <c r="W41" s="34"/>
      <c r="X41" s="34"/>
      <c r="Y41" s="34"/>
      <c r="Z41" s="34"/>
      <c r="AA41" s="34"/>
      <c r="AB41" s="34"/>
      <c r="AC41" s="3"/>
      <c r="AD41" s="1207"/>
      <c r="AE41" s="1207"/>
      <c r="AF41" s="1207"/>
      <c r="AG41" s="1207"/>
      <c r="AH41" s="1207"/>
      <c r="AI41" s="1207"/>
      <c r="AJ41" s="1207"/>
      <c r="AK41" s="1207"/>
      <c r="AL41" s="1207"/>
      <c r="AM41" s="1207"/>
      <c r="AN41" s="1207"/>
      <c r="AO41" s="1207"/>
      <c r="AP41" s="1207"/>
      <c r="AQ41" s="1207"/>
      <c r="AR41" s="1207"/>
      <c r="AS41" s="1207"/>
      <c r="AT41" s="1207"/>
      <c r="AU41" s="1208"/>
      <c r="AV41" s="1208"/>
    </row>
    <row r="42" spans="1:48" ht="14.25" customHeight="1" x14ac:dyDescent="0.2">
      <c r="B42" s="69"/>
      <c r="E42" s="69"/>
      <c r="F42" s="34"/>
      <c r="G42" s="34"/>
      <c r="H42" s="34"/>
      <c r="I42" s="34"/>
      <c r="J42" s="34"/>
      <c r="K42" s="34"/>
      <c r="L42" s="34"/>
      <c r="M42" s="34"/>
      <c r="N42" s="34"/>
      <c r="O42" s="34"/>
      <c r="P42" s="34"/>
      <c r="Q42" s="34"/>
      <c r="R42" s="34"/>
      <c r="S42" s="34"/>
      <c r="T42" s="34"/>
      <c r="U42" s="34"/>
      <c r="V42" s="34"/>
      <c r="W42" s="34"/>
      <c r="X42" s="34"/>
      <c r="Y42" s="34"/>
      <c r="Z42" s="34"/>
      <c r="AA42" s="34"/>
      <c r="AB42" s="34"/>
      <c r="AC42" s="3"/>
      <c r="AD42" s="1207"/>
      <c r="AE42" s="1207"/>
      <c r="AF42" s="1207"/>
      <c r="AG42" s="1207"/>
      <c r="AH42" s="1207"/>
      <c r="AI42" s="1207"/>
      <c r="AJ42" s="1207"/>
      <c r="AK42" s="1207"/>
      <c r="AL42" s="1207"/>
      <c r="AM42" s="1207"/>
      <c r="AN42" s="1207"/>
      <c r="AO42" s="1207"/>
      <c r="AP42" s="1207"/>
      <c r="AQ42" s="1207"/>
      <c r="AR42" s="1207"/>
      <c r="AS42" s="1207"/>
      <c r="AT42" s="1207"/>
      <c r="AU42" s="1208"/>
      <c r="AV42" s="1208"/>
    </row>
    <row r="43" spans="1:48" ht="14.25" customHeight="1" x14ac:dyDescent="0.2">
      <c r="B43" s="69"/>
      <c r="E43" s="69"/>
      <c r="F43" s="34"/>
      <c r="G43" s="34"/>
      <c r="H43" s="34"/>
      <c r="I43" s="34"/>
      <c r="J43" s="34"/>
      <c r="K43" s="34"/>
      <c r="L43" s="34"/>
      <c r="M43" s="34"/>
      <c r="N43" s="34"/>
      <c r="O43" s="34"/>
      <c r="P43" s="34"/>
      <c r="Q43" s="34"/>
      <c r="R43" s="34"/>
      <c r="S43" s="34"/>
      <c r="T43" s="34"/>
      <c r="U43" s="34"/>
      <c r="V43" s="34"/>
      <c r="W43" s="34"/>
      <c r="X43" s="34"/>
      <c r="Y43" s="34"/>
      <c r="Z43" s="34"/>
      <c r="AA43" s="34"/>
      <c r="AB43" s="34"/>
      <c r="AC43" s="3"/>
      <c r="AD43" s="1207"/>
      <c r="AE43" s="1207"/>
      <c r="AF43" s="1207"/>
      <c r="AG43" s="1207"/>
      <c r="AH43" s="1207"/>
      <c r="AI43" s="1207"/>
      <c r="AJ43" s="1207"/>
      <c r="AK43" s="1207"/>
      <c r="AL43" s="1207"/>
      <c r="AM43" s="1207"/>
      <c r="AN43" s="1207"/>
      <c r="AO43" s="1207"/>
      <c r="AP43" s="1207"/>
      <c r="AQ43" s="1207"/>
      <c r="AR43" s="1207"/>
      <c r="AS43" s="1207"/>
      <c r="AT43" s="1207"/>
      <c r="AU43" s="1208"/>
      <c r="AV43" s="1208"/>
    </row>
    <row r="44" spans="1:48" ht="14.25" customHeight="1" x14ac:dyDescent="0.2">
      <c r="B44" s="69"/>
      <c r="E44" s="69"/>
      <c r="F44" s="34"/>
      <c r="G44" s="34"/>
      <c r="H44" s="34"/>
      <c r="I44" s="34"/>
      <c r="J44" s="34"/>
      <c r="K44" s="34"/>
      <c r="L44" s="34"/>
      <c r="M44" s="34"/>
      <c r="N44" s="34"/>
      <c r="O44" s="34"/>
      <c r="P44" s="34"/>
      <c r="Q44" s="34"/>
      <c r="R44" s="34"/>
      <c r="S44" s="34"/>
      <c r="T44" s="34"/>
      <c r="U44" s="34"/>
      <c r="V44" s="34"/>
      <c r="W44" s="34"/>
      <c r="X44" s="34"/>
      <c r="Y44" s="34"/>
      <c r="Z44" s="34"/>
      <c r="AA44" s="34"/>
      <c r="AB44" s="34"/>
      <c r="AC44" s="2003" t="s">
        <v>1596</v>
      </c>
      <c r="AD44" s="2003"/>
      <c r="AE44" s="2003"/>
      <c r="AF44" s="2003"/>
      <c r="AG44" s="2003"/>
      <c r="AH44" s="2003"/>
      <c r="AI44" s="2003"/>
      <c r="AJ44" s="2003"/>
      <c r="AK44" s="2003"/>
      <c r="AL44" s="2003"/>
      <c r="AM44" s="2003"/>
      <c r="AN44" s="2003"/>
      <c r="AO44" s="2003"/>
      <c r="AP44" s="2003"/>
      <c r="AQ44" s="2003"/>
      <c r="AR44" s="2003"/>
      <c r="AS44" s="2003"/>
      <c r="AT44" s="2003"/>
      <c r="AU44" s="1208"/>
      <c r="AV44" s="1208"/>
    </row>
    <row r="45" spans="1:48" ht="60" customHeight="1" x14ac:dyDescent="0.2">
      <c r="A45" s="972"/>
      <c r="B45" s="972"/>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34"/>
      <c r="AC45" s="2003"/>
      <c r="AD45" s="2003"/>
      <c r="AE45" s="2003"/>
      <c r="AF45" s="2003"/>
      <c r="AG45" s="2003"/>
      <c r="AH45" s="2003"/>
      <c r="AI45" s="2003"/>
      <c r="AJ45" s="2003"/>
      <c r="AK45" s="2003"/>
      <c r="AL45" s="2003"/>
      <c r="AM45" s="2003"/>
      <c r="AN45" s="2003"/>
      <c r="AO45" s="2003"/>
      <c r="AP45" s="2003"/>
      <c r="AQ45" s="2003"/>
      <c r="AR45" s="2003"/>
      <c r="AS45" s="2003"/>
      <c r="AT45" s="2003"/>
      <c r="AU45" s="1208"/>
      <c r="AV45" s="1208"/>
    </row>
    <row r="46" spans="1:48" ht="14.25" hidden="1" customHeight="1" x14ac:dyDescent="0.2">
      <c r="B46" s="29"/>
      <c r="D46" s="34"/>
      <c r="E46" s="69"/>
      <c r="F46" s="34"/>
      <c r="G46" s="34"/>
      <c r="H46" s="34"/>
      <c r="I46" s="34"/>
      <c r="J46" s="34"/>
      <c r="K46" s="34"/>
      <c r="L46" s="34"/>
      <c r="M46" s="34"/>
      <c r="N46" s="34"/>
      <c r="O46" s="34"/>
      <c r="P46" s="34"/>
      <c r="Q46" s="34"/>
      <c r="R46" s="34"/>
      <c r="S46" s="34"/>
      <c r="T46" s="34"/>
      <c r="U46" s="34"/>
      <c r="V46" s="34"/>
      <c r="W46" s="34"/>
      <c r="X46" s="34"/>
      <c r="Y46" s="34"/>
      <c r="Z46" s="34"/>
      <c r="AA46" s="34"/>
      <c r="AB46" s="34"/>
      <c r="AC46" s="1206" t="s">
        <v>1129</v>
      </c>
      <c r="AO46" s="1206"/>
      <c r="AP46" s="1206"/>
      <c r="AQ46" s="1206"/>
      <c r="AR46" s="1206"/>
      <c r="AS46" s="1206"/>
      <c r="AT46" s="1206"/>
      <c r="AU46" s="435"/>
      <c r="AV46" s="435"/>
    </row>
    <row r="47" spans="1:48" ht="14.25" hidden="1" customHeight="1" x14ac:dyDescent="0.2">
      <c r="B47" s="29"/>
      <c r="D47" s="34"/>
      <c r="E47" s="69"/>
      <c r="F47" s="34"/>
      <c r="G47" s="34"/>
      <c r="H47" s="34"/>
      <c r="I47" s="34"/>
      <c r="J47" s="34"/>
      <c r="K47" s="34"/>
      <c r="L47" s="34"/>
      <c r="M47" s="34"/>
      <c r="N47" s="34"/>
      <c r="O47" s="34"/>
      <c r="P47" s="34"/>
      <c r="Q47" s="34"/>
      <c r="R47" s="34"/>
      <c r="S47" s="34"/>
      <c r="T47" s="34"/>
      <c r="U47" s="34"/>
      <c r="V47" s="34"/>
      <c r="W47" s="34"/>
      <c r="X47" s="34"/>
      <c r="Y47" s="34"/>
      <c r="Z47" s="34"/>
      <c r="AA47" s="34"/>
      <c r="AB47" s="34"/>
      <c r="AO47" s="1206"/>
      <c r="AP47" s="1206"/>
      <c r="AQ47" s="1206"/>
      <c r="AR47" s="1206"/>
      <c r="AS47" s="1206"/>
      <c r="AT47" s="1206"/>
      <c r="AU47" s="435"/>
      <c r="AV47" s="435"/>
    </row>
    <row r="48" spans="1:48" ht="14.25" hidden="1" customHeight="1" x14ac:dyDescent="0.2">
      <c r="C48" s="29"/>
      <c r="D48" s="34"/>
      <c r="E48" s="29"/>
      <c r="F48" s="34"/>
      <c r="G48" s="34"/>
      <c r="H48" s="34"/>
      <c r="I48" s="34"/>
      <c r="J48" s="34"/>
      <c r="K48" s="34"/>
      <c r="L48" s="34"/>
      <c r="M48" s="34"/>
      <c r="N48" s="34"/>
      <c r="O48" s="34"/>
      <c r="P48" s="34"/>
      <c r="Q48" s="34"/>
      <c r="R48" s="34"/>
      <c r="S48" s="34"/>
      <c r="T48" s="34"/>
      <c r="U48" s="34"/>
      <c r="V48" s="34"/>
      <c r="W48" s="34"/>
      <c r="X48" s="34"/>
      <c r="Y48" s="34"/>
      <c r="Z48" s="34"/>
      <c r="AA48" s="34"/>
      <c r="AB48" s="34"/>
      <c r="AO48" s="1206"/>
      <c r="AP48" s="1206"/>
      <c r="AQ48" s="1206"/>
      <c r="AR48" s="1206"/>
      <c r="AS48" s="1206"/>
      <c r="AT48" s="1206"/>
      <c r="AU48" s="435"/>
      <c r="AV48" s="435"/>
    </row>
    <row r="49" spans="1:48" ht="14.25" hidden="1" customHeight="1" x14ac:dyDescent="0.2">
      <c r="C49" s="29"/>
      <c r="D49" s="34"/>
      <c r="E49" s="29"/>
      <c r="F49" s="34"/>
      <c r="G49" s="34"/>
      <c r="H49" s="34"/>
      <c r="I49" s="34"/>
      <c r="J49" s="34"/>
      <c r="K49" s="34"/>
      <c r="L49" s="34"/>
      <c r="M49" s="34"/>
      <c r="N49" s="34"/>
      <c r="O49" s="34"/>
      <c r="P49" s="34"/>
      <c r="Q49" s="34"/>
      <c r="R49" s="34"/>
      <c r="S49" s="34"/>
      <c r="T49" s="34"/>
      <c r="U49" s="34"/>
      <c r="V49" s="34"/>
      <c r="W49" s="34"/>
      <c r="X49" s="34"/>
      <c r="Y49" s="34"/>
      <c r="Z49" s="34"/>
      <c r="AA49" s="34"/>
      <c r="AB49" s="34"/>
      <c r="AO49" s="1206"/>
      <c r="AP49" s="1206"/>
      <c r="AQ49" s="1206"/>
      <c r="AR49" s="1206"/>
      <c r="AS49" s="1206"/>
      <c r="AT49" s="1206"/>
      <c r="AU49" s="435"/>
      <c r="AV49" s="435"/>
    </row>
    <row r="50" spans="1:48" ht="14.25" hidden="1" customHeight="1" x14ac:dyDescent="0.2">
      <c r="C50" s="29"/>
      <c r="D50" s="34"/>
      <c r="E50" s="29"/>
      <c r="F50" s="34"/>
      <c r="G50" s="34"/>
      <c r="H50" s="34"/>
      <c r="I50" s="34"/>
      <c r="J50" s="34"/>
      <c r="K50" s="34"/>
      <c r="L50" s="34"/>
      <c r="M50" s="34"/>
      <c r="N50" s="34"/>
      <c r="O50" s="34"/>
      <c r="P50" s="34"/>
      <c r="Q50" s="34"/>
      <c r="R50" s="34"/>
      <c r="S50" s="34"/>
      <c r="T50" s="34"/>
      <c r="U50" s="34"/>
      <c r="V50" s="34"/>
      <c r="W50" s="34"/>
      <c r="X50" s="34"/>
      <c r="Y50" s="34"/>
      <c r="Z50" s="34"/>
      <c r="AA50" s="29"/>
      <c r="AB50" s="34"/>
      <c r="AO50" s="1206"/>
      <c r="AP50" s="1206"/>
      <c r="AQ50" s="1206"/>
      <c r="AR50" s="1206"/>
      <c r="AS50" s="1206"/>
      <c r="AT50" s="1206"/>
      <c r="AU50" s="435"/>
      <c r="AV50" s="435"/>
    </row>
    <row r="51" spans="1:48" ht="14.25" hidden="1" customHeight="1" x14ac:dyDescent="0.2">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34"/>
      <c r="AP51" s="34"/>
      <c r="AR51" s="34"/>
      <c r="AT51" s="34"/>
      <c r="AV51" s="34"/>
    </row>
    <row r="52" spans="1:48" ht="14.25" hidden="1" customHeight="1" x14ac:dyDescent="0.2">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34"/>
      <c r="AP52" s="34"/>
      <c r="AR52" s="34"/>
      <c r="AT52" s="34"/>
      <c r="AV52" s="34"/>
    </row>
    <row r="53" spans="1:48" ht="14.25" hidden="1" customHeight="1" x14ac:dyDescent="0.2">
      <c r="C53" s="69"/>
      <c r="D53" s="29"/>
      <c r="E53" s="69"/>
      <c r="F53" s="29"/>
      <c r="G53" s="29"/>
      <c r="H53" s="29"/>
      <c r="I53" s="29"/>
      <c r="J53" s="29"/>
      <c r="K53" s="29"/>
      <c r="L53" s="29"/>
      <c r="M53" s="29"/>
      <c r="N53" s="29"/>
      <c r="O53" s="29"/>
      <c r="P53" s="29"/>
      <c r="Q53" s="29"/>
      <c r="R53" s="29"/>
      <c r="S53" s="29"/>
      <c r="T53" s="29"/>
      <c r="U53" s="29"/>
      <c r="V53" s="29"/>
      <c r="W53" s="29"/>
      <c r="X53" s="29"/>
      <c r="Y53" s="29"/>
      <c r="Z53" s="29"/>
      <c r="AA53" s="29"/>
      <c r="AB53" s="34"/>
      <c r="AO53" s="29"/>
      <c r="AP53" s="34"/>
      <c r="AQ53" s="29"/>
      <c r="AR53" s="34"/>
      <c r="AS53" s="29"/>
      <c r="AT53" s="34"/>
      <c r="AU53" s="29"/>
      <c r="AV53" s="34"/>
    </row>
    <row r="54" spans="1:48" ht="14.25" hidden="1" customHeight="1" x14ac:dyDescent="0.2">
      <c r="C54" s="69"/>
      <c r="D54" s="29"/>
      <c r="E54" s="69"/>
      <c r="F54" s="29"/>
      <c r="G54" s="29"/>
      <c r="H54" s="29"/>
      <c r="I54" s="29"/>
      <c r="J54" s="29"/>
      <c r="K54" s="29"/>
      <c r="L54" s="29"/>
      <c r="M54" s="29"/>
      <c r="N54" s="29"/>
      <c r="O54" s="29"/>
      <c r="P54" s="29"/>
      <c r="Q54" s="29"/>
      <c r="R54" s="29"/>
      <c r="S54" s="29"/>
      <c r="T54" s="29"/>
      <c r="U54" s="29"/>
      <c r="V54" s="29"/>
      <c r="W54" s="29"/>
      <c r="X54" s="29"/>
      <c r="Y54" s="29"/>
      <c r="Z54" s="29"/>
      <c r="AA54" s="34"/>
      <c r="AB54" s="34"/>
      <c r="AO54" s="29"/>
      <c r="AP54" s="34"/>
      <c r="AQ54" s="29"/>
      <c r="AR54" s="34"/>
      <c r="AS54" s="29"/>
      <c r="AT54" s="34"/>
      <c r="AU54" s="29"/>
      <c r="AV54" s="34"/>
    </row>
    <row r="55" spans="1:48" ht="14.25" hidden="1" customHeight="1" x14ac:dyDescent="0.2">
      <c r="C55" s="29"/>
      <c r="D55" s="34"/>
      <c r="E55" s="29"/>
      <c r="F55" s="34"/>
      <c r="G55" s="34"/>
      <c r="H55" s="34"/>
      <c r="I55" s="34"/>
      <c r="J55" s="34"/>
      <c r="K55" s="34"/>
      <c r="L55" s="34"/>
      <c r="M55" s="34"/>
      <c r="N55" s="34"/>
      <c r="O55" s="34"/>
      <c r="P55" s="34"/>
      <c r="Q55" s="34"/>
      <c r="R55" s="34"/>
      <c r="S55" s="34"/>
      <c r="T55" s="34"/>
      <c r="U55" s="34"/>
      <c r="V55" s="34"/>
      <c r="W55" s="34"/>
      <c r="X55" s="34"/>
      <c r="Y55" s="34"/>
      <c r="Z55" s="34"/>
      <c r="AA55" s="34"/>
      <c r="AB55" s="34"/>
      <c r="AO55" s="29"/>
      <c r="AP55" s="34"/>
      <c r="AQ55" s="29"/>
      <c r="AR55" s="34"/>
      <c r="AS55" s="29"/>
      <c r="AT55" s="34"/>
      <c r="AU55" s="29"/>
      <c r="AV55" s="34"/>
    </row>
    <row r="56" spans="1:48" ht="14.25" hidden="1" customHeight="1" x14ac:dyDescent="0.2">
      <c r="C56" s="29"/>
      <c r="D56" s="34"/>
      <c r="E56" s="29"/>
      <c r="F56" s="34"/>
      <c r="G56" s="34"/>
      <c r="H56" s="34"/>
      <c r="I56" s="34"/>
      <c r="J56" s="34"/>
      <c r="K56" s="34"/>
      <c r="L56" s="34"/>
      <c r="M56" s="34"/>
      <c r="N56" s="34"/>
      <c r="O56" s="34"/>
      <c r="P56" s="34"/>
      <c r="Q56" s="34"/>
      <c r="R56" s="34"/>
      <c r="S56" s="34"/>
      <c r="T56" s="34"/>
      <c r="U56" s="34"/>
      <c r="V56" s="34"/>
      <c r="W56" s="34"/>
      <c r="X56" s="34"/>
      <c r="Y56" s="34"/>
      <c r="Z56" s="34"/>
      <c r="AA56" s="4"/>
      <c r="AB56" s="29"/>
      <c r="AO56" s="29"/>
      <c r="AP56" s="29"/>
      <c r="AQ56" s="29"/>
      <c r="AR56" s="29"/>
      <c r="AS56" s="29"/>
      <c r="AT56" s="29"/>
      <c r="AU56" s="29"/>
      <c r="AV56" s="29"/>
    </row>
    <row r="57" spans="1:48" s="2" customFormat="1" ht="12" hidden="1" customHeight="1" x14ac:dyDescent="0.2">
      <c r="A57" s="3"/>
      <c r="B57" s="4"/>
      <c r="C57" s="4"/>
      <c r="D57" s="4"/>
      <c r="E57" s="4"/>
      <c r="F57" s="4"/>
      <c r="G57" s="4"/>
      <c r="H57" s="4"/>
      <c r="I57" s="4"/>
      <c r="J57" s="4"/>
      <c r="K57" s="4"/>
      <c r="L57" s="4"/>
      <c r="M57" s="4"/>
      <c r="N57" s="4"/>
      <c r="O57" s="4"/>
      <c r="P57" s="4"/>
      <c r="Q57" s="4"/>
      <c r="R57" s="4"/>
      <c r="S57" s="4"/>
      <c r="T57" s="4"/>
      <c r="U57" s="4"/>
      <c r="V57" s="4"/>
      <c r="W57" s="4"/>
      <c r="X57" s="4"/>
      <c r="Y57" s="4"/>
      <c r="Z57" s="4"/>
      <c r="AA57" s="4"/>
      <c r="AB57" s="29"/>
      <c r="AC57" s="1206"/>
      <c r="AD57" s="1206"/>
      <c r="AE57" s="1206"/>
      <c r="AF57" s="1206"/>
      <c r="AG57" s="1206"/>
      <c r="AH57" s="1206"/>
      <c r="AI57" s="1206"/>
      <c r="AJ57" s="1206"/>
      <c r="AK57" s="1206"/>
      <c r="AL57" s="1206"/>
      <c r="AM57" s="1206"/>
      <c r="AN57" s="1206"/>
      <c r="AO57" s="29"/>
      <c r="AP57" s="29"/>
      <c r="AQ57" s="29"/>
      <c r="AR57" s="29"/>
      <c r="AS57" s="29"/>
      <c r="AT57" s="29"/>
      <c r="AU57" s="29"/>
      <c r="AV57" s="29"/>
    </row>
    <row r="58" spans="1:48" ht="14.25" hidden="1"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23"/>
      <c r="AB58" s="29"/>
      <c r="AO58" s="69"/>
      <c r="AP58" s="29"/>
      <c r="AQ58" s="69"/>
      <c r="AR58" s="29"/>
      <c r="AS58" s="69"/>
      <c r="AT58" s="29"/>
      <c r="AU58" s="69"/>
      <c r="AV58" s="29"/>
    </row>
    <row r="59" spans="1:48" ht="14.25" hidden="1" customHeight="1" x14ac:dyDescent="0.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B59" s="29"/>
      <c r="AO59" s="69"/>
      <c r="AP59" s="29"/>
      <c r="AQ59" s="69"/>
      <c r="AR59" s="29"/>
      <c r="AS59" s="69"/>
      <c r="AT59" s="29"/>
      <c r="AU59" s="69"/>
      <c r="AV59" s="29"/>
    </row>
    <row r="60" spans="1:48" ht="14.25" hidden="1" customHeight="1" x14ac:dyDescent="0.2">
      <c r="AB60" s="34"/>
      <c r="AO60" s="29"/>
      <c r="AP60" s="34"/>
      <c r="AQ60" s="29"/>
      <c r="AR60" s="34"/>
      <c r="AS60" s="29"/>
      <c r="AT60" s="34"/>
      <c r="AU60" s="29"/>
      <c r="AV60" s="34"/>
    </row>
    <row r="61" spans="1:48" ht="14.25" hidden="1" customHeight="1" x14ac:dyDescent="0.2">
      <c r="AB61" s="34"/>
      <c r="AO61" s="29"/>
      <c r="AP61" s="34"/>
      <c r="AQ61" s="29"/>
      <c r="AR61" s="34"/>
      <c r="AS61" s="29"/>
      <c r="AT61" s="34"/>
      <c r="AU61" s="29"/>
      <c r="AV61" s="34"/>
    </row>
    <row r="62" spans="1:48" ht="14.25" hidden="1" customHeight="1" x14ac:dyDescent="0.2">
      <c r="AB62" s="4"/>
      <c r="AO62" s="4"/>
      <c r="AP62" s="4"/>
      <c r="AQ62" s="4"/>
      <c r="AR62" s="4"/>
      <c r="AS62" s="4"/>
      <c r="AT62" s="4"/>
      <c r="AU62" s="4"/>
      <c r="AV62" s="4"/>
    </row>
    <row r="63" spans="1:48" ht="14.25" hidden="1" customHeight="1" x14ac:dyDescent="0.2">
      <c r="AB63" s="4"/>
      <c r="AO63" s="4"/>
      <c r="AP63" s="4"/>
      <c r="AQ63" s="4"/>
      <c r="AR63" s="4"/>
      <c r="AS63" s="4"/>
      <c r="AT63" s="4"/>
      <c r="AU63" s="4"/>
      <c r="AV63" s="4"/>
    </row>
    <row r="64" spans="1:48" ht="14.25" hidden="1" customHeight="1" x14ac:dyDescent="0.2">
      <c r="AB64" s="23"/>
      <c r="AO64" s="23"/>
      <c r="AP64" s="23"/>
      <c r="AQ64" s="23"/>
      <c r="AR64" s="23"/>
      <c r="AS64" s="23"/>
      <c r="AT64" s="23"/>
      <c r="AU64" s="23"/>
      <c r="AV64" s="23"/>
    </row>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sheetData>
  <sheetProtection algorithmName="SHA-512" hashValue="Alqm0fVND3JqE7TLYAohMaNcK6OWSOj8IqFcXHJPtvy7TjFFhu6psFVp0eDNB4a1PvLdlo0kwEmZXTE607EUSg==" saltValue="Vn55//EldGEZlagtwJNvxw==" spinCount="100000" sheet="1" objects="1" scenarios="1" formatCells="0" formatColumns="0" formatRows="0" insertHyperlinks="0"/>
  <mergeCells count="80">
    <mergeCell ref="U9:V9"/>
    <mergeCell ref="AG37:AG39"/>
    <mergeCell ref="AH37:AH39"/>
    <mergeCell ref="AB12:AC13"/>
    <mergeCell ref="AB14:AC15"/>
    <mergeCell ref="AB16:AC17"/>
    <mergeCell ref="AB18:AC19"/>
    <mergeCell ref="AB20:AB29"/>
    <mergeCell ref="G9:H9"/>
    <mergeCell ref="I9:J9"/>
    <mergeCell ref="K9:L9"/>
    <mergeCell ref="M9:N9"/>
    <mergeCell ref="S9:T9"/>
    <mergeCell ref="AU9:AV9"/>
    <mergeCell ref="AB10:AC11"/>
    <mergeCell ref="AV37:AV39"/>
    <mergeCell ref="AC20:AC21"/>
    <mergeCell ref="AC22:AC23"/>
    <mergeCell ref="AC24:AC25"/>
    <mergeCell ref="AC26:AC27"/>
    <mergeCell ref="AC28:AC29"/>
    <mergeCell ref="AP37:AP39"/>
    <mergeCell ref="AQ37:AQ39"/>
    <mergeCell ref="AR37:AR39"/>
    <mergeCell ref="AS37:AS39"/>
    <mergeCell ref="AT37:AT39"/>
    <mergeCell ref="AU37:AU39"/>
    <mergeCell ref="AK37:AK39"/>
    <mergeCell ref="AB37:AD39"/>
    <mergeCell ref="AM37:AM39"/>
    <mergeCell ref="AB36:AD36"/>
    <mergeCell ref="AN37:AN39"/>
    <mergeCell ref="AB30:AC31"/>
    <mergeCell ref="AB32:AC33"/>
    <mergeCell ref="AB34:AC35"/>
    <mergeCell ref="AI37:AI39"/>
    <mergeCell ref="AL37:AL39"/>
    <mergeCell ref="AJ37:AJ39"/>
    <mergeCell ref="AU7:AU8"/>
    <mergeCell ref="C9:D9"/>
    <mergeCell ref="E9:F9"/>
    <mergeCell ref="AB9:AD9"/>
    <mergeCell ref="AH9:AI9"/>
    <mergeCell ref="AM9:AN9"/>
    <mergeCell ref="O9:P9"/>
    <mergeCell ref="Q9:R9"/>
    <mergeCell ref="W9:X9"/>
    <mergeCell ref="Y9:Z9"/>
    <mergeCell ref="AK7:AK8"/>
    <mergeCell ref="AL7:AL8"/>
    <mergeCell ref="O7:O8"/>
    <mergeCell ref="Q7:Q8"/>
    <mergeCell ref="AQ9:AR9"/>
    <mergeCell ref="AS9:AT9"/>
    <mergeCell ref="B6:B8"/>
    <mergeCell ref="AB6:AC6"/>
    <mergeCell ref="C7:C8"/>
    <mergeCell ref="E7:E8"/>
    <mergeCell ref="W7:W8"/>
    <mergeCell ref="Y7:Y8"/>
    <mergeCell ref="G7:G8"/>
    <mergeCell ref="I7:I8"/>
    <mergeCell ref="K7:K8"/>
    <mergeCell ref="M7:M8"/>
    <mergeCell ref="AC44:AT45"/>
    <mergeCell ref="AQ7:AQ8"/>
    <mergeCell ref="AS7:AS8"/>
    <mergeCell ref="S7:S8"/>
    <mergeCell ref="U7:U8"/>
    <mergeCell ref="AE7:AE8"/>
    <mergeCell ref="AF7:AF8"/>
    <mergeCell ref="AG7:AG8"/>
    <mergeCell ref="AM7:AM8"/>
    <mergeCell ref="AO7:AO8"/>
    <mergeCell ref="AH7:AH8"/>
    <mergeCell ref="AJ7:AJ8"/>
    <mergeCell ref="AO9:AP9"/>
    <mergeCell ref="AO37:AO39"/>
    <mergeCell ref="AE37:AE39"/>
    <mergeCell ref="AF37:AF39"/>
  </mergeCells>
  <dataValidations count="1">
    <dataValidation type="decimal" operator="greaterThanOrEqual" allowBlank="1" showInputMessage="1" showErrorMessage="1" error="Please enter non-negative number." sqref="AH10:AI16 AE18:AI29 AJ10:AV35 AE10:AV10 C10:Z26 AH30:AI32 AG30 AE34:AI35 AF11:AF12 AG11:AG14">
      <formula1>0</formula1>
    </dataValidation>
  </dataValidations>
  <pageMargins left="0.70866141732283472" right="0.70866141732283472" top="0.74803149606299213" bottom="0.74803149606299213" header="0.31496062992125984" footer="0.31496062992125984"/>
  <pageSetup paperSize="8" scale="29" orientation="landscape" cellComments="asDisplayed" r:id="rId1"/>
  <headerFooter>
    <oddHeader>&amp;LFSB NBFI montoring exercise&amp;RConfidential when completed</oddHeader>
    <oddFooter>&amp;C&amp;P of &amp;N</oddFooter>
  </headerFooter>
  <colBreaks count="1" manualBreakCount="1">
    <brk id="28" min="1"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sheetPr>
  <dimension ref="A1:AU2681"/>
  <sheetViews>
    <sheetView showGridLines="0" zoomScale="85" zoomScaleNormal="85" zoomScaleSheetLayoutView="40" workbookViewId="0">
      <selection activeCell="AE21" sqref="AE21:AE23"/>
    </sheetView>
  </sheetViews>
  <sheetFormatPr defaultColWidth="0" defaultRowHeight="0" customHeight="1" zeroHeight="1" x14ac:dyDescent="0.2"/>
  <cols>
    <col min="1" max="1" width="3.625" style="3" customWidth="1"/>
    <col min="2" max="2" width="11.625" style="3" customWidth="1"/>
    <col min="3" max="26" width="12.5" style="3" customWidth="1"/>
    <col min="27" max="27" width="10.75" style="3" customWidth="1"/>
    <col min="28" max="28" width="14.875" style="3" customWidth="1"/>
    <col min="29" max="29" width="11.625" style="3" customWidth="1"/>
    <col min="30" max="47" width="12.5" style="3" customWidth="1"/>
    <col min="48" max="48" width="9" style="3" customWidth="1"/>
    <col min="49" max="16384" width="0" style="3" hidden="1"/>
  </cols>
  <sheetData>
    <row r="1" spans="1:47" s="2" customFormat="1" ht="14.25" customHeight="1" x14ac:dyDescent="0.2">
      <c r="A1" s="46" t="s">
        <v>197</v>
      </c>
      <c r="B1" s="35"/>
      <c r="O1" s="138" t="s">
        <v>3</v>
      </c>
      <c r="P1" s="61" t="s">
        <v>80</v>
      </c>
      <c r="Q1" s="54"/>
      <c r="AA1" s="3"/>
      <c r="AB1" s="35"/>
      <c r="AC1" s="35"/>
    </row>
    <row r="2" spans="1:47" s="2" customFormat="1" ht="19.5" customHeight="1" x14ac:dyDescent="0.2">
      <c r="B2" s="68" t="s">
        <v>123</v>
      </c>
      <c r="C2" s="68"/>
      <c r="D2" s="68"/>
      <c r="E2" s="68"/>
      <c r="F2" s="68"/>
      <c r="G2" s="68"/>
      <c r="H2" s="68"/>
      <c r="I2" s="68"/>
      <c r="J2" s="68"/>
      <c r="K2" s="68"/>
      <c r="L2" s="68"/>
      <c r="M2" s="68"/>
      <c r="N2" s="68"/>
      <c r="O2" s="68"/>
      <c r="P2" s="68"/>
      <c r="Q2" s="68"/>
      <c r="R2" s="68"/>
      <c r="S2" s="68"/>
      <c r="T2" s="68"/>
      <c r="U2" s="68"/>
      <c r="V2" s="68"/>
      <c r="W2" s="68"/>
      <c r="X2" s="68"/>
      <c r="Y2" s="68"/>
      <c r="Z2" s="68"/>
      <c r="AA2" s="112"/>
      <c r="AB2" s="68" t="s">
        <v>124</v>
      </c>
      <c r="AC2" s="68"/>
      <c r="AD2" s="68"/>
      <c r="AE2" s="68"/>
      <c r="AF2" s="68"/>
      <c r="AG2" s="68"/>
      <c r="AH2" s="68"/>
      <c r="AI2" s="68"/>
      <c r="AJ2" s="68"/>
      <c r="AK2" s="68"/>
      <c r="AL2" s="68"/>
      <c r="AM2" s="68"/>
      <c r="AN2" s="68"/>
      <c r="AO2" s="68"/>
      <c r="AP2" s="68"/>
      <c r="AQ2" s="68"/>
      <c r="AR2" s="68"/>
      <c r="AS2" s="68"/>
      <c r="AT2" s="68"/>
      <c r="AU2" s="68"/>
    </row>
    <row r="3" spans="1:47"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s="2" customFormat="1" ht="12" customHeight="1" x14ac:dyDescent="0.2">
      <c r="B4" s="67" t="s">
        <v>217</v>
      </c>
      <c r="D4" s="67"/>
      <c r="E4" s="67"/>
      <c r="F4" s="67"/>
      <c r="G4" s="67"/>
      <c r="H4" s="67"/>
      <c r="I4" s="67"/>
      <c r="J4" s="67"/>
      <c r="K4" s="67"/>
      <c r="L4" s="67"/>
      <c r="M4" s="67"/>
      <c r="N4" s="67"/>
      <c r="O4" s="67"/>
      <c r="P4" s="67"/>
      <c r="Q4" s="67"/>
      <c r="R4" s="67"/>
      <c r="S4" s="67"/>
      <c r="T4" s="67"/>
      <c r="U4" s="67"/>
      <c r="V4" s="67"/>
      <c r="W4" s="67"/>
      <c r="X4" s="67"/>
      <c r="Y4" s="67"/>
      <c r="Z4" s="67"/>
      <c r="AA4" s="137"/>
      <c r="AB4" s="67" t="s">
        <v>217</v>
      </c>
      <c r="AC4" s="67"/>
      <c r="AH4" s="67"/>
      <c r="AM4" s="67"/>
      <c r="AO4" s="67"/>
      <c r="AQ4" s="67"/>
      <c r="AS4" s="67"/>
      <c r="AU4" s="67"/>
    </row>
    <row r="5" spans="1:47" s="2" customFormat="1" ht="12" customHeight="1" thickBo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row>
    <row r="6" spans="1:47" s="2" customFormat="1" ht="14.25" customHeight="1" x14ac:dyDescent="0.2">
      <c r="B6" s="1962" t="s">
        <v>109</v>
      </c>
      <c r="C6" s="138" t="s">
        <v>1</v>
      </c>
      <c r="D6" s="61" t="s">
        <v>2</v>
      </c>
      <c r="E6" s="138" t="s">
        <v>3</v>
      </c>
      <c r="F6" s="61" t="s">
        <v>80</v>
      </c>
      <c r="G6" s="61"/>
      <c r="H6" s="61"/>
      <c r="I6" s="61"/>
      <c r="J6" s="61"/>
      <c r="K6" s="61"/>
      <c r="L6" s="61"/>
      <c r="M6" s="61"/>
      <c r="N6" s="61"/>
      <c r="O6" s="138" t="s">
        <v>4</v>
      </c>
      <c r="P6" s="61" t="s">
        <v>5</v>
      </c>
      <c r="Q6" s="138" t="s">
        <v>6</v>
      </c>
      <c r="R6" s="61" t="s">
        <v>7</v>
      </c>
      <c r="S6" s="138" t="s">
        <v>8</v>
      </c>
      <c r="T6" s="61" t="s">
        <v>9</v>
      </c>
      <c r="U6" s="138" t="s">
        <v>10</v>
      </c>
      <c r="V6" s="61" t="s">
        <v>11</v>
      </c>
      <c r="W6" s="138" t="s">
        <v>20</v>
      </c>
      <c r="X6" s="61" t="s">
        <v>21</v>
      </c>
      <c r="Y6" s="138" t="s">
        <v>22</v>
      </c>
      <c r="Z6" s="61" t="s">
        <v>23</v>
      </c>
      <c r="AA6" s="54"/>
      <c r="AB6" s="2061" t="s">
        <v>483</v>
      </c>
      <c r="AC6" s="2061"/>
      <c r="AD6" s="138" t="s">
        <v>1</v>
      </c>
      <c r="AE6" s="138" t="s">
        <v>2</v>
      </c>
      <c r="AF6" s="138" t="s">
        <v>3</v>
      </c>
      <c r="AG6" s="138" t="s">
        <v>80</v>
      </c>
      <c r="AH6" s="61" t="s">
        <v>4</v>
      </c>
      <c r="AI6" s="138" t="s">
        <v>5</v>
      </c>
      <c r="AJ6" s="138" t="s">
        <v>6</v>
      </c>
      <c r="AK6" s="138" t="s">
        <v>7</v>
      </c>
      <c r="AL6" s="138" t="s">
        <v>8</v>
      </c>
      <c r="AM6" s="138" t="s">
        <v>9</v>
      </c>
      <c r="AN6" s="61" t="s">
        <v>10</v>
      </c>
      <c r="AO6" s="138" t="s">
        <v>11</v>
      </c>
      <c r="AP6" s="61" t="s">
        <v>12</v>
      </c>
      <c r="AQ6" s="138" t="s">
        <v>13</v>
      </c>
      <c r="AR6" s="61" t="s">
        <v>14</v>
      </c>
      <c r="AS6" s="138" t="s">
        <v>15</v>
      </c>
      <c r="AT6" s="61" t="s">
        <v>16</v>
      </c>
      <c r="AU6" s="138" t="s">
        <v>17</v>
      </c>
    </row>
    <row r="7" spans="1:47" s="2" customFormat="1" ht="32.1" customHeight="1" x14ac:dyDescent="0.2">
      <c r="B7" s="1953"/>
      <c r="C7" s="2006" t="s">
        <v>313</v>
      </c>
      <c r="D7" s="141"/>
      <c r="E7" s="2007" t="s">
        <v>314</v>
      </c>
      <c r="F7" s="141"/>
      <c r="G7" s="2007" t="s">
        <v>888</v>
      </c>
      <c r="H7" s="141"/>
      <c r="I7" s="2007" t="s">
        <v>889</v>
      </c>
      <c r="J7" s="141"/>
      <c r="K7" s="2007" t="s">
        <v>890</v>
      </c>
      <c r="L7" s="141"/>
      <c r="M7" s="2007" t="s">
        <v>891</v>
      </c>
      <c r="N7" s="141"/>
      <c r="O7" s="2007" t="s">
        <v>723</v>
      </c>
      <c r="P7" s="141"/>
      <c r="Q7" s="2007" t="s">
        <v>724</v>
      </c>
      <c r="R7" s="141"/>
      <c r="S7" s="2007" t="s">
        <v>725</v>
      </c>
      <c r="T7" s="141"/>
      <c r="U7" s="2007" t="s">
        <v>726</v>
      </c>
      <c r="V7" s="141"/>
      <c r="W7" s="2007" t="s">
        <v>922</v>
      </c>
      <c r="X7" s="141"/>
      <c r="Y7" s="2007" t="s">
        <v>921</v>
      </c>
      <c r="Z7" s="141"/>
      <c r="AA7" s="570"/>
      <c r="AB7" s="2062"/>
      <c r="AC7" s="2062"/>
      <c r="AD7" s="2006" t="s">
        <v>281</v>
      </c>
      <c r="AE7" s="2007" t="s">
        <v>128</v>
      </c>
      <c r="AF7" s="2007" t="s">
        <v>121</v>
      </c>
      <c r="AG7" s="2007" t="s">
        <v>122</v>
      </c>
      <c r="AH7" s="141"/>
      <c r="AI7" s="2007" t="s">
        <v>233</v>
      </c>
      <c r="AJ7" s="2007" t="s">
        <v>321</v>
      </c>
      <c r="AK7" s="2007" t="s">
        <v>319</v>
      </c>
      <c r="AL7" s="2007" t="s">
        <v>234</v>
      </c>
      <c r="AM7" s="141"/>
      <c r="AN7" s="1998" t="s">
        <v>235</v>
      </c>
      <c r="AO7" s="141"/>
      <c r="AP7" s="1998" t="s">
        <v>236</v>
      </c>
      <c r="AQ7" s="141"/>
      <c r="AR7" s="1998" t="s">
        <v>312</v>
      </c>
      <c r="AS7" s="141"/>
      <c r="AT7" s="1998" t="s">
        <v>425</v>
      </c>
      <c r="AU7" s="141"/>
    </row>
    <row r="8" spans="1:47" s="2" customFormat="1" ht="68.099999999999994" customHeight="1" x14ac:dyDescent="0.2">
      <c r="B8" s="1953"/>
      <c r="C8" s="2020"/>
      <c r="D8" s="1205" t="s">
        <v>232</v>
      </c>
      <c r="E8" s="2021"/>
      <c r="F8" s="1205" t="s">
        <v>232</v>
      </c>
      <c r="G8" s="2021"/>
      <c r="H8" s="1205" t="s">
        <v>232</v>
      </c>
      <c r="I8" s="2021"/>
      <c r="J8" s="1205" t="s">
        <v>232</v>
      </c>
      <c r="K8" s="2021"/>
      <c r="L8" s="1205" t="s">
        <v>232</v>
      </c>
      <c r="M8" s="2021"/>
      <c r="N8" s="1205" t="s">
        <v>232</v>
      </c>
      <c r="O8" s="2021"/>
      <c r="P8" s="1205" t="s">
        <v>232</v>
      </c>
      <c r="Q8" s="2021"/>
      <c r="R8" s="1205" t="s">
        <v>232</v>
      </c>
      <c r="S8" s="2021"/>
      <c r="T8" s="1205" t="s">
        <v>232</v>
      </c>
      <c r="U8" s="2021"/>
      <c r="V8" s="1205" t="s">
        <v>232</v>
      </c>
      <c r="W8" s="2021"/>
      <c r="X8" s="1205" t="s">
        <v>232</v>
      </c>
      <c r="Y8" s="2021"/>
      <c r="Z8" s="1205" t="s">
        <v>232</v>
      </c>
      <c r="AA8" s="570"/>
      <c r="AB8" s="2062"/>
      <c r="AC8" s="2062"/>
      <c r="AD8" s="2006"/>
      <c r="AE8" s="2007"/>
      <c r="AF8" s="2007"/>
      <c r="AG8" s="2007"/>
      <c r="AH8" s="168" t="s">
        <v>232</v>
      </c>
      <c r="AI8" s="2007"/>
      <c r="AJ8" s="2007"/>
      <c r="AK8" s="2007"/>
      <c r="AL8" s="2007"/>
      <c r="AM8" s="168" t="s">
        <v>232</v>
      </c>
      <c r="AN8" s="2021"/>
      <c r="AO8" s="168" t="s">
        <v>232</v>
      </c>
      <c r="AP8" s="2021"/>
      <c r="AQ8" s="168" t="s">
        <v>232</v>
      </c>
      <c r="AR8" s="2021"/>
      <c r="AS8" s="168" t="s">
        <v>232</v>
      </c>
      <c r="AT8" s="2021"/>
      <c r="AU8" s="168" t="s">
        <v>232</v>
      </c>
    </row>
    <row r="9" spans="1:47" s="48" customFormat="1" ht="27.75" customHeight="1" thickBot="1" x14ac:dyDescent="0.25">
      <c r="A9" s="47"/>
      <c r="B9" s="571" t="s">
        <v>90</v>
      </c>
      <c r="C9" s="2054" t="s">
        <v>316</v>
      </c>
      <c r="D9" s="2055"/>
      <c r="E9" s="2056" t="s">
        <v>317</v>
      </c>
      <c r="F9" s="2055"/>
      <c r="G9" s="1204"/>
      <c r="H9" s="1204"/>
      <c r="I9" s="1204"/>
      <c r="J9" s="1204"/>
      <c r="K9" s="1204"/>
      <c r="L9" s="1204"/>
      <c r="M9" s="1204"/>
      <c r="N9" s="1204"/>
      <c r="O9" s="1204"/>
      <c r="P9" s="1204"/>
      <c r="Q9" s="1204"/>
      <c r="R9" s="1204"/>
      <c r="S9" s="1204"/>
      <c r="T9" s="1204"/>
      <c r="U9" s="1204"/>
      <c r="V9" s="1204"/>
      <c r="W9" s="2025" t="s">
        <v>923</v>
      </c>
      <c r="X9" s="2023"/>
      <c r="Y9" s="2024" t="s">
        <v>924</v>
      </c>
      <c r="Z9" s="2023"/>
      <c r="AA9" s="56"/>
      <c r="AB9" s="2057" t="s">
        <v>90</v>
      </c>
      <c r="AC9" s="2058"/>
      <c r="AD9" s="298" t="s">
        <v>318</v>
      </c>
      <c r="AE9" s="572" t="s">
        <v>237</v>
      </c>
      <c r="AF9" s="572" t="s">
        <v>238</v>
      </c>
      <c r="AG9" s="2028" t="s">
        <v>239</v>
      </c>
      <c r="AH9" s="2028"/>
      <c r="AI9" s="572" t="s">
        <v>240</v>
      </c>
      <c r="AJ9" s="572" t="s">
        <v>241</v>
      </c>
      <c r="AK9" s="572" t="s">
        <v>320</v>
      </c>
      <c r="AL9" s="2029" t="s">
        <v>322</v>
      </c>
      <c r="AM9" s="2029"/>
      <c r="AN9" s="2008" t="s">
        <v>242</v>
      </c>
      <c r="AO9" s="2009"/>
      <c r="AP9" s="2008" t="s">
        <v>243</v>
      </c>
      <c r="AQ9" s="2009"/>
      <c r="AR9" s="2008" t="s">
        <v>244</v>
      </c>
      <c r="AS9" s="2009"/>
      <c r="AT9" s="2008" t="s">
        <v>426</v>
      </c>
      <c r="AU9" s="2009"/>
    </row>
    <row r="10" spans="1:47" s="2" customFormat="1" ht="14.25" customHeight="1" x14ac:dyDescent="0.2">
      <c r="A10" s="6"/>
      <c r="B10" s="77">
        <v>2002</v>
      </c>
      <c r="C10" s="596"/>
      <c r="D10" s="593"/>
      <c r="E10" s="597"/>
      <c r="F10" s="593"/>
      <c r="G10" s="593"/>
      <c r="H10" s="593"/>
      <c r="I10" s="593"/>
      <c r="J10" s="593"/>
      <c r="K10" s="593"/>
      <c r="L10" s="593"/>
      <c r="M10" s="593"/>
      <c r="N10" s="593"/>
      <c r="O10" s="593"/>
      <c r="P10" s="593"/>
      <c r="Q10" s="593"/>
      <c r="R10" s="593"/>
      <c r="S10" s="593"/>
      <c r="T10" s="593"/>
      <c r="U10" s="593"/>
      <c r="V10" s="593"/>
      <c r="W10" s="1245"/>
      <c r="X10" s="1245"/>
      <c r="Y10" s="1245"/>
      <c r="Z10" s="1245"/>
      <c r="AA10" s="435"/>
      <c r="AB10" s="2059" t="s">
        <v>281</v>
      </c>
      <c r="AC10" s="155" t="s">
        <v>119</v>
      </c>
      <c r="AD10" s="160"/>
      <c r="AE10" s="160"/>
      <c r="AF10" s="160"/>
      <c r="AG10" s="160"/>
      <c r="AH10" s="161"/>
      <c r="AI10" s="160"/>
      <c r="AJ10" s="160"/>
      <c r="AK10" s="160"/>
      <c r="AL10" s="160"/>
      <c r="AM10" s="161"/>
      <c r="AN10" s="160"/>
      <c r="AO10" s="161"/>
      <c r="AP10" s="160"/>
      <c r="AQ10" s="161"/>
      <c r="AR10" s="160"/>
      <c r="AS10" s="161"/>
      <c r="AT10" s="160"/>
      <c r="AU10" s="161"/>
    </row>
    <row r="11" spans="1:47" s="2" customFormat="1" ht="14.25" customHeight="1" x14ac:dyDescent="0.2">
      <c r="A11" s="6"/>
      <c r="B11" s="78">
        <v>2003</v>
      </c>
      <c r="C11" s="598" t="str">
        <f>IF(NOT(ISBLANK('3 interconnectedness'!C11)),IF(NOT(ISBLANK('3 interconnectedness'!C10)),'3 interconnectedness'!C11/'3 interconnectedness'!C10-1,""),"")</f>
        <v/>
      </c>
      <c r="D11" s="594" t="str">
        <f>IF(NOT(ISBLANK('3 interconnectedness'!D11)),IF(NOT(ISBLANK('3 interconnectedness'!D10)),'3 interconnectedness'!D11/'3 interconnectedness'!D10-1,""),"")</f>
        <v/>
      </c>
      <c r="E11" s="599" t="str">
        <f>IF(NOT(ISBLANK('3 interconnectedness'!E11)),IF(NOT(ISBLANK('3 interconnectedness'!E10)),'3 interconnectedness'!E11/'3 interconnectedness'!E10-1,""),"")</f>
        <v/>
      </c>
      <c r="F11" s="594" t="str">
        <f>IF(NOT(ISBLANK('3 interconnectedness'!F11)),IF(NOT(ISBLANK('3 interconnectedness'!F10)),'3 interconnectedness'!F11/'3 interconnectedness'!F10-1,""),"")</f>
        <v/>
      </c>
      <c r="G11" s="594" t="str">
        <f>IF(NOT(ISBLANK('3 interconnectedness'!G11)),IF(NOT(ISBLANK('3 interconnectedness'!G10)),'3 interconnectedness'!G11/'3 interconnectedness'!G10-1,""),"")</f>
        <v/>
      </c>
      <c r="H11" s="594" t="str">
        <f>IF(NOT(ISBLANK('3 interconnectedness'!H11)),IF(NOT(ISBLANK('3 interconnectedness'!H10)),'3 interconnectedness'!H11/'3 interconnectedness'!H10-1,""),"")</f>
        <v/>
      </c>
      <c r="I11" s="594" t="str">
        <f>IF(NOT(ISBLANK('3 interconnectedness'!I11)),IF(NOT(ISBLANK('3 interconnectedness'!I10)),'3 interconnectedness'!I11/'3 interconnectedness'!I10-1,""),"")</f>
        <v/>
      </c>
      <c r="J11" s="594" t="str">
        <f>IF(NOT(ISBLANK('3 interconnectedness'!J11)),IF(NOT(ISBLANK('3 interconnectedness'!J10)),'3 interconnectedness'!J11/'3 interconnectedness'!J10-1,""),"")</f>
        <v/>
      </c>
      <c r="K11" s="594" t="str">
        <f>IF(NOT(ISBLANK('3 interconnectedness'!K11)),IF(NOT(ISBLANK('3 interconnectedness'!K10)),'3 interconnectedness'!K11/'3 interconnectedness'!K10-1,""),"")</f>
        <v/>
      </c>
      <c r="L11" s="594" t="str">
        <f>IF(NOT(ISBLANK('3 interconnectedness'!L11)),IF(NOT(ISBLANK('3 interconnectedness'!L10)),'3 interconnectedness'!L11/'3 interconnectedness'!L10-1,""),"")</f>
        <v/>
      </c>
      <c r="M11" s="594" t="str">
        <f>IF(NOT(ISBLANK('3 interconnectedness'!M11)),IF(NOT(ISBLANK('3 interconnectedness'!M10)),'3 interconnectedness'!M11/'3 interconnectedness'!M10-1,""),"")</f>
        <v/>
      </c>
      <c r="N11" s="594" t="str">
        <f>IF(NOT(ISBLANK('3 interconnectedness'!N11)),IF(NOT(ISBLANK('3 interconnectedness'!N10)),'3 interconnectedness'!N11/'3 interconnectedness'!N10-1,""),"")</f>
        <v/>
      </c>
      <c r="O11" s="594" t="str">
        <f>IF(NOT(ISBLANK('3 interconnectedness'!O11)),IF(NOT(ISBLANK('3 interconnectedness'!O10)),'3 interconnectedness'!O11/'3 interconnectedness'!O10-1,""),"")</f>
        <v/>
      </c>
      <c r="P11" s="594" t="str">
        <f>IF(NOT(ISBLANK('3 interconnectedness'!P11)),IF(NOT(ISBLANK('3 interconnectedness'!P10)),'3 interconnectedness'!P11/'3 interconnectedness'!P10-1,""),"")</f>
        <v/>
      </c>
      <c r="Q11" s="594" t="str">
        <f>IF(NOT(ISBLANK('3 interconnectedness'!Q11)),IF(NOT(ISBLANK('3 interconnectedness'!Q10)),'3 interconnectedness'!Q11/'3 interconnectedness'!Q10-1,""),"")</f>
        <v/>
      </c>
      <c r="R11" s="594" t="str">
        <f>IF(NOT(ISBLANK('3 interconnectedness'!R11)),IF(NOT(ISBLANK('3 interconnectedness'!R10)),'3 interconnectedness'!R11/'3 interconnectedness'!R10-1,""),"")</f>
        <v/>
      </c>
      <c r="S11" s="594" t="str">
        <f>IF(NOT(ISBLANK('3 interconnectedness'!S11)),IF(NOT(ISBLANK('3 interconnectedness'!S10)),'3 interconnectedness'!S11/'3 interconnectedness'!S10-1,""),"")</f>
        <v/>
      </c>
      <c r="T11" s="594" t="str">
        <f>IF(NOT(ISBLANK('3 interconnectedness'!T11)),IF(NOT(ISBLANK('3 interconnectedness'!T10)),'3 interconnectedness'!T11/'3 interconnectedness'!T10-1,""),"")</f>
        <v/>
      </c>
      <c r="U11" s="594" t="str">
        <f>IF(NOT(ISBLANK('3 interconnectedness'!U11)),IF(NOT(ISBLANK('3 interconnectedness'!U10)),'3 interconnectedness'!U11/'3 interconnectedness'!U10-1,""),"")</f>
        <v/>
      </c>
      <c r="V11" s="594" t="str">
        <f>IF(NOT(ISBLANK('3 interconnectedness'!V11)),IF(NOT(ISBLANK('3 interconnectedness'!V10)),'3 interconnectedness'!V11/'3 interconnectedness'!V10-1,""),"")</f>
        <v/>
      </c>
      <c r="W11" s="594" t="str">
        <f>IF(NOT(ISBLANK('3 interconnectedness'!W11)),IF(NOT(ISBLANK('3 interconnectedness'!W10)),'3 interconnectedness'!W11/'3 interconnectedness'!W10-1,""),"")</f>
        <v/>
      </c>
      <c r="X11" s="594" t="str">
        <f>IF(NOT(ISBLANK('3 interconnectedness'!X11)),IF(NOT(ISBLANK('3 interconnectedness'!X10)),'3 interconnectedness'!X11/'3 interconnectedness'!X10-1,""),"")</f>
        <v/>
      </c>
      <c r="Y11" s="594" t="str">
        <f>IF(NOT(ISBLANK('3 interconnectedness'!Y11)),IF(NOT(ISBLANK('3 interconnectedness'!Y10)),'3 interconnectedness'!Y11/'3 interconnectedness'!Y10-1,""),"")</f>
        <v/>
      </c>
      <c r="Z11" s="594" t="str">
        <f>IF(NOT(ISBLANK('3 interconnectedness'!Z11)),IF(NOT(ISBLANK('3 interconnectedness'!Z10)),'3 interconnectedness'!Z11/'3 interconnectedness'!Z10-1,""),"")</f>
        <v/>
      </c>
      <c r="AA11" s="435"/>
      <c r="AB11" s="2060"/>
      <c r="AC11" s="156" t="s">
        <v>120</v>
      </c>
      <c r="AD11" s="440" t="str">
        <f>IF(COUNTBLANK(AD10)=1,"-",AD10)</f>
        <v>-</v>
      </c>
      <c r="AE11" s="157"/>
      <c r="AF11" s="157"/>
      <c r="AG11" s="157"/>
      <c r="AH11" s="158"/>
      <c r="AI11" s="157"/>
      <c r="AJ11" s="157"/>
      <c r="AK11" s="157"/>
      <c r="AL11" s="157"/>
      <c r="AM11" s="158"/>
      <c r="AN11" s="157"/>
      <c r="AO11" s="158"/>
      <c r="AP11" s="157"/>
      <c r="AQ11" s="158"/>
      <c r="AR11" s="157"/>
      <c r="AS11" s="158"/>
      <c r="AT11" s="157"/>
      <c r="AU11" s="158"/>
    </row>
    <row r="12" spans="1:47" s="2" customFormat="1" ht="14.25" customHeight="1" x14ac:dyDescent="0.2">
      <c r="A12" s="6"/>
      <c r="B12" s="78">
        <v>2004</v>
      </c>
      <c r="C12" s="598" t="str">
        <f>IF(NOT(ISBLANK('3 interconnectedness'!C12)),IF(NOT(ISBLANK('3 interconnectedness'!C11)),'3 interconnectedness'!C12/'3 interconnectedness'!C11-1,""),"")</f>
        <v/>
      </c>
      <c r="D12" s="594" t="str">
        <f>IF(NOT(ISBLANK('3 interconnectedness'!D12)),IF(NOT(ISBLANK('3 interconnectedness'!D11)),'3 interconnectedness'!D12/'3 interconnectedness'!D11-1,""),"")</f>
        <v/>
      </c>
      <c r="E12" s="599" t="str">
        <f>IF(NOT(ISBLANK('3 interconnectedness'!E12)),IF(NOT(ISBLANK('3 interconnectedness'!E11)),'3 interconnectedness'!E12/'3 interconnectedness'!E11-1,""),"")</f>
        <v/>
      </c>
      <c r="F12" s="594" t="str">
        <f>IF(NOT(ISBLANK('3 interconnectedness'!F12)),IF(NOT(ISBLANK('3 interconnectedness'!F11)),'3 interconnectedness'!F12/'3 interconnectedness'!F11-1,""),"")</f>
        <v/>
      </c>
      <c r="G12" s="594" t="str">
        <f>IF(NOT(ISBLANK('3 interconnectedness'!G12)),IF(NOT(ISBLANK('3 interconnectedness'!G11)),'3 interconnectedness'!G12/'3 interconnectedness'!G11-1,""),"")</f>
        <v/>
      </c>
      <c r="H12" s="594" t="str">
        <f>IF(NOT(ISBLANK('3 interconnectedness'!H12)),IF(NOT(ISBLANK('3 interconnectedness'!H11)),'3 interconnectedness'!H12/'3 interconnectedness'!H11-1,""),"")</f>
        <v/>
      </c>
      <c r="I12" s="594" t="str">
        <f>IF(NOT(ISBLANK('3 interconnectedness'!I12)),IF(NOT(ISBLANK('3 interconnectedness'!I11)),'3 interconnectedness'!I12/'3 interconnectedness'!I11-1,""),"")</f>
        <v/>
      </c>
      <c r="J12" s="594" t="str">
        <f>IF(NOT(ISBLANK('3 interconnectedness'!J12)),IF(NOT(ISBLANK('3 interconnectedness'!J11)),'3 interconnectedness'!J12/'3 interconnectedness'!J11-1,""),"")</f>
        <v/>
      </c>
      <c r="K12" s="594" t="str">
        <f>IF(NOT(ISBLANK('3 interconnectedness'!K12)),IF(NOT(ISBLANK('3 interconnectedness'!K11)),'3 interconnectedness'!K12/'3 interconnectedness'!K11-1,""),"")</f>
        <v/>
      </c>
      <c r="L12" s="594" t="str">
        <f>IF(NOT(ISBLANK('3 interconnectedness'!L12)),IF(NOT(ISBLANK('3 interconnectedness'!L11)),'3 interconnectedness'!L12/'3 interconnectedness'!L11-1,""),"")</f>
        <v/>
      </c>
      <c r="M12" s="594" t="str">
        <f>IF(NOT(ISBLANK('3 interconnectedness'!M12)),IF(NOT(ISBLANK('3 interconnectedness'!M11)),'3 interconnectedness'!M12/'3 interconnectedness'!M11-1,""),"")</f>
        <v/>
      </c>
      <c r="N12" s="594" t="str">
        <f>IF(NOT(ISBLANK('3 interconnectedness'!N12)),IF(NOT(ISBLANK('3 interconnectedness'!N11)),'3 interconnectedness'!N12/'3 interconnectedness'!N11-1,""),"")</f>
        <v/>
      </c>
      <c r="O12" s="594" t="str">
        <f>IF(NOT(ISBLANK('3 interconnectedness'!O12)),IF(NOT(ISBLANK('3 interconnectedness'!O11)),'3 interconnectedness'!O12/'3 interconnectedness'!O11-1,""),"")</f>
        <v/>
      </c>
      <c r="P12" s="594" t="str">
        <f>IF(NOT(ISBLANK('3 interconnectedness'!P12)),IF(NOT(ISBLANK('3 interconnectedness'!P11)),'3 interconnectedness'!P12/'3 interconnectedness'!P11-1,""),"")</f>
        <v/>
      </c>
      <c r="Q12" s="594" t="str">
        <f>IF(NOT(ISBLANK('3 interconnectedness'!Q12)),IF(NOT(ISBLANK('3 interconnectedness'!Q11)),'3 interconnectedness'!Q12/'3 interconnectedness'!Q11-1,""),"")</f>
        <v/>
      </c>
      <c r="R12" s="594" t="str">
        <f>IF(NOT(ISBLANK('3 interconnectedness'!R12)),IF(NOT(ISBLANK('3 interconnectedness'!R11)),'3 interconnectedness'!R12/'3 interconnectedness'!R11-1,""),"")</f>
        <v/>
      </c>
      <c r="S12" s="594" t="str">
        <f>IF(NOT(ISBLANK('3 interconnectedness'!S12)),IF(NOT(ISBLANK('3 interconnectedness'!S11)),'3 interconnectedness'!S12/'3 interconnectedness'!S11-1,""),"")</f>
        <v/>
      </c>
      <c r="T12" s="594" t="str">
        <f>IF(NOT(ISBLANK('3 interconnectedness'!T12)),IF(NOT(ISBLANK('3 interconnectedness'!T11)),'3 interconnectedness'!T12/'3 interconnectedness'!T11-1,""),"")</f>
        <v/>
      </c>
      <c r="U12" s="594" t="str">
        <f>IF(NOT(ISBLANK('3 interconnectedness'!U12)),IF(NOT(ISBLANK('3 interconnectedness'!U11)),'3 interconnectedness'!U12/'3 interconnectedness'!U11-1,""),"")</f>
        <v/>
      </c>
      <c r="V12" s="594" t="str">
        <f>IF(NOT(ISBLANK('3 interconnectedness'!V12)),IF(NOT(ISBLANK('3 interconnectedness'!V11)),'3 interconnectedness'!V12/'3 interconnectedness'!V11-1,""),"")</f>
        <v/>
      </c>
      <c r="W12" s="594" t="str">
        <f>IF(NOT(ISBLANK('3 interconnectedness'!W12)),IF(NOT(ISBLANK('3 interconnectedness'!W11)),'3 interconnectedness'!W12/'3 interconnectedness'!W11-1,""),"")</f>
        <v/>
      </c>
      <c r="X12" s="594" t="str">
        <f>IF(NOT(ISBLANK('3 interconnectedness'!X12)),IF(NOT(ISBLANK('3 interconnectedness'!X11)),'3 interconnectedness'!X12/'3 interconnectedness'!X11-1,""),"")</f>
        <v/>
      </c>
      <c r="Y12" s="594" t="str">
        <f>IF(NOT(ISBLANK('3 interconnectedness'!Y12)),IF(NOT(ISBLANK('3 interconnectedness'!Y11)),'3 interconnectedness'!Y12/'3 interconnectedness'!Y11-1,""),"")</f>
        <v/>
      </c>
      <c r="Z12" s="594" t="str">
        <f>IF(NOT(ISBLANK('3 interconnectedness'!Z12)),IF(NOT(ISBLANK('3 interconnectedness'!Z11)),'3 interconnectedness'!Z12/'3 interconnectedness'!Z11-1,""),"")</f>
        <v/>
      </c>
      <c r="AA12" s="435"/>
      <c r="AB12" s="2059" t="s">
        <v>125</v>
      </c>
      <c r="AC12" s="159" t="s">
        <v>119</v>
      </c>
      <c r="AD12" s="441" t="str">
        <f>IF(COUNTBLANK(AE11)=1,"-",AE11)</f>
        <v>-</v>
      </c>
      <c r="AE12" s="160"/>
      <c r="AF12" s="160"/>
      <c r="AG12" s="160"/>
      <c r="AH12" s="161"/>
      <c r="AI12" s="160"/>
      <c r="AJ12" s="160"/>
      <c r="AK12" s="160"/>
      <c r="AL12" s="160"/>
      <c r="AM12" s="161"/>
      <c r="AN12" s="160"/>
      <c r="AO12" s="161"/>
      <c r="AP12" s="160"/>
      <c r="AQ12" s="161"/>
      <c r="AR12" s="160"/>
      <c r="AS12" s="161"/>
      <c r="AT12" s="160"/>
      <c r="AU12" s="161"/>
    </row>
    <row r="13" spans="1:47" s="2" customFormat="1" ht="14.25" customHeight="1" x14ac:dyDescent="0.2">
      <c r="A13" s="6"/>
      <c r="B13" s="78">
        <v>2005</v>
      </c>
      <c r="C13" s="598" t="str">
        <f>IF(NOT(ISBLANK('3 interconnectedness'!C13)),IF(NOT(ISBLANK('3 interconnectedness'!C12)),'3 interconnectedness'!C13/'3 interconnectedness'!C12-1,""),"")</f>
        <v/>
      </c>
      <c r="D13" s="594" t="str">
        <f>IF(NOT(ISBLANK('3 interconnectedness'!D13)),IF(NOT(ISBLANK('3 interconnectedness'!D12)),'3 interconnectedness'!D13/'3 interconnectedness'!D12-1,""),"")</f>
        <v/>
      </c>
      <c r="E13" s="599" t="str">
        <f>IF(NOT(ISBLANK('3 interconnectedness'!E13)),IF(NOT(ISBLANK('3 interconnectedness'!E12)),'3 interconnectedness'!E13/'3 interconnectedness'!E12-1,""),"")</f>
        <v/>
      </c>
      <c r="F13" s="594" t="str">
        <f>IF(NOT(ISBLANK('3 interconnectedness'!F13)),IF(NOT(ISBLANK('3 interconnectedness'!F12)),'3 interconnectedness'!F13/'3 interconnectedness'!F12-1,""),"")</f>
        <v/>
      </c>
      <c r="G13" s="594" t="str">
        <f>IF(NOT(ISBLANK('3 interconnectedness'!G13)),IF(NOT(ISBLANK('3 interconnectedness'!G12)),'3 interconnectedness'!G13/'3 interconnectedness'!G12-1,""),"")</f>
        <v/>
      </c>
      <c r="H13" s="594" t="str">
        <f>IF(NOT(ISBLANK('3 interconnectedness'!H13)),IF(NOT(ISBLANK('3 interconnectedness'!H12)),'3 interconnectedness'!H13/'3 interconnectedness'!H12-1,""),"")</f>
        <v/>
      </c>
      <c r="I13" s="594" t="str">
        <f>IF(NOT(ISBLANK('3 interconnectedness'!I13)),IF(NOT(ISBLANK('3 interconnectedness'!I12)),'3 interconnectedness'!I13/'3 interconnectedness'!I12-1,""),"")</f>
        <v/>
      </c>
      <c r="J13" s="594" t="str">
        <f>IF(NOT(ISBLANK('3 interconnectedness'!J13)),IF(NOT(ISBLANK('3 interconnectedness'!J12)),'3 interconnectedness'!J13/'3 interconnectedness'!J12-1,""),"")</f>
        <v/>
      </c>
      <c r="K13" s="594" t="str">
        <f>IF(NOT(ISBLANK('3 interconnectedness'!K13)),IF(NOT(ISBLANK('3 interconnectedness'!K12)),'3 interconnectedness'!K13/'3 interconnectedness'!K12-1,""),"")</f>
        <v/>
      </c>
      <c r="L13" s="594" t="str">
        <f>IF(NOT(ISBLANK('3 interconnectedness'!L13)),IF(NOT(ISBLANK('3 interconnectedness'!L12)),'3 interconnectedness'!L13/'3 interconnectedness'!L12-1,""),"")</f>
        <v/>
      </c>
      <c r="M13" s="594" t="str">
        <f>IF(NOT(ISBLANK('3 interconnectedness'!M13)),IF(NOT(ISBLANK('3 interconnectedness'!M12)),'3 interconnectedness'!M13/'3 interconnectedness'!M12-1,""),"")</f>
        <v/>
      </c>
      <c r="N13" s="594" t="str">
        <f>IF(NOT(ISBLANK('3 interconnectedness'!N13)),IF(NOT(ISBLANK('3 interconnectedness'!N12)),'3 interconnectedness'!N13/'3 interconnectedness'!N12-1,""),"")</f>
        <v/>
      </c>
      <c r="O13" s="594" t="str">
        <f>IF(NOT(ISBLANK('3 interconnectedness'!O13)),IF(NOT(ISBLANK('3 interconnectedness'!O12)),'3 interconnectedness'!O13/'3 interconnectedness'!O12-1,""),"")</f>
        <v/>
      </c>
      <c r="P13" s="594" t="str">
        <f>IF(NOT(ISBLANK('3 interconnectedness'!P13)),IF(NOT(ISBLANK('3 interconnectedness'!P12)),'3 interconnectedness'!P13/'3 interconnectedness'!P12-1,""),"")</f>
        <v/>
      </c>
      <c r="Q13" s="594" t="str">
        <f>IF(NOT(ISBLANK('3 interconnectedness'!Q13)),IF(NOT(ISBLANK('3 interconnectedness'!Q12)),'3 interconnectedness'!Q13/'3 interconnectedness'!Q12-1,""),"")</f>
        <v/>
      </c>
      <c r="R13" s="594" t="str">
        <f>IF(NOT(ISBLANK('3 interconnectedness'!R13)),IF(NOT(ISBLANK('3 interconnectedness'!R12)),'3 interconnectedness'!R13/'3 interconnectedness'!R12-1,""),"")</f>
        <v/>
      </c>
      <c r="S13" s="594" t="str">
        <f>IF(NOT(ISBLANK('3 interconnectedness'!S13)),IF(NOT(ISBLANK('3 interconnectedness'!S12)),'3 interconnectedness'!S13/'3 interconnectedness'!S12-1,""),"")</f>
        <v/>
      </c>
      <c r="T13" s="594" t="str">
        <f>IF(NOT(ISBLANK('3 interconnectedness'!T13)),IF(NOT(ISBLANK('3 interconnectedness'!T12)),'3 interconnectedness'!T13/'3 interconnectedness'!T12-1,""),"")</f>
        <v/>
      </c>
      <c r="U13" s="594" t="str">
        <f>IF(NOT(ISBLANK('3 interconnectedness'!U13)),IF(NOT(ISBLANK('3 interconnectedness'!U12)),'3 interconnectedness'!U13/'3 interconnectedness'!U12-1,""),"")</f>
        <v/>
      </c>
      <c r="V13" s="594" t="str">
        <f>IF(NOT(ISBLANK('3 interconnectedness'!V13)),IF(NOT(ISBLANK('3 interconnectedness'!V12)),'3 interconnectedness'!V13/'3 interconnectedness'!V12-1,""),"")</f>
        <v/>
      </c>
      <c r="W13" s="594" t="str">
        <f>IF(NOT(ISBLANK('3 interconnectedness'!W13)),IF(NOT(ISBLANK('3 interconnectedness'!W12)),'3 interconnectedness'!W13/'3 interconnectedness'!W12-1,""),"")</f>
        <v/>
      </c>
      <c r="X13" s="594" t="str">
        <f>IF(NOT(ISBLANK('3 interconnectedness'!X13)),IF(NOT(ISBLANK('3 interconnectedness'!X12)),'3 interconnectedness'!X13/'3 interconnectedness'!X12-1,""),"")</f>
        <v/>
      </c>
      <c r="Y13" s="594" t="str">
        <f>IF(NOT(ISBLANK('3 interconnectedness'!Y13)),IF(NOT(ISBLANK('3 interconnectedness'!Y12)),'3 interconnectedness'!Y13/'3 interconnectedness'!Y12-1,""),"")</f>
        <v/>
      </c>
      <c r="Z13" s="594" t="str">
        <f>IF(NOT(ISBLANK('3 interconnectedness'!Z13)),IF(NOT(ISBLANK('3 interconnectedness'!Z12)),'3 interconnectedness'!Z13/'3 interconnectedness'!Z12-1,""),"")</f>
        <v/>
      </c>
      <c r="AA13" s="435"/>
      <c r="AB13" s="2060"/>
      <c r="AC13" s="156" t="s">
        <v>120</v>
      </c>
      <c r="AD13" s="442" t="str">
        <f>IF(COUNTBLANK(AE10)=1,"-",AE10)</f>
        <v>-</v>
      </c>
      <c r="AE13" s="440" t="str">
        <f>IF(COUNTBLANK(AE12)=1,"-",AE12)</f>
        <v>-</v>
      </c>
      <c r="AF13" s="157"/>
      <c r="AG13" s="157"/>
      <c r="AH13" s="158"/>
      <c r="AI13" s="157"/>
      <c r="AJ13" s="157"/>
      <c r="AK13" s="157"/>
      <c r="AL13" s="157"/>
      <c r="AM13" s="158"/>
      <c r="AN13" s="157"/>
      <c r="AO13" s="158"/>
      <c r="AP13" s="157"/>
      <c r="AQ13" s="158"/>
      <c r="AR13" s="157"/>
      <c r="AS13" s="158"/>
      <c r="AT13" s="157"/>
      <c r="AU13" s="158"/>
    </row>
    <row r="14" spans="1:47" s="2" customFormat="1" ht="14.25" x14ac:dyDescent="0.2">
      <c r="A14" s="6"/>
      <c r="B14" s="78">
        <v>2006</v>
      </c>
      <c r="C14" s="598" t="str">
        <f>IF(NOT(ISBLANK('3 interconnectedness'!C14)),IF(NOT(ISBLANK('3 interconnectedness'!C13)),'3 interconnectedness'!C14/'3 interconnectedness'!C13-1,""),"")</f>
        <v/>
      </c>
      <c r="D14" s="594" t="str">
        <f>IF(NOT(ISBLANK('3 interconnectedness'!D14)),IF(NOT(ISBLANK('3 interconnectedness'!D13)),'3 interconnectedness'!D14/'3 interconnectedness'!D13-1,""),"")</f>
        <v/>
      </c>
      <c r="E14" s="599" t="str">
        <f>IF(NOT(ISBLANK('3 interconnectedness'!E14)),IF(NOT(ISBLANK('3 interconnectedness'!E13)),'3 interconnectedness'!E14/'3 interconnectedness'!E13-1,""),"")</f>
        <v/>
      </c>
      <c r="F14" s="594" t="str">
        <f>IF(NOT(ISBLANK('3 interconnectedness'!F14)),IF(NOT(ISBLANK('3 interconnectedness'!F13)),'3 interconnectedness'!F14/'3 interconnectedness'!F13-1,""),"")</f>
        <v/>
      </c>
      <c r="G14" s="594" t="str">
        <f>IF(NOT(ISBLANK('3 interconnectedness'!G14)),IF(NOT(ISBLANK('3 interconnectedness'!G13)),'3 interconnectedness'!G14/'3 interconnectedness'!G13-1,""),"")</f>
        <v/>
      </c>
      <c r="H14" s="594" t="str">
        <f>IF(NOT(ISBLANK('3 interconnectedness'!H14)),IF(NOT(ISBLANK('3 interconnectedness'!H13)),'3 interconnectedness'!H14/'3 interconnectedness'!H13-1,""),"")</f>
        <v/>
      </c>
      <c r="I14" s="594" t="str">
        <f>IF(NOT(ISBLANK('3 interconnectedness'!I14)),IF(NOT(ISBLANK('3 interconnectedness'!I13)),'3 interconnectedness'!I14/'3 interconnectedness'!I13-1,""),"")</f>
        <v/>
      </c>
      <c r="J14" s="594" t="str">
        <f>IF(NOT(ISBLANK('3 interconnectedness'!J14)),IF(NOT(ISBLANK('3 interconnectedness'!J13)),'3 interconnectedness'!J14/'3 interconnectedness'!J13-1,""),"")</f>
        <v/>
      </c>
      <c r="K14" s="594" t="str">
        <f>IF(NOT(ISBLANK('3 interconnectedness'!K14)),IF(NOT(ISBLANK('3 interconnectedness'!K13)),'3 interconnectedness'!K14/'3 interconnectedness'!K13-1,""),"")</f>
        <v/>
      </c>
      <c r="L14" s="594" t="str">
        <f>IF(NOT(ISBLANK('3 interconnectedness'!L14)),IF(NOT(ISBLANK('3 interconnectedness'!L13)),'3 interconnectedness'!L14/'3 interconnectedness'!L13-1,""),"")</f>
        <v/>
      </c>
      <c r="M14" s="594" t="str">
        <f>IF(NOT(ISBLANK('3 interconnectedness'!M14)),IF(NOT(ISBLANK('3 interconnectedness'!M13)),'3 interconnectedness'!M14/'3 interconnectedness'!M13-1,""),"")</f>
        <v/>
      </c>
      <c r="N14" s="594" t="str">
        <f>IF(NOT(ISBLANK('3 interconnectedness'!N14)),IF(NOT(ISBLANK('3 interconnectedness'!N13)),'3 interconnectedness'!N14/'3 interconnectedness'!N13-1,""),"")</f>
        <v/>
      </c>
      <c r="O14" s="594" t="str">
        <f>IF(NOT(ISBLANK('3 interconnectedness'!O14)),IF(NOT(ISBLANK('3 interconnectedness'!O13)),'3 interconnectedness'!O14/'3 interconnectedness'!O13-1,""),"")</f>
        <v/>
      </c>
      <c r="P14" s="594" t="str">
        <f>IF(NOT(ISBLANK('3 interconnectedness'!P14)),IF(NOT(ISBLANK('3 interconnectedness'!P13)),'3 interconnectedness'!P14/'3 interconnectedness'!P13-1,""),"")</f>
        <v/>
      </c>
      <c r="Q14" s="594" t="str">
        <f>IF(NOT(ISBLANK('3 interconnectedness'!Q14)),IF(NOT(ISBLANK('3 interconnectedness'!Q13)),'3 interconnectedness'!Q14/'3 interconnectedness'!Q13-1,""),"")</f>
        <v/>
      </c>
      <c r="R14" s="594" t="str">
        <f>IF(NOT(ISBLANK('3 interconnectedness'!R14)),IF(NOT(ISBLANK('3 interconnectedness'!R13)),'3 interconnectedness'!R14/'3 interconnectedness'!R13-1,""),"")</f>
        <v/>
      </c>
      <c r="S14" s="594" t="str">
        <f>IF(NOT(ISBLANK('3 interconnectedness'!S14)),IF(NOT(ISBLANK('3 interconnectedness'!S13)),'3 interconnectedness'!S14/'3 interconnectedness'!S13-1,""),"")</f>
        <v/>
      </c>
      <c r="T14" s="594" t="str">
        <f>IF(NOT(ISBLANK('3 interconnectedness'!T14)),IF(NOT(ISBLANK('3 interconnectedness'!T13)),'3 interconnectedness'!T14/'3 interconnectedness'!T13-1,""),"")</f>
        <v/>
      </c>
      <c r="U14" s="594" t="str">
        <f>IF(NOT(ISBLANK('3 interconnectedness'!U14)),IF(NOT(ISBLANK('3 interconnectedness'!U13)),'3 interconnectedness'!U14/'3 interconnectedness'!U13-1,""),"")</f>
        <v/>
      </c>
      <c r="V14" s="594" t="str">
        <f>IF(NOT(ISBLANK('3 interconnectedness'!V14)),IF(NOT(ISBLANK('3 interconnectedness'!V13)),'3 interconnectedness'!V14/'3 interconnectedness'!V13-1,""),"")</f>
        <v/>
      </c>
      <c r="W14" s="594" t="str">
        <f>IF(NOT(ISBLANK('3 interconnectedness'!W14)),IF(NOT(ISBLANK('3 interconnectedness'!W13)),'3 interconnectedness'!W14/'3 interconnectedness'!W13-1,""),"")</f>
        <v/>
      </c>
      <c r="X14" s="594" t="str">
        <f>IF(NOT(ISBLANK('3 interconnectedness'!X14)),IF(NOT(ISBLANK('3 interconnectedness'!X13)),'3 interconnectedness'!X14/'3 interconnectedness'!X13-1,""),"")</f>
        <v/>
      </c>
      <c r="Y14" s="594" t="str">
        <f>IF(NOT(ISBLANK('3 interconnectedness'!Y14)),IF(NOT(ISBLANK('3 interconnectedness'!Y13)),'3 interconnectedness'!Y14/'3 interconnectedness'!Y13-1,""),"")</f>
        <v/>
      </c>
      <c r="Z14" s="594" t="str">
        <f>IF(NOT(ISBLANK('3 interconnectedness'!Z14)),IF(NOT(ISBLANK('3 interconnectedness'!Z13)),'3 interconnectedness'!Z14/'3 interconnectedness'!Z13-1,""),"")</f>
        <v/>
      </c>
      <c r="AA14" s="435"/>
      <c r="AB14" s="2059" t="s">
        <v>126</v>
      </c>
      <c r="AC14" s="159" t="s">
        <v>119</v>
      </c>
      <c r="AD14" s="441" t="str">
        <f>IF(COUNTBLANK(AF11)=1,"-",AF11)</f>
        <v>-</v>
      </c>
      <c r="AE14" s="443" t="str">
        <f>IF(COUNTBLANK(AF13)=1,"-",AF13)</f>
        <v>-</v>
      </c>
      <c r="AF14" s="160"/>
      <c r="AG14" s="160"/>
      <c r="AH14" s="161"/>
      <c r="AI14" s="160"/>
      <c r="AJ14" s="160"/>
      <c r="AK14" s="160"/>
      <c r="AL14" s="160"/>
      <c r="AM14" s="161"/>
      <c r="AN14" s="160"/>
      <c r="AO14" s="161"/>
      <c r="AP14" s="160"/>
      <c r="AQ14" s="161"/>
      <c r="AR14" s="160"/>
      <c r="AS14" s="161"/>
      <c r="AT14" s="160"/>
      <c r="AU14" s="161"/>
    </row>
    <row r="15" spans="1:47" s="2" customFormat="1" ht="14.25" x14ac:dyDescent="0.2">
      <c r="A15" s="6"/>
      <c r="B15" s="78">
        <v>2007</v>
      </c>
      <c r="C15" s="598" t="str">
        <f>IF(NOT(ISBLANK('3 interconnectedness'!C15)),IF(NOT(ISBLANK('3 interconnectedness'!C14)),'3 interconnectedness'!C15/'3 interconnectedness'!C14-1,""),"")</f>
        <v/>
      </c>
      <c r="D15" s="594" t="str">
        <f>IF(NOT(ISBLANK('3 interconnectedness'!D15)),IF(NOT(ISBLANK('3 interconnectedness'!D14)),'3 interconnectedness'!D15/'3 interconnectedness'!D14-1,""),"")</f>
        <v/>
      </c>
      <c r="E15" s="599" t="str">
        <f>IF(NOT(ISBLANK('3 interconnectedness'!E15)),IF(NOT(ISBLANK('3 interconnectedness'!E14)),'3 interconnectedness'!E15/'3 interconnectedness'!E14-1,""),"")</f>
        <v/>
      </c>
      <c r="F15" s="594" t="str">
        <f>IF(NOT(ISBLANK('3 interconnectedness'!F15)),IF(NOT(ISBLANK('3 interconnectedness'!F14)),'3 interconnectedness'!F15/'3 interconnectedness'!F14-1,""),"")</f>
        <v/>
      </c>
      <c r="G15" s="594" t="str">
        <f>IF(NOT(ISBLANK('3 interconnectedness'!G15)),IF(NOT(ISBLANK('3 interconnectedness'!G14)),'3 interconnectedness'!G15/'3 interconnectedness'!G14-1,""),"")</f>
        <v/>
      </c>
      <c r="H15" s="594" t="str">
        <f>IF(NOT(ISBLANK('3 interconnectedness'!H15)),IF(NOT(ISBLANK('3 interconnectedness'!H14)),'3 interconnectedness'!H15/'3 interconnectedness'!H14-1,""),"")</f>
        <v/>
      </c>
      <c r="I15" s="594" t="str">
        <f>IF(NOT(ISBLANK('3 interconnectedness'!I15)),IF(NOT(ISBLANK('3 interconnectedness'!I14)),'3 interconnectedness'!I15/'3 interconnectedness'!I14-1,""),"")</f>
        <v/>
      </c>
      <c r="J15" s="594" t="str">
        <f>IF(NOT(ISBLANK('3 interconnectedness'!J15)),IF(NOT(ISBLANK('3 interconnectedness'!J14)),'3 interconnectedness'!J15/'3 interconnectedness'!J14-1,""),"")</f>
        <v/>
      </c>
      <c r="K15" s="594" t="str">
        <f>IF(NOT(ISBLANK('3 interconnectedness'!K15)),IF(NOT(ISBLANK('3 interconnectedness'!K14)),'3 interconnectedness'!K15/'3 interconnectedness'!K14-1,""),"")</f>
        <v/>
      </c>
      <c r="L15" s="594" t="str">
        <f>IF(NOT(ISBLANK('3 interconnectedness'!L15)),IF(NOT(ISBLANK('3 interconnectedness'!L14)),'3 interconnectedness'!L15/'3 interconnectedness'!L14-1,""),"")</f>
        <v/>
      </c>
      <c r="M15" s="594" t="str">
        <f>IF(NOT(ISBLANK('3 interconnectedness'!M15)),IF(NOT(ISBLANK('3 interconnectedness'!M14)),'3 interconnectedness'!M15/'3 interconnectedness'!M14-1,""),"")</f>
        <v/>
      </c>
      <c r="N15" s="594" t="str">
        <f>IF(NOT(ISBLANK('3 interconnectedness'!N15)),IF(NOT(ISBLANK('3 interconnectedness'!N14)),'3 interconnectedness'!N15/'3 interconnectedness'!N14-1,""),"")</f>
        <v/>
      </c>
      <c r="O15" s="594" t="str">
        <f>IF(NOT(ISBLANK('3 interconnectedness'!O15)),IF(NOT(ISBLANK('3 interconnectedness'!O14)),'3 interconnectedness'!O15/'3 interconnectedness'!O14-1,""),"")</f>
        <v/>
      </c>
      <c r="P15" s="594" t="str">
        <f>IF(NOT(ISBLANK('3 interconnectedness'!P15)),IF(NOT(ISBLANK('3 interconnectedness'!P14)),'3 interconnectedness'!P15/'3 interconnectedness'!P14-1,""),"")</f>
        <v/>
      </c>
      <c r="Q15" s="594" t="str">
        <f>IF(NOT(ISBLANK('3 interconnectedness'!Q15)),IF(NOT(ISBLANK('3 interconnectedness'!Q14)),'3 interconnectedness'!Q15/'3 interconnectedness'!Q14-1,""),"")</f>
        <v/>
      </c>
      <c r="R15" s="594" t="str">
        <f>IF(NOT(ISBLANK('3 interconnectedness'!R15)),IF(NOT(ISBLANK('3 interconnectedness'!R14)),'3 interconnectedness'!R15/'3 interconnectedness'!R14-1,""),"")</f>
        <v/>
      </c>
      <c r="S15" s="594" t="str">
        <f>IF(NOT(ISBLANK('3 interconnectedness'!S15)),IF(NOT(ISBLANK('3 interconnectedness'!S14)),'3 interconnectedness'!S15/'3 interconnectedness'!S14-1,""),"")</f>
        <v/>
      </c>
      <c r="T15" s="594" t="str">
        <f>IF(NOT(ISBLANK('3 interconnectedness'!T15)),IF(NOT(ISBLANK('3 interconnectedness'!T14)),'3 interconnectedness'!T15/'3 interconnectedness'!T14-1,""),"")</f>
        <v/>
      </c>
      <c r="U15" s="594" t="str">
        <f>IF(NOT(ISBLANK('3 interconnectedness'!U15)),IF(NOT(ISBLANK('3 interconnectedness'!U14)),'3 interconnectedness'!U15/'3 interconnectedness'!U14-1,""),"")</f>
        <v/>
      </c>
      <c r="V15" s="594" t="str">
        <f>IF(NOT(ISBLANK('3 interconnectedness'!V15)),IF(NOT(ISBLANK('3 interconnectedness'!V14)),'3 interconnectedness'!V15/'3 interconnectedness'!V14-1,""),"")</f>
        <v/>
      </c>
      <c r="W15" s="594" t="str">
        <f>IF(NOT(ISBLANK('3 interconnectedness'!W15)),IF(NOT(ISBLANK('3 interconnectedness'!W14)),'3 interconnectedness'!W15/'3 interconnectedness'!W14-1,""),"")</f>
        <v/>
      </c>
      <c r="X15" s="594" t="str">
        <f>IF(NOT(ISBLANK('3 interconnectedness'!X15)),IF(NOT(ISBLANK('3 interconnectedness'!X14)),'3 interconnectedness'!X15/'3 interconnectedness'!X14-1,""),"")</f>
        <v/>
      </c>
      <c r="Y15" s="594" t="str">
        <f>IF(NOT(ISBLANK('3 interconnectedness'!Y15)),IF(NOT(ISBLANK('3 interconnectedness'!Y14)),'3 interconnectedness'!Y15/'3 interconnectedness'!Y14-1,""),"")</f>
        <v/>
      </c>
      <c r="Z15" s="594" t="str">
        <f>IF(NOT(ISBLANK('3 interconnectedness'!Z15)),IF(NOT(ISBLANK('3 interconnectedness'!Z14)),'3 interconnectedness'!Z15/'3 interconnectedness'!Z14-1,""),"")</f>
        <v/>
      </c>
      <c r="AA15" s="435"/>
      <c r="AB15" s="2060"/>
      <c r="AC15" s="156" t="s">
        <v>120</v>
      </c>
      <c r="AD15" s="442" t="str">
        <f>IF(COUNTBLANK(AF10)=1,"-",AF10)</f>
        <v>-</v>
      </c>
      <c r="AE15" s="440" t="str">
        <f>IF(COUNTBLANK(AF12)=1,"-",AF12)</f>
        <v>-</v>
      </c>
      <c r="AF15" s="440" t="str">
        <f>IF(COUNTBLANK(AF14)=1,"-",AF14)</f>
        <v>-</v>
      </c>
      <c r="AG15" s="157"/>
      <c r="AH15" s="158"/>
      <c r="AI15" s="157"/>
      <c r="AJ15" s="157"/>
      <c r="AK15" s="157"/>
      <c r="AL15" s="157"/>
      <c r="AM15" s="158"/>
      <c r="AN15" s="157"/>
      <c r="AO15" s="158"/>
      <c r="AP15" s="157"/>
      <c r="AQ15" s="158"/>
      <c r="AR15" s="157"/>
      <c r="AS15" s="158"/>
      <c r="AT15" s="157"/>
      <c r="AU15" s="158"/>
    </row>
    <row r="16" spans="1:47" s="2" customFormat="1" ht="14.25" x14ac:dyDescent="0.2">
      <c r="A16" s="6"/>
      <c r="B16" s="78">
        <v>2008</v>
      </c>
      <c r="C16" s="598" t="str">
        <f>IF(NOT(ISBLANK('3 interconnectedness'!C16)),IF(NOT(ISBLANK('3 interconnectedness'!C15)),'3 interconnectedness'!C16/'3 interconnectedness'!C15-1,""),"")</f>
        <v/>
      </c>
      <c r="D16" s="594" t="str">
        <f>IF(NOT(ISBLANK('3 interconnectedness'!D16)),IF(NOT(ISBLANK('3 interconnectedness'!D15)),'3 interconnectedness'!D16/'3 interconnectedness'!D15-1,""),"")</f>
        <v/>
      </c>
      <c r="E16" s="599" t="str">
        <f>IF(NOT(ISBLANK('3 interconnectedness'!E16)),IF(NOT(ISBLANK('3 interconnectedness'!E15)),'3 interconnectedness'!E16/'3 interconnectedness'!E15-1,""),"")</f>
        <v/>
      </c>
      <c r="F16" s="594" t="str">
        <f>IF(NOT(ISBLANK('3 interconnectedness'!F16)),IF(NOT(ISBLANK('3 interconnectedness'!F15)),'3 interconnectedness'!F16/'3 interconnectedness'!F15-1,""),"")</f>
        <v/>
      </c>
      <c r="G16" s="594" t="str">
        <f>IF(NOT(ISBLANK('3 interconnectedness'!G16)),IF(NOT(ISBLANK('3 interconnectedness'!G15)),'3 interconnectedness'!G16/'3 interconnectedness'!G15-1,""),"")</f>
        <v/>
      </c>
      <c r="H16" s="594" t="str">
        <f>IF(NOT(ISBLANK('3 interconnectedness'!H16)),IF(NOT(ISBLANK('3 interconnectedness'!H15)),'3 interconnectedness'!H16/'3 interconnectedness'!H15-1,""),"")</f>
        <v/>
      </c>
      <c r="I16" s="594" t="str">
        <f>IF(NOT(ISBLANK('3 interconnectedness'!I16)),IF(NOT(ISBLANK('3 interconnectedness'!I15)),'3 interconnectedness'!I16/'3 interconnectedness'!I15-1,""),"")</f>
        <v/>
      </c>
      <c r="J16" s="594" t="str">
        <f>IF(NOT(ISBLANK('3 interconnectedness'!J16)),IF(NOT(ISBLANK('3 interconnectedness'!J15)),'3 interconnectedness'!J16/'3 interconnectedness'!J15-1,""),"")</f>
        <v/>
      </c>
      <c r="K16" s="594" t="str">
        <f>IF(NOT(ISBLANK('3 interconnectedness'!K16)),IF(NOT(ISBLANK('3 interconnectedness'!K15)),'3 interconnectedness'!K16/'3 interconnectedness'!K15-1,""),"")</f>
        <v/>
      </c>
      <c r="L16" s="594" t="str">
        <f>IF(NOT(ISBLANK('3 interconnectedness'!L16)),IF(NOT(ISBLANK('3 interconnectedness'!L15)),'3 interconnectedness'!L16/'3 interconnectedness'!L15-1,""),"")</f>
        <v/>
      </c>
      <c r="M16" s="594" t="str">
        <f>IF(NOT(ISBLANK('3 interconnectedness'!M16)),IF(NOT(ISBLANK('3 interconnectedness'!M15)),'3 interconnectedness'!M16/'3 interconnectedness'!M15-1,""),"")</f>
        <v/>
      </c>
      <c r="N16" s="594" t="str">
        <f>IF(NOT(ISBLANK('3 interconnectedness'!N16)),IF(NOT(ISBLANK('3 interconnectedness'!N15)),'3 interconnectedness'!N16/'3 interconnectedness'!N15-1,""),"")</f>
        <v/>
      </c>
      <c r="O16" s="594" t="str">
        <f>IF(NOT(ISBLANK('3 interconnectedness'!O16)),IF(NOT(ISBLANK('3 interconnectedness'!O15)),'3 interconnectedness'!O16/'3 interconnectedness'!O15-1,""),"")</f>
        <v/>
      </c>
      <c r="P16" s="594" t="str">
        <f>IF(NOT(ISBLANK('3 interconnectedness'!P16)),IF(NOT(ISBLANK('3 interconnectedness'!P15)),'3 interconnectedness'!P16/'3 interconnectedness'!P15-1,""),"")</f>
        <v/>
      </c>
      <c r="Q16" s="594" t="str">
        <f>IF(NOT(ISBLANK('3 interconnectedness'!Q16)),IF(NOT(ISBLANK('3 interconnectedness'!Q15)),'3 interconnectedness'!Q16/'3 interconnectedness'!Q15-1,""),"")</f>
        <v/>
      </c>
      <c r="R16" s="594" t="str">
        <f>IF(NOT(ISBLANK('3 interconnectedness'!R16)),IF(NOT(ISBLANK('3 interconnectedness'!R15)),'3 interconnectedness'!R16/'3 interconnectedness'!R15-1,""),"")</f>
        <v/>
      </c>
      <c r="S16" s="594" t="str">
        <f>IF(NOT(ISBLANK('3 interconnectedness'!S16)),IF(NOT(ISBLANK('3 interconnectedness'!S15)),'3 interconnectedness'!S16/'3 interconnectedness'!S15-1,""),"")</f>
        <v/>
      </c>
      <c r="T16" s="594" t="str">
        <f>IF(NOT(ISBLANK('3 interconnectedness'!T16)),IF(NOT(ISBLANK('3 interconnectedness'!T15)),'3 interconnectedness'!T16/'3 interconnectedness'!T15-1,""),"")</f>
        <v/>
      </c>
      <c r="U16" s="594" t="str">
        <f>IF(NOT(ISBLANK('3 interconnectedness'!U16)),IF(NOT(ISBLANK('3 interconnectedness'!U15)),'3 interconnectedness'!U16/'3 interconnectedness'!U15-1,""),"")</f>
        <v/>
      </c>
      <c r="V16" s="594" t="str">
        <f>IF(NOT(ISBLANK('3 interconnectedness'!V16)),IF(NOT(ISBLANK('3 interconnectedness'!V15)),'3 interconnectedness'!V16/'3 interconnectedness'!V15-1,""),"")</f>
        <v/>
      </c>
      <c r="W16" s="594" t="str">
        <f>IF(NOT(ISBLANK('3 interconnectedness'!W16)),IF(NOT(ISBLANK('3 interconnectedness'!W15)),'3 interconnectedness'!W16/'3 interconnectedness'!W15-1,""),"")</f>
        <v/>
      </c>
      <c r="X16" s="594" t="str">
        <f>IF(NOT(ISBLANK('3 interconnectedness'!X16)),IF(NOT(ISBLANK('3 interconnectedness'!X15)),'3 interconnectedness'!X16/'3 interconnectedness'!X15-1,""),"")</f>
        <v/>
      </c>
      <c r="Y16" s="594" t="str">
        <f>IF(NOT(ISBLANK('3 interconnectedness'!Y16)),IF(NOT(ISBLANK('3 interconnectedness'!Y15)),'3 interconnectedness'!Y16/'3 interconnectedness'!Y15-1,""),"")</f>
        <v/>
      </c>
      <c r="Z16" s="594" t="str">
        <f>IF(NOT(ISBLANK('3 interconnectedness'!Z16)),IF(NOT(ISBLANK('3 interconnectedness'!Z15)),'3 interconnectedness'!Z16/'3 interconnectedness'!Z15-1,""),"")</f>
        <v/>
      </c>
      <c r="AA16" s="435"/>
      <c r="AB16" s="2063" t="s">
        <v>127</v>
      </c>
      <c r="AC16" s="154" t="s">
        <v>119</v>
      </c>
      <c r="AD16" s="444" t="str">
        <f>IF(COUNTBLANK(AG11)=1,"-",AG11)</f>
        <v>-</v>
      </c>
      <c r="AE16" s="445" t="str">
        <f>IF(COUNTBLANK(AG13)=1,"-",AG13)</f>
        <v>-</v>
      </c>
      <c r="AF16" s="445" t="str">
        <f>IF(COUNTBLANK(AG15)=1,"-",AG15)</f>
        <v>-</v>
      </c>
      <c r="AG16" s="448"/>
      <c r="AH16" s="161"/>
      <c r="AI16" s="160"/>
      <c r="AJ16" s="160"/>
      <c r="AK16" s="160"/>
      <c r="AL16" s="160"/>
      <c r="AM16" s="161"/>
      <c r="AN16" s="160"/>
      <c r="AO16" s="161"/>
      <c r="AP16" s="160"/>
      <c r="AQ16" s="161"/>
      <c r="AR16" s="160"/>
      <c r="AS16" s="161"/>
      <c r="AT16" s="160"/>
      <c r="AU16" s="161"/>
    </row>
    <row r="17" spans="1:47" s="2" customFormat="1" ht="14.25" x14ac:dyDescent="0.2">
      <c r="A17" s="6"/>
      <c r="B17" s="78">
        <v>2009</v>
      </c>
      <c r="C17" s="598" t="str">
        <f>IF(NOT(ISBLANK('3 interconnectedness'!C17)),IF(NOT(ISBLANK('3 interconnectedness'!C16)),'3 interconnectedness'!C17/'3 interconnectedness'!C16-1,""),"")</f>
        <v/>
      </c>
      <c r="D17" s="594" t="str">
        <f>IF(NOT(ISBLANK('3 interconnectedness'!D17)),IF(NOT(ISBLANK('3 interconnectedness'!D16)),'3 interconnectedness'!D17/'3 interconnectedness'!D16-1,""),"")</f>
        <v/>
      </c>
      <c r="E17" s="599" t="str">
        <f>IF(NOT(ISBLANK('3 interconnectedness'!E17)),IF(NOT(ISBLANK('3 interconnectedness'!E16)),'3 interconnectedness'!E17/'3 interconnectedness'!E16-1,""),"")</f>
        <v/>
      </c>
      <c r="F17" s="594" t="str">
        <f>IF(NOT(ISBLANK('3 interconnectedness'!F17)),IF(NOT(ISBLANK('3 interconnectedness'!F16)),'3 interconnectedness'!F17/'3 interconnectedness'!F16-1,""),"")</f>
        <v/>
      </c>
      <c r="G17" s="594" t="str">
        <f>IF(NOT(ISBLANK('3 interconnectedness'!G17)),IF(NOT(ISBLANK('3 interconnectedness'!G16)),'3 interconnectedness'!G17/'3 interconnectedness'!G16-1,""),"")</f>
        <v/>
      </c>
      <c r="H17" s="594" t="str">
        <f>IF(NOT(ISBLANK('3 interconnectedness'!H17)),IF(NOT(ISBLANK('3 interconnectedness'!H16)),'3 interconnectedness'!H17/'3 interconnectedness'!H16-1,""),"")</f>
        <v/>
      </c>
      <c r="I17" s="594" t="str">
        <f>IF(NOT(ISBLANK('3 interconnectedness'!I17)),IF(NOT(ISBLANK('3 interconnectedness'!I16)),'3 interconnectedness'!I17/'3 interconnectedness'!I16-1,""),"")</f>
        <v/>
      </c>
      <c r="J17" s="594" t="str">
        <f>IF(NOT(ISBLANK('3 interconnectedness'!J17)),IF(NOT(ISBLANK('3 interconnectedness'!J16)),'3 interconnectedness'!J17/'3 interconnectedness'!J16-1,""),"")</f>
        <v/>
      </c>
      <c r="K17" s="594" t="str">
        <f>IF(NOT(ISBLANK('3 interconnectedness'!K17)),IF(NOT(ISBLANK('3 interconnectedness'!K16)),'3 interconnectedness'!K17/'3 interconnectedness'!K16-1,""),"")</f>
        <v/>
      </c>
      <c r="L17" s="594" t="str">
        <f>IF(NOT(ISBLANK('3 interconnectedness'!L17)),IF(NOT(ISBLANK('3 interconnectedness'!L16)),'3 interconnectedness'!L17/'3 interconnectedness'!L16-1,""),"")</f>
        <v/>
      </c>
      <c r="M17" s="594" t="str">
        <f>IF(NOT(ISBLANK('3 interconnectedness'!M17)),IF(NOT(ISBLANK('3 interconnectedness'!M16)),'3 interconnectedness'!M17/'3 interconnectedness'!M16-1,""),"")</f>
        <v/>
      </c>
      <c r="N17" s="594" t="str">
        <f>IF(NOT(ISBLANK('3 interconnectedness'!N17)),IF(NOT(ISBLANK('3 interconnectedness'!N16)),'3 interconnectedness'!N17/'3 interconnectedness'!N16-1,""),"")</f>
        <v/>
      </c>
      <c r="O17" s="594" t="str">
        <f>IF(NOT(ISBLANK('3 interconnectedness'!O17)),IF(NOT(ISBLANK('3 interconnectedness'!O16)),'3 interconnectedness'!O17/'3 interconnectedness'!O16-1,""),"")</f>
        <v/>
      </c>
      <c r="P17" s="594" t="str">
        <f>IF(NOT(ISBLANK('3 interconnectedness'!P17)),IF(NOT(ISBLANK('3 interconnectedness'!P16)),'3 interconnectedness'!P17/'3 interconnectedness'!P16-1,""),"")</f>
        <v/>
      </c>
      <c r="Q17" s="594" t="str">
        <f>IF(NOT(ISBLANK('3 interconnectedness'!Q17)),IF(NOT(ISBLANK('3 interconnectedness'!Q16)),'3 interconnectedness'!Q17/'3 interconnectedness'!Q16-1,""),"")</f>
        <v/>
      </c>
      <c r="R17" s="594" t="str">
        <f>IF(NOT(ISBLANK('3 interconnectedness'!R17)),IF(NOT(ISBLANK('3 interconnectedness'!R16)),'3 interconnectedness'!R17/'3 interconnectedness'!R16-1,""),"")</f>
        <v/>
      </c>
      <c r="S17" s="594" t="str">
        <f>IF(NOT(ISBLANK('3 interconnectedness'!S17)),IF(NOT(ISBLANK('3 interconnectedness'!S16)),'3 interconnectedness'!S17/'3 interconnectedness'!S16-1,""),"")</f>
        <v/>
      </c>
      <c r="T17" s="594" t="str">
        <f>IF(NOT(ISBLANK('3 interconnectedness'!T17)),IF(NOT(ISBLANK('3 interconnectedness'!T16)),'3 interconnectedness'!T17/'3 interconnectedness'!T16-1,""),"")</f>
        <v/>
      </c>
      <c r="U17" s="594" t="str">
        <f>IF(NOT(ISBLANK('3 interconnectedness'!U17)),IF(NOT(ISBLANK('3 interconnectedness'!U16)),'3 interconnectedness'!U17/'3 interconnectedness'!U16-1,""),"")</f>
        <v/>
      </c>
      <c r="V17" s="594" t="str">
        <f>IF(NOT(ISBLANK('3 interconnectedness'!V17)),IF(NOT(ISBLANK('3 interconnectedness'!V16)),'3 interconnectedness'!V17/'3 interconnectedness'!V16-1,""),"")</f>
        <v/>
      </c>
      <c r="W17" s="594" t="str">
        <f>IF(NOT(ISBLANK('3 interconnectedness'!W17)),IF(NOT(ISBLANK('3 interconnectedness'!W16)),'3 interconnectedness'!W17/'3 interconnectedness'!W16-1,""),"")</f>
        <v/>
      </c>
      <c r="X17" s="594" t="str">
        <f>IF(NOT(ISBLANK('3 interconnectedness'!X17)),IF(NOT(ISBLANK('3 interconnectedness'!X16)),'3 interconnectedness'!X17/'3 interconnectedness'!X16-1,""),"")</f>
        <v/>
      </c>
      <c r="Y17" s="594" t="str">
        <f>IF(NOT(ISBLANK('3 interconnectedness'!Y17)),IF(NOT(ISBLANK('3 interconnectedness'!Y16)),'3 interconnectedness'!Y17/'3 interconnectedness'!Y16-1,""),"")</f>
        <v/>
      </c>
      <c r="Z17" s="594" t="str">
        <f>IF(NOT(ISBLANK('3 interconnectedness'!Z17)),IF(NOT(ISBLANK('3 interconnectedness'!Z16)),'3 interconnectedness'!Z17/'3 interconnectedness'!Z16-1,""),"")</f>
        <v/>
      </c>
      <c r="AA17" s="435"/>
      <c r="AB17" s="2063"/>
      <c r="AC17" s="265" t="s">
        <v>120</v>
      </c>
      <c r="AD17" s="446" t="str">
        <f>IF(COUNTBLANK(AG10)=1,"-",AG10)</f>
        <v>-</v>
      </c>
      <c r="AE17" s="447" t="str">
        <f>IF(COUNTBLANK(AG12)=1,"-",AG12)</f>
        <v>-</v>
      </c>
      <c r="AF17" s="447" t="str">
        <f>IF(COUNTBLANK(AG14)=1,"-",AG14)</f>
        <v>-</v>
      </c>
      <c r="AG17" s="449" t="str">
        <f>IF(COUNTBLANK(AG16)=1,"-",AG16)</f>
        <v>-</v>
      </c>
      <c r="AH17" s="450" t="str">
        <f>IF(COUNTBLANK(AH16)=1,"-",AH16)</f>
        <v>-</v>
      </c>
      <c r="AI17" s="157"/>
      <c r="AJ17" s="157"/>
      <c r="AK17" s="157"/>
      <c r="AL17" s="157"/>
      <c r="AM17" s="158"/>
      <c r="AN17" s="157"/>
      <c r="AO17" s="158"/>
      <c r="AP17" s="157"/>
      <c r="AQ17" s="158"/>
      <c r="AR17" s="157"/>
      <c r="AS17" s="158"/>
      <c r="AT17" s="157"/>
      <c r="AU17" s="158"/>
    </row>
    <row r="18" spans="1:47" s="2" customFormat="1" ht="14.25" x14ac:dyDescent="0.2">
      <c r="A18" s="6"/>
      <c r="B18" s="78">
        <v>2010</v>
      </c>
      <c r="C18" s="598" t="str">
        <f>IF(NOT(ISBLANK('3 interconnectedness'!C18)),IF(NOT(ISBLANK('3 interconnectedness'!C17)),'3 interconnectedness'!C18/'3 interconnectedness'!C17-1,""),"")</f>
        <v/>
      </c>
      <c r="D18" s="594" t="str">
        <f>IF(NOT(ISBLANK('3 interconnectedness'!D18)),IF(NOT(ISBLANK('3 interconnectedness'!D17)),'3 interconnectedness'!D18/'3 interconnectedness'!D17-1,""),"")</f>
        <v/>
      </c>
      <c r="E18" s="599" t="str">
        <f>IF(NOT(ISBLANK('3 interconnectedness'!E18)),IF(NOT(ISBLANK('3 interconnectedness'!E17)),'3 interconnectedness'!E18/'3 interconnectedness'!E17-1,""),"")</f>
        <v/>
      </c>
      <c r="F18" s="594" t="str">
        <f>IF(NOT(ISBLANK('3 interconnectedness'!F18)),IF(NOT(ISBLANK('3 interconnectedness'!F17)),'3 interconnectedness'!F18/'3 interconnectedness'!F17-1,""),"")</f>
        <v/>
      </c>
      <c r="G18" s="594" t="str">
        <f>IF(NOT(ISBLANK('3 interconnectedness'!G18)),IF(NOT(ISBLANK('3 interconnectedness'!G17)),'3 interconnectedness'!G18/'3 interconnectedness'!G17-1,""),"")</f>
        <v/>
      </c>
      <c r="H18" s="594" t="str">
        <f>IF(NOT(ISBLANK('3 interconnectedness'!H18)),IF(NOT(ISBLANK('3 interconnectedness'!H17)),'3 interconnectedness'!H18/'3 interconnectedness'!H17-1,""),"")</f>
        <v/>
      </c>
      <c r="I18" s="594" t="str">
        <f>IF(NOT(ISBLANK('3 interconnectedness'!I18)),IF(NOT(ISBLANK('3 interconnectedness'!I17)),'3 interconnectedness'!I18/'3 interconnectedness'!I17-1,""),"")</f>
        <v/>
      </c>
      <c r="J18" s="594" t="str">
        <f>IF(NOT(ISBLANK('3 interconnectedness'!J18)),IF(NOT(ISBLANK('3 interconnectedness'!J17)),'3 interconnectedness'!J18/'3 interconnectedness'!J17-1,""),"")</f>
        <v/>
      </c>
      <c r="K18" s="594" t="str">
        <f>IF(NOT(ISBLANK('3 interconnectedness'!K18)),IF(NOT(ISBLANK('3 interconnectedness'!K17)),'3 interconnectedness'!K18/'3 interconnectedness'!K17-1,""),"")</f>
        <v/>
      </c>
      <c r="L18" s="594" t="str">
        <f>IF(NOT(ISBLANK('3 interconnectedness'!L18)),IF(NOT(ISBLANK('3 interconnectedness'!L17)),'3 interconnectedness'!L18/'3 interconnectedness'!L17-1,""),"")</f>
        <v/>
      </c>
      <c r="M18" s="594" t="str">
        <f>IF(NOT(ISBLANK('3 interconnectedness'!M18)),IF(NOT(ISBLANK('3 interconnectedness'!M17)),'3 interconnectedness'!M18/'3 interconnectedness'!M17-1,""),"")</f>
        <v/>
      </c>
      <c r="N18" s="594" t="str">
        <f>IF(NOT(ISBLANK('3 interconnectedness'!N18)),IF(NOT(ISBLANK('3 interconnectedness'!N17)),'3 interconnectedness'!N18/'3 interconnectedness'!N17-1,""),"")</f>
        <v/>
      </c>
      <c r="O18" s="594" t="str">
        <f>IF(NOT(ISBLANK('3 interconnectedness'!O18)),IF(NOT(ISBLANK('3 interconnectedness'!O17)),'3 interconnectedness'!O18/'3 interconnectedness'!O17-1,""),"")</f>
        <v/>
      </c>
      <c r="P18" s="594" t="str">
        <f>IF(NOT(ISBLANK('3 interconnectedness'!P18)),IF(NOT(ISBLANK('3 interconnectedness'!P17)),'3 interconnectedness'!P18/'3 interconnectedness'!P17-1,""),"")</f>
        <v/>
      </c>
      <c r="Q18" s="594" t="str">
        <f>IF(NOT(ISBLANK('3 interconnectedness'!Q18)),IF(NOT(ISBLANK('3 interconnectedness'!Q17)),'3 interconnectedness'!Q18/'3 interconnectedness'!Q17-1,""),"")</f>
        <v/>
      </c>
      <c r="R18" s="594" t="str">
        <f>IF(NOT(ISBLANK('3 interconnectedness'!R18)),IF(NOT(ISBLANK('3 interconnectedness'!R17)),'3 interconnectedness'!R18/'3 interconnectedness'!R17-1,""),"")</f>
        <v/>
      </c>
      <c r="S18" s="594" t="str">
        <f>IF(NOT(ISBLANK('3 interconnectedness'!S18)),IF(NOT(ISBLANK('3 interconnectedness'!S17)),'3 interconnectedness'!S18/'3 interconnectedness'!S17-1,""),"")</f>
        <v/>
      </c>
      <c r="T18" s="594" t="str">
        <f>IF(NOT(ISBLANK('3 interconnectedness'!T18)),IF(NOT(ISBLANK('3 interconnectedness'!T17)),'3 interconnectedness'!T18/'3 interconnectedness'!T17-1,""),"")</f>
        <v/>
      </c>
      <c r="U18" s="594" t="str">
        <f>IF(NOT(ISBLANK('3 interconnectedness'!U18)),IF(NOT(ISBLANK('3 interconnectedness'!U17)),'3 interconnectedness'!U18/'3 interconnectedness'!U17-1,""),"")</f>
        <v/>
      </c>
      <c r="V18" s="594" t="str">
        <f>IF(NOT(ISBLANK('3 interconnectedness'!V18)),IF(NOT(ISBLANK('3 interconnectedness'!V17)),'3 interconnectedness'!V18/'3 interconnectedness'!V17-1,""),"")</f>
        <v/>
      </c>
      <c r="W18" s="594" t="str">
        <f>IF(NOT(ISBLANK('3 interconnectedness'!W18)),IF(NOT(ISBLANK('3 interconnectedness'!W17)),'3 interconnectedness'!W18/'3 interconnectedness'!W17-1,""),"")</f>
        <v/>
      </c>
      <c r="X18" s="594" t="str">
        <f>IF(NOT(ISBLANK('3 interconnectedness'!X18)),IF(NOT(ISBLANK('3 interconnectedness'!X17)),'3 interconnectedness'!X18/'3 interconnectedness'!X17-1,""),"")</f>
        <v/>
      </c>
      <c r="Y18" s="594" t="str">
        <f>IF(NOT(ISBLANK('3 interconnectedness'!Y18)),IF(NOT(ISBLANK('3 interconnectedness'!Y17)),'3 interconnectedness'!Y18/'3 interconnectedness'!Y17-1,""),"")</f>
        <v/>
      </c>
      <c r="Z18" s="594" t="str">
        <f>IF(NOT(ISBLANK('3 interconnectedness'!Z18)),IF(NOT(ISBLANK('3 interconnectedness'!Z17)),'3 interconnectedness'!Z18/'3 interconnectedness'!Z17-1,""),"")</f>
        <v/>
      </c>
      <c r="AA18" s="435"/>
      <c r="AB18" s="2059" t="s">
        <v>311</v>
      </c>
      <c r="AC18" s="159" t="s">
        <v>119</v>
      </c>
      <c r="AD18" s="162"/>
      <c r="AE18" s="160"/>
      <c r="AF18" s="160"/>
      <c r="AG18" s="160"/>
      <c r="AH18" s="161"/>
      <c r="AI18" s="160"/>
      <c r="AJ18" s="160"/>
      <c r="AK18" s="160"/>
      <c r="AL18" s="160"/>
      <c r="AM18" s="161"/>
      <c r="AN18" s="160"/>
      <c r="AO18" s="161"/>
      <c r="AP18" s="160"/>
      <c r="AQ18" s="161"/>
      <c r="AR18" s="160"/>
      <c r="AS18" s="161"/>
      <c r="AT18" s="160"/>
      <c r="AU18" s="161"/>
    </row>
    <row r="19" spans="1:47" s="2" customFormat="1" ht="15" thickBot="1" x14ac:dyDescent="0.25">
      <c r="A19" s="6"/>
      <c r="B19" s="78">
        <v>2011</v>
      </c>
      <c r="C19" s="598" t="str">
        <f>IF(NOT(ISBLANK('3 interconnectedness'!C19)),IF(NOT(ISBLANK('3 interconnectedness'!C18)),'3 interconnectedness'!C19/'3 interconnectedness'!C18-1,""),"")</f>
        <v/>
      </c>
      <c r="D19" s="594" t="str">
        <f>IF(NOT(ISBLANK('3 interconnectedness'!D19)),IF(NOT(ISBLANK('3 interconnectedness'!D18)),'3 interconnectedness'!D19/'3 interconnectedness'!D18-1,""),"")</f>
        <v/>
      </c>
      <c r="E19" s="599" t="str">
        <f>IF(NOT(ISBLANK('3 interconnectedness'!E19)),IF(NOT(ISBLANK('3 interconnectedness'!E18)),'3 interconnectedness'!E19/'3 interconnectedness'!E18-1,""),"")</f>
        <v/>
      </c>
      <c r="F19" s="594" t="str">
        <f>IF(NOT(ISBLANK('3 interconnectedness'!F19)),IF(NOT(ISBLANK('3 interconnectedness'!F18)),'3 interconnectedness'!F19/'3 interconnectedness'!F18-1,""),"")</f>
        <v/>
      </c>
      <c r="G19" s="594" t="str">
        <f>IF(NOT(ISBLANK('3 interconnectedness'!G19)),IF(NOT(ISBLANK('3 interconnectedness'!G18)),'3 interconnectedness'!G19/'3 interconnectedness'!G18-1,""),"")</f>
        <v/>
      </c>
      <c r="H19" s="594" t="str">
        <f>IF(NOT(ISBLANK('3 interconnectedness'!H19)),IF(NOT(ISBLANK('3 interconnectedness'!H18)),'3 interconnectedness'!H19/'3 interconnectedness'!H18-1,""),"")</f>
        <v/>
      </c>
      <c r="I19" s="594" t="str">
        <f>IF(NOT(ISBLANK('3 interconnectedness'!I19)),IF(NOT(ISBLANK('3 interconnectedness'!I18)),'3 interconnectedness'!I19/'3 interconnectedness'!I18-1,""),"")</f>
        <v/>
      </c>
      <c r="J19" s="594" t="str">
        <f>IF(NOT(ISBLANK('3 interconnectedness'!J19)),IF(NOT(ISBLANK('3 interconnectedness'!J18)),'3 interconnectedness'!J19/'3 interconnectedness'!J18-1,""),"")</f>
        <v/>
      </c>
      <c r="K19" s="594" t="str">
        <f>IF(NOT(ISBLANK('3 interconnectedness'!K19)),IF(NOT(ISBLANK('3 interconnectedness'!K18)),'3 interconnectedness'!K19/'3 interconnectedness'!K18-1,""),"")</f>
        <v/>
      </c>
      <c r="L19" s="594" t="str">
        <f>IF(NOT(ISBLANK('3 interconnectedness'!L19)),IF(NOT(ISBLANK('3 interconnectedness'!L18)),'3 interconnectedness'!L19/'3 interconnectedness'!L18-1,""),"")</f>
        <v/>
      </c>
      <c r="M19" s="594" t="str">
        <f>IF(NOT(ISBLANK('3 interconnectedness'!M19)),IF(NOT(ISBLANK('3 interconnectedness'!M18)),'3 interconnectedness'!M19/'3 interconnectedness'!M18-1,""),"")</f>
        <v/>
      </c>
      <c r="N19" s="594" t="str">
        <f>IF(NOT(ISBLANK('3 interconnectedness'!N19)),IF(NOT(ISBLANK('3 interconnectedness'!N18)),'3 interconnectedness'!N19/'3 interconnectedness'!N18-1,""),"")</f>
        <v/>
      </c>
      <c r="O19" s="594" t="str">
        <f>IF(NOT(ISBLANK('3 interconnectedness'!O19)),IF(NOT(ISBLANK('3 interconnectedness'!O18)),'3 interconnectedness'!O19/'3 interconnectedness'!O18-1,""),"")</f>
        <v/>
      </c>
      <c r="P19" s="594" t="str">
        <f>IF(NOT(ISBLANK('3 interconnectedness'!P19)),IF(NOT(ISBLANK('3 interconnectedness'!P18)),'3 interconnectedness'!P19/'3 interconnectedness'!P18-1,""),"")</f>
        <v/>
      </c>
      <c r="Q19" s="594" t="str">
        <f>IF(NOT(ISBLANK('3 interconnectedness'!Q19)),IF(NOT(ISBLANK('3 interconnectedness'!Q18)),'3 interconnectedness'!Q19/'3 interconnectedness'!Q18-1,""),"")</f>
        <v/>
      </c>
      <c r="R19" s="594" t="str">
        <f>IF(NOT(ISBLANK('3 interconnectedness'!R19)),IF(NOT(ISBLANK('3 interconnectedness'!R18)),'3 interconnectedness'!R19/'3 interconnectedness'!R18-1,""),"")</f>
        <v/>
      </c>
      <c r="S19" s="594" t="str">
        <f>IF(NOT(ISBLANK('3 interconnectedness'!S19)),IF(NOT(ISBLANK('3 interconnectedness'!S18)),'3 interconnectedness'!S19/'3 interconnectedness'!S18-1,""),"")</f>
        <v/>
      </c>
      <c r="T19" s="594" t="str">
        <f>IF(NOT(ISBLANK('3 interconnectedness'!T19)),IF(NOT(ISBLANK('3 interconnectedness'!T18)),'3 interconnectedness'!T19/'3 interconnectedness'!T18-1,""),"")</f>
        <v/>
      </c>
      <c r="U19" s="594" t="str">
        <f>IF(NOT(ISBLANK('3 interconnectedness'!U19)),IF(NOT(ISBLANK('3 interconnectedness'!U18)),'3 interconnectedness'!U19/'3 interconnectedness'!U18-1,""),"")</f>
        <v/>
      </c>
      <c r="V19" s="594" t="str">
        <f>IF(NOT(ISBLANK('3 interconnectedness'!V19)),IF(NOT(ISBLANK('3 interconnectedness'!V18)),'3 interconnectedness'!V19/'3 interconnectedness'!V18-1,""),"")</f>
        <v/>
      </c>
      <c r="W19" s="594" t="str">
        <f>IF(NOT(ISBLANK('3 interconnectedness'!W19)),IF(NOT(ISBLANK('3 interconnectedness'!W18)),'3 interconnectedness'!W19/'3 interconnectedness'!W18-1,""),"")</f>
        <v/>
      </c>
      <c r="X19" s="594" t="str">
        <f>IF(NOT(ISBLANK('3 interconnectedness'!X19)),IF(NOT(ISBLANK('3 interconnectedness'!X18)),'3 interconnectedness'!X19/'3 interconnectedness'!X18-1,""),"")</f>
        <v/>
      </c>
      <c r="Y19" s="594" t="str">
        <f>IF(NOT(ISBLANK('3 interconnectedness'!Y19)),IF(NOT(ISBLANK('3 interconnectedness'!Y18)),'3 interconnectedness'!Y19/'3 interconnectedness'!Y18-1,""),"")</f>
        <v/>
      </c>
      <c r="Z19" s="594" t="str">
        <f>IF(NOT(ISBLANK('3 interconnectedness'!Z19)),IF(NOT(ISBLANK('3 interconnectedness'!Z18)),'3 interconnectedness'!Z19/'3 interconnectedness'!Z18-1,""),"")</f>
        <v/>
      </c>
      <c r="AA19" s="435"/>
      <c r="AB19" s="2064"/>
      <c r="AC19" s="562" t="s">
        <v>120</v>
      </c>
      <c r="AD19" s="151"/>
      <c r="AE19" s="152"/>
      <c r="AF19" s="152"/>
      <c r="AG19" s="152"/>
      <c r="AH19" s="153"/>
      <c r="AI19" s="152"/>
      <c r="AJ19" s="152"/>
      <c r="AK19" s="152"/>
      <c r="AL19" s="152"/>
      <c r="AM19" s="153"/>
      <c r="AN19" s="152"/>
      <c r="AO19" s="153"/>
      <c r="AP19" s="152"/>
      <c r="AQ19" s="153"/>
      <c r="AR19" s="152"/>
      <c r="AS19" s="153"/>
      <c r="AT19" s="152"/>
      <c r="AU19" s="153"/>
    </row>
    <row r="20" spans="1:47" s="2" customFormat="1" ht="14.25" customHeight="1" thickBot="1" x14ac:dyDescent="0.25">
      <c r="A20" s="6"/>
      <c r="B20" s="78">
        <v>2012</v>
      </c>
      <c r="C20" s="598" t="str">
        <f>IF(NOT(ISBLANK('3 interconnectedness'!C20)),IF(NOT(ISBLANK('3 interconnectedness'!C19)),'3 interconnectedness'!C20/'3 interconnectedness'!C19-1,""),"")</f>
        <v/>
      </c>
      <c r="D20" s="594" t="str">
        <f>IF(NOT(ISBLANK('3 interconnectedness'!D20)),IF(NOT(ISBLANK('3 interconnectedness'!D19)),'3 interconnectedness'!D20/'3 interconnectedness'!D19-1,""),"")</f>
        <v/>
      </c>
      <c r="E20" s="599" t="str">
        <f>IF(NOT(ISBLANK('3 interconnectedness'!E20)),IF(NOT(ISBLANK('3 interconnectedness'!E19)),'3 interconnectedness'!E20/'3 interconnectedness'!E19-1,""),"")</f>
        <v/>
      </c>
      <c r="F20" s="594" t="str">
        <f>IF(NOT(ISBLANK('3 interconnectedness'!F20)),IF(NOT(ISBLANK('3 interconnectedness'!F19)),'3 interconnectedness'!F20/'3 interconnectedness'!F19-1,""),"")</f>
        <v/>
      </c>
      <c r="G20" s="594" t="str">
        <f>IF(NOT(ISBLANK('3 interconnectedness'!G20)),IF(NOT(ISBLANK('3 interconnectedness'!G19)),'3 interconnectedness'!G20/'3 interconnectedness'!G19-1,""),"")</f>
        <v/>
      </c>
      <c r="H20" s="594" t="str">
        <f>IF(NOT(ISBLANK('3 interconnectedness'!H20)),IF(NOT(ISBLANK('3 interconnectedness'!H19)),'3 interconnectedness'!H20/'3 interconnectedness'!H19-1,""),"")</f>
        <v/>
      </c>
      <c r="I20" s="594" t="str">
        <f>IF(NOT(ISBLANK('3 interconnectedness'!I20)),IF(NOT(ISBLANK('3 interconnectedness'!I19)),'3 interconnectedness'!I20/'3 interconnectedness'!I19-1,""),"")</f>
        <v/>
      </c>
      <c r="J20" s="594" t="str">
        <f>IF(NOT(ISBLANK('3 interconnectedness'!J20)),IF(NOT(ISBLANK('3 interconnectedness'!J19)),'3 interconnectedness'!J20/'3 interconnectedness'!J19-1,""),"")</f>
        <v/>
      </c>
      <c r="K20" s="594" t="str">
        <f>IF(NOT(ISBLANK('3 interconnectedness'!K20)),IF(NOT(ISBLANK('3 interconnectedness'!K19)),'3 interconnectedness'!K20/'3 interconnectedness'!K19-1,""),"")</f>
        <v/>
      </c>
      <c r="L20" s="594" t="str">
        <f>IF(NOT(ISBLANK('3 interconnectedness'!L20)),IF(NOT(ISBLANK('3 interconnectedness'!L19)),'3 interconnectedness'!L20/'3 interconnectedness'!L19-1,""),"")</f>
        <v/>
      </c>
      <c r="M20" s="594" t="str">
        <f>IF(NOT(ISBLANK('3 interconnectedness'!M20)),IF(NOT(ISBLANK('3 interconnectedness'!M19)),'3 interconnectedness'!M20/'3 interconnectedness'!M19-1,""),"")</f>
        <v/>
      </c>
      <c r="N20" s="594" t="str">
        <f>IF(NOT(ISBLANK('3 interconnectedness'!N20)),IF(NOT(ISBLANK('3 interconnectedness'!N19)),'3 interconnectedness'!N20/'3 interconnectedness'!N19-1,""),"")</f>
        <v/>
      </c>
      <c r="O20" s="594" t="str">
        <f>IF(NOT(ISBLANK('3 interconnectedness'!O20)),IF(NOT(ISBLANK('3 interconnectedness'!O19)),'3 interconnectedness'!O20/'3 interconnectedness'!O19-1,""),"")</f>
        <v/>
      </c>
      <c r="P20" s="594" t="str">
        <f>IF(NOT(ISBLANK('3 interconnectedness'!P20)),IF(NOT(ISBLANK('3 interconnectedness'!P19)),'3 interconnectedness'!P20/'3 interconnectedness'!P19-1,""),"")</f>
        <v/>
      </c>
      <c r="Q20" s="594" t="str">
        <f>IF(NOT(ISBLANK('3 interconnectedness'!Q20)),IF(NOT(ISBLANK('3 interconnectedness'!Q19)),'3 interconnectedness'!Q20/'3 interconnectedness'!Q19-1,""),"")</f>
        <v/>
      </c>
      <c r="R20" s="594" t="str">
        <f>IF(NOT(ISBLANK('3 interconnectedness'!R20)),IF(NOT(ISBLANK('3 interconnectedness'!R19)),'3 interconnectedness'!R20/'3 interconnectedness'!R19-1,""),"")</f>
        <v/>
      </c>
      <c r="S20" s="594" t="str">
        <f>IF(NOT(ISBLANK('3 interconnectedness'!S20)),IF(NOT(ISBLANK('3 interconnectedness'!S19)),'3 interconnectedness'!S20/'3 interconnectedness'!S19-1,""),"")</f>
        <v/>
      </c>
      <c r="T20" s="594" t="str">
        <f>IF(NOT(ISBLANK('3 interconnectedness'!T20)),IF(NOT(ISBLANK('3 interconnectedness'!T19)),'3 interconnectedness'!T20/'3 interconnectedness'!T19-1,""),"")</f>
        <v/>
      </c>
      <c r="U20" s="594" t="str">
        <f>IF(NOT(ISBLANK('3 interconnectedness'!U20)),IF(NOT(ISBLANK('3 interconnectedness'!U19)),'3 interconnectedness'!U20/'3 interconnectedness'!U19-1,""),"")</f>
        <v/>
      </c>
      <c r="V20" s="594" t="str">
        <f>IF(NOT(ISBLANK('3 interconnectedness'!V20)),IF(NOT(ISBLANK('3 interconnectedness'!V19)),'3 interconnectedness'!V20/'3 interconnectedness'!V19-1,""),"")</f>
        <v/>
      </c>
      <c r="W20" s="594" t="str">
        <f>IF(NOT(ISBLANK('3 interconnectedness'!W20)),IF(NOT(ISBLANK('3 interconnectedness'!W19)),'3 interconnectedness'!W20/'3 interconnectedness'!W19-1,""),"")</f>
        <v/>
      </c>
      <c r="X20" s="594" t="str">
        <f>IF(NOT(ISBLANK('3 interconnectedness'!X20)),IF(NOT(ISBLANK('3 interconnectedness'!X19)),'3 interconnectedness'!X20/'3 interconnectedness'!X19-1,""),"")</f>
        <v/>
      </c>
      <c r="Y20" s="594" t="str">
        <f>IF(NOT(ISBLANK('3 interconnectedness'!Y20)),IF(NOT(ISBLANK('3 interconnectedness'!Y19)),'3 interconnectedness'!Y20/'3 interconnectedness'!Y19-1,""),"")</f>
        <v/>
      </c>
      <c r="Z20" s="594" t="str">
        <f>IF(NOT(ISBLANK('3 interconnectedness'!Z20)),IF(NOT(ISBLANK('3 interconnectedness'!Z19)),'3 interconnectedness'!Z20/'3 interconnectedness'!Z19-1,""),"")</f>
        <v/>
      </c>
      <c r="AA20" s="435"/>
      <c r="AB20" s="2065" t="s">
        <v>482</v>
      </c>
      <c r="AC20" s="2066"/>
      <c r="AD20" s="563"/>
      <c r="AE20" s="564"/>
      <c r="AF20" s="564"/>
      <c r="AG20" s="565" t="str">
        <f>IF(AG10=C24,IF(AG11=E24,"","Figure for banks' liabilities to OFIs doesn't match figure reported in cell E24"),IF(NOT(AG11=E24),"Figures reported to banks' claims on and liabilities to OFIs don't match those reported in cells C24 ans E24","Figure for banks' claims on OFIs doesn't match figure reported in cell C24"))</f>
        <v/>
      </c>
      <c r="AH20" s="566"/>
      <c r="AI20" s="564"/>
      <c r="AJ20" s="564"/>
      <c r="AK20" s="564"/>
      <c r="AL20" s="567"/>
      <c r="AM20" s="568"/>
      <c r="AN20" s="567"/>
      <c r="AO20" s="568"/>
      <c r="AP20" s="567"/>
      <c r="AQ20" s="568"/>
      <c r="AR20" s="567"/>
      <c r="AS20" s="568"/>
      <c r="AT20" s="567"/>
      <c r="AU20" s="568"/>
    </row>
    <row r="21" spans="1:47" s="2" customFormat="1" ht="14.25" x14ac:dyDescent="0.2">
      <c r="A21" s="6"/>
      <c r="B21" s="78">
        <v>2013</v>
      </c>
      <c r="C21" s="598" t="str">
        <f>IF(NOT(ISBLANK('3 interconnectedness'!C21)),IF(NOT(ISBLANK('3 interconnectedness'!C20)),'3 interconnectedness'!C21/'3 interconnectedness'!C20-1,""),"")</f>
        <v/>
      </c>
      <c r="D21" s="594" t="str">
        <f>IF(NOT(ISBLANK('3 interconnectedness'!D21)),IF(NOT(ISBLANK('3 interconnectedness'!D20)),'3 interconnectedness'!D21/'3 interconnectedness'!D20-1,""),"")</f>
        <v/>
      </c>
      <c r="E21" s="599" t="str">
        <f>IF(NOT(ISBLANK('3 interconnectedness'!E21)),IF(NOT(ISBLANK('3 interconnectedness'!E20)),'3 interconnectedness'!E21/'3 interconnectedness'!E20-1,""),"")</f>
        <v/>
      </c>
      <c r="F21" s="594" t="str">
        <f>IF(NOT(ISBLANK('3 interconnectedness'!F21)),IF(NOT(ISBLANK('3 interconnectedness'!F20)),'3 interconnectedness'!F21/'3 interconnectedness'!F20-1,""),"")</f>
        <v/>
      </c>
      <c r="G21" s="594" t="str">
        <f>IF(NOT(ISBLANK('3 interconnectedness'!G21)),IF(NOT(ISBLANK('3 interconnectedness'!G20)),'3 interconnectedness'!G21/'3 interconnectedness'!G20-1,""),"")</f>
        <v/>
      </c>
      <c r="H21" s="594" t="str">
        <f>IF(NOT(ISBLANK('3 interconnectedness'!H21)),IF(NOT(ISBLANK('3 interconnectedness'!H20)),'3 interconnectedness'!H21/'3 interconnectedness'!H20-1,""),"")</f>
        <v/>
      </c>
      <c r="I21" s="594" t="str">
        <f>IF(NOT(ISBLANK('3 interconnectedness'!I21)),IF(NOT(ISBLANK('3 interconnectedness'!I20)),'3 interconnectedness'!I21/'3 interconnectedness'!I20-1,""),"")</f>
        <v/>
      </c>
      <c r="J21" s="594" t="str">
        <f>IF(NOT(ISBLANK('3 interconnectedness'!J21)),IF(NOT(ISBLANK('3 interconnectedness'!J20)),'3 interconnectedness'!J21/'3 interconnectedness'!J20-1,""),"")</f>
        <v/>
      </c>
      <c r="K21" s="594" t="str">
        <f>IF(NOT(ISBLANK('3 interconnectedness'!K21)),IF(NOT(ISBLANK('3 interconnectedness'!K20)),'3 interconnectedness'!K21/'3 interconnectedness'!K20-1,""),"")</f>
        <v/>
      </c>
      <c r="L21" s="594" t="str">
        <f>IF(NOT(ISBLANK('3 interconnectedness'!L21)),IF(NOT(ISBLANK('3 interconnectedness'!L20)),'3 interconnectedness'!L21/'3 interconnectedness'!L20-1,""),"")</f>
        <v/>
      </c>
      <c r="M21" s="594" t="str">
        <f>IF(NOT(ISBLANK('3 interconnectedness'!M21)),IF(NOT(ISBLANK('3 interconnectedness'!M20)),'3 interconnectedness'!M21/'3 interconnectedness'!M20-1,""),"")</f>
        <v/>
      </c>
      <c r="N21" s="594" t="str">
        <f>IF(NOT(ISBLANK('3 interconnectedness'!N21)),IF(NOT(ISBLANK('3 interconnectedness'!N20)),'3 interconnectedness'!N21/'3 interconnectedness'!N20-1,""),"")</f>
        <v/>
      </c>
      <c r="O21" s="594" t="str">
        <f>IF(NOT(ISBLANK('3 interconnectedness'!O21)),IF(NOT(ISBLANK('3 interconnectedness'!O20)),'3 interconnectedness'!O21/'3 interconnectedness'!O20-1,""),"")</f>
        <v/>
      </c>
      <c r="P21" s="594" t="str">
        <f>IF(NOT(ISBLANK('3 interconnectedness'!P21)),IF(NOT(ISBLANK('3 interconnectedness'!P20)),'3 interconnectedness'!P21/'3 interconnectedness'!P20-1,""),"")</f>
        <v/>
      </c>
      <c r="Q21" s="594" t="str">
        <f>IF(NOT(ISBLANK('3 interconnectedness'!Q21)),IF(NOT(ISBLANK('3 interconnectedness'!Q20)),'3 interconnectedness'!Q21/'3 interconnectedness'!Q20-1,""),"")</f>
        <v/>
      </c>
      <c r="R21" s="594" t="str">
        <f>IF(NOT(ISBLANK('3 interconnectedness'!R21)),IF(NOT(ISBLANK('3 interconnectedness'!R20)),'3 interconnectedness'!R21/'3 interconnectedness'!R20-1,""),"")</f>
        <v/>
      </c>
      <c r="S21" s="594" t="str">
        <f>IF(NOT(ISBLANK('3 interconnectedness'!S21)),IF(NOT(ISBLANK('3 interconnectedness'!S20)),'3 interconnectedness'!S21/'3 interconnectedness'!S20-1,""),"")</f>
        <v/>
      </c>
      <c r="T21" s="594" t="str">
        <f>IF(NOT(ISBLANK('3 interconnectedness'!T21)),IF(NOT(ISBLANK('3 interconnectedness'!T20)),'3 interconnectedness'!T21/'3 interconnectedness'!T20-1,""),"")</f>
        <v/>
      </c>
      <c r="U21" s="594" t="str">
        <f>IF(NOT(ISBLANK('3 interconnectedness'!U21)),IF(NOT(ISBLANK('3 interconnectedness'!U20)),'3 interconnectedness'!U21/'3 interconnectedness'!U20-1,""),"")</f>
        <v/>
      </c>
      <c r="V21" s="594" t="str">
        <f>IF(NOT(ISBLANK('3 interconnectedness'!V21)),IF(NOT(ISBLANK('3 interconnectedness'!V20)),'3 interconnectedness'!V21/'3 interconnectedness'!V20-1,""),"")</f>
        <v/>
      </c>
      <c r="W21" s="594" t="str">
        <f>IF(NOT(ISBLANK('3 interconnectedness'!W21)),IF(NOT(ISBLANK('3 interconnectedness'!W20)),'3 interconnectedness'!W21/'3 interconnectedness'!W20-1,""),"")</f>
        <v/>
      </c>
      <c r="X21" s="594" t="str">
        <f>IF(NOT(ISBLANK('3 interconnectedness'!X21)),IF(NOT(ISBLANK('3 interconnectedness'!X20)),'3 interconnectedness'!X21/'3 interconnectedness'!X20-1,""),"")</f>
        <v/>
      </c>
      <c r="Y21" s="594" t="str">
        <f>IF(NOT(ISBLANK('3 interconnectedness'!Y21)),IF(NOT(ISBLANK('3 interconnectedness'!Y20)),'3 interconnectedness'!Y21/'3 interconnectedness'!Y20-1,""),"")</f>
        <v/>
      </c>
      <c r="Z21" s="594" t="str">
        <f>IF(NOT(ISBLANK('3 interconnectedness'!Z21)),IF(NOT(ISBLANK('3 interconnectedness'!Z20)),'3 interconnectedness'!Z21/'3 interconnectedness'!Z20-1,""),"")</f>
        <v/>
      </c>
      <c r="AA21" s="435"/>
      <c r="AB21" s="2067" t="s">
        <v>328</v>
      </c>
      <c r="AC21" s="2067"/>
      <c r="AD21" s="2013"/>
      <c r="AE21" s="2016"/>
      <c r="AF21" s="2016"/>
      <c r="AG21" s="2010"/>
      <c r="AH21" s="2035"/>
      <c r="AI21" s="2016"/>
      <c r="AJ21" s="2016"/>
      <c r="AK21" s="2016"/>
      <c r="AL21" s="2010"/>
      <c r="AM21" s="2035"/>
      <c r="AN21" s="2010"/>
      <c r="AO21" s="2035"/>
      <c r="AP21" s="2010"/>
      <c r="AQ21" s="2035"/>
      <c r="AR21" s="2010"/>
      <c r="AS21" s="2035"/>
      <c r="AT21" s="2010"/>
      <c r="AU21" s="2035"/>
    </row>
    <row r="22" spans="1:47" s="20" customFormat="1" ht="14.25" x14ac:dyDescent="0.2">
      <c r="A22" s="24"/>
      <c r="B22" s="37">
        <v>2014</v>
      </c>
      <c r="C22" s="600" t="str">
        <f>IF(NOT(ISBLANK('3 interconnectedness'!C22)),IF(NOT(ISBLANK('3 interconnectedness'!C21)),'3 interconnectedness'!C22/'3 interconnectedness'!C21-1,""),"")</f>
        <v/>
      </c>
      <c r="D22" s="595" t="str">
        <f>IF(NOT(ISBLANK('3 interconnectedness'!D22)),IF(NOT(ISBLANK('3 interconnectedness'!D21)),'3 interconnectedness'!D22/'3 interconnectedness'!D21-1,""),"")</f>
        <v/>
      </c>
      <c r="E22" s="601" t="str">
        <f>IF(NOT(ISBLANK('3 interconnectedness'!E22)),IF(NOT(ISBLANK('3 interconnectedness'!E21)),'3 interconnectedness'!E22/'3 interconnectedness'!E21-1,""),"")</f>
        <v/>
      </c>
      <c r="F22" s="595" t="str">
        <f>IF(NOT(ISBLANK('3 interconnectedness'!F22)),IF(NOT(ISBLANK('3 interconnectedness'!F21)),'3 interconnectedness'!F22/'3 interconnectedness'!F21-1,""),"")</f>
        <v/>
      </c>
      <c r="G22" s="595" t="str">
        <f>IF(NOT(ISBLANK('3 interconnectedness'!G22)),IF(NOT(ISBLANK('3 interconnectedness'!G21)),'3 interconnectedness'!G22/'3 interconnectedness'!G21-1,""),"")</f>
        <v/>
      </c>
      <c r="H22" s="595" t="str">
        <f>IF(NOT(ISBLANK('3 interconnectedness'!H22)),IF(NOT(ISBLANK('3 interconnectedness'!H21)),'3 interconnectedness'!H22/'3 interconnectedness'!H21-1,""),"")</f>
        <v/>
      </c>
      <c r="I22" s="595" t="str">
        <f>IF(NOT(ISBLANK('3 interconnectedness'!I22)),IF(NOT(ISBLANK('3 interconnectedness'!I21)),'3 interconnectedness'!I22/'3 interconnectedness'!I21-1,""),"")</f>
        <v/>
      </c>
      <c r="J22" s="595" t="str">
        <f>IF(NOT(ISBLANK('3 interconnectedness'!J22)),IF(NOT(ISBLANK('3 interconnectedness'!J21)),'3 interconnectedness'!J22/'3 interconnectedness'!J21-1,""),"")</f>
        <v/>
      </c>
      <c r="K22" s="595" t="str">
        <f>IF(NOT(ISBLANK('3 interconnectedness'!K22)),IF(NOT(ISBLANK('3 interconnectedness'!K21)),'3 interconnectedness'!K22/'3 interconnectedness'!K21-1,""),"")</f>
        <v/>
      </c>
      <c r="L22" s="595" t="str">
        <f>IF(NOT(ISBLANK('3 interconnectedness'!L22)),IF(NOT(ISBLANK('3 interconnectedness'!L21)),'3 interconnectedness'!L22/'3 interconnectedness'!L21-1,""),"")</f>
        <v/>
      </c>
      <c r="M22" s="595" t="str">
        <f>IF(NOT(ISBLANK('3 interconnectedness'!M22)),IF(NOT(ISBLANK('3 interconnectedness'!M21)),'3 interconnectedness'!M22/'3 interconnectedness'!M21-1,""),"")</f>
        <v/>
      </c>
      <c r="N22" s="595" t="str">
        <f>IF(NOT(ISBLANK('3 interconnectedness'!N22)),IF(NOT(ISBLANK('3 interconnectedness'!N21)),'3 interconnectedness'!N22/'3 interconnectedness'!N21-1,""),"")</f>
        <v/>
      </c>
      <c r="O22" s="595" t="str">
        <f>IF(NOT(ISBLANK('3 interconnectedness'!O22)),IF(NOT(ISBLANK('3 interconnectedness'!O21)),'3 interconnectedness'!O22/'3 interconnectedness'!O21-1,""),"")</f>
        <v/>
      </c>
      <c r="P22" s="595" t="str">
        <f>IF(NOT(ISBLANK('3 interconnectedness'!P22)),IF(NOT(ISBLANK('3 interconnectedness'!P21)),'3 interconnectedness'!P22/'3 interconnectedness'!P21-1,""),"")</f>
        <v/>
      </c>
      <c r="Q22" s="595" t="str">
        <f>IF(NOT(ISBLANK('3 interconnectedness'!Q22)),IF(NOT(ISBLANK('3 interconnectedness'!Q21)),'3 interconnectedness'!Q22/'3 interconnectedness'!Q21-1,""),"")</f>
        <v/>
      </c>
      <c r="R22" s="595" t="str">
        <f>IF(NOT(ISBLANK('3 interconnectedness'!R22)),IF(NOT(ISBLANK('3 interconnectedness'!R21)),'3 interconnectedness'!R22/'3 interconnectedness'!R21-1,""),"")</f>
        <v/>
      </c>
      <c r="S22" s="595" t="str">
        <f>IF(NOT(ISBLANK('3 interconnectedness'!S22)),IF(NOT(ISBLANK('3 interconnectedness'!S21)),'3 interconnectedness'!S22/'3 interconnectedness'!S21-1,""),"")</f>
        <v/>
      </c>
      <c r="T22" s="595" t="str">
        <f>IF(NOT(ISBLANK('3 interconnectedness'!T22)),IF(NOT(ISBLANK('3 interconnectedness'!T21)),'3 interconnectedness'!T22/'3 interconnectedness'!T21-1,""),"")</f>
        <v/>
      </c>
      <c r="U22" s="595" t="str">
        <f>IF(NOT(ISBLANK('3 interconnectedness'!U22)),IF(NOT(ISBLANK('3 interconnectedness'!U21)),'3 interconnectedness'!U22/'3 interconnectedness'!U21-1,""),"")</f>
        <v/>
      </c>
      <c r="V22" s="595" t="str">
        <f>IF(NOT(ISBLANK('3 interconnectedness'!V22)),IF(NOT(ISBLANK('3 interconnectedness'!V21)),'3 interconnectedness'!V22/'3 interconnectedness'!V21-1,""),"")</f>
        <v/>
      </c>
      <c r="W22" s="595" t="str">
        <f>IF(NOT(ISBLANK('3 interconnectedness'!W22)),IF(NOT(ISBLANK('3 interconnectedness'!W21)),'3 interconnectedness'!W22/'3 interconnectedness'!W21-1,""),"")</f>
        <v/>
      </c>
      <c r="X22" s="595" t="str">
        <f>IF(NOT(ISBLANK('3 interconnectedness'!X22)),IF(NOT(ISBLANK('3 interconnectedness'!X21)),'3 interconnectedness'!X22/'3 interconnectedness'!X21-1,""),"")</f>
        <v/>
      </c>
      <c r="Y22" s="595" t="str">
        <f>IF(NOT(ISBLANK('3 interconnectedness'!Y22)),IF(NOT(ISBLANK('3 interconnectedness'!Y21)),'3 interconnectedness'!Y22/'3 interconnectedness'!Y21-1,""),"")</f>
        <v/>
      </c>
      <c r="Z22" s="595" t="str">
        <f>IF(NOT(ISBLANK('3 interconnectedness'!Z22)),IF(NOT(ISBLANK('3 interconnectedness'!Z21)),'3 interconnectedness'!Z22/'3 interconnectedness'!Z21-1,""),"")</f>
        <v/>
      </c>
      <c r="AA22" s="435"/>
      <c r="AB22" s="2068"/>
      <c r="AC22" s="2068"/>
      <c r="AD22" s="2014"/>
      <c r="AE22" s="2017"/>
      <c r="AF22" s="2017"/>
      <c r="AG22" s="2011"/>
      <c r="AH22" s="2036"/>
      <c r="AI22" s="2017"/>
      <c r="AJ22" s="2017"/>
      <c r="AK22" s="2017"/>
      <c r="AL22" s="2011"/>
      <c r="AM22" s="2036"/>
      <c r="AN22" s="2011"/>
      <c r="AO22" s="2036"/>
      <c r="AP22" s="2011"/>
      <c r="AQ22" s="2036"/>
      <c r="AR22" s="2011"/>
      <c r="AS22" s="2036"/>
      <c r="AT22" s="2011"/>
      <c r="AU22" s="2036"/>
    </row>
    <row r="23" spans="1:47" s="20" customFormat="1" ht="15" thickBot="1" x14ac:dyDescent="0.25">
      <c r="A23" s="24"/>
      <c r="B23" s="78">
        <v>2015</v>
      </c>
      <c r="C23" s="598" t="str">
        <f>IF(NOT(ISBLANK('3 interconnectedness'!C23)),IF(NOT(ISBLANK('3 interconnectedness'!C22)),'3 interconnectedness'!C23/'3 interconnectedness'!C22-1,""),"")</f>
        <v/>
      </c>
      <c r="D23" s="594" t="str">
        <f>IF(NOT(ISBLANK('3 interconnectedness'!D23)),IF(NOT(ISBLANK('3 interconnectedness'!D22)),'3 interconnectedness'!D23/'3 interconnectedness'!D22-1,""),"")</f>
        <v/>
      </c>
      <c r="E23" s="599" t="str">
        <f>IF(NOT(ISBLANK('3 interconnectedness'!E23)),IF(NOT(ISBLANK('3 interconnectedness'!E22)),'3 interconnectedness'!E23/'3 interconnectedness'!E22-1,""),"")</f>
        <v/>
      </c>
      <c r="F23" s="594" t="str">
        <f>IF(NOT(ISBLANK('3 interconnectedness'!F23)),IF(NOT(ISBLANK('3 interconnectedness'!F22)),'3 interconnectedness'!F23/'3 interconnectedness'!F22-1,""),"")</f>
        <v/>
      </c>
      <c r="G23" s="594" t="str">
        <f>IF(NOT(ISBLANK('3 interconnectedness'!G23)),IF(NOT(ISBLANK('3 interconnectedness'!G22)),'3 interconnectedness'!G23/'3 interconnectedness'!G22-1,""),"")</f>
        <v/>
      </c>
      <c r="H23" s="594" t="str">
        <f>IF(NOT(ISBLANK('3 interconnectedness'!H23)),IF(NOT(ISBLANK('3 interconnectedness'!H22)),'3 interconnectedness'!H23/'3 interconnectedness'!H22-1,""),"")</f>
        <v/>
      </c>
      <c r="I23" s="594" t="str">
        <f>IF(NOT(ISBLANK('3 interconnectedness'!I23)),IF(NOT(ISBLANK('3 interconnectedness'!I22)),'3 interconnectedness'!I23/'3 interconnectedness'!I22-1,""),"")</f>
        <v/>
      </c>
      <c r="J23" s="594" t="str">
        <f>IF(NOT(ISBLANK('3 interconnectedness'!J23)),IF(NOT(ISBLANK('3 interconnectedness'!J22)),'3 interconnectedness'!J23/'3 interconnectedness'!J22-1,""),"")</f>
        <v/>
      </c>
      <c r="K23" s="594" t="str">
        <f>IF(NOT(ISBLANK('3 interconnectedness'!K23)),IF(NOT(ISBLANK('3 interconnectedness'!K22)),'3 interconnectedness'!K23/'3 interconnectedness'!K22-1,""),"")</f>
        <v/>
      </c>
      <c r="L23" s="594" t="str">
        <f>IF(NOT(ISBLANK('3 interconnectedness'!L23)),IF(NOT(ISBLANK('3 interconnectedness'!L22)),'3 interconnectedness'!L23/'3 interconnectedness'!L22-1,""),"")</f>
        <v/>
      </c>
      <c r="M23" s="594" t="str">
        <f>IF(NOT(ISBLANK('3 interconnectedness'!M23)),IF(NOT(ISBLANK('3 interconnectedness'!M22)),'3 interconnectedness'!M23/'3 interconnectedness'!M22-1,""),"")</f>
        <v/>
      </c>
      <c r="N23" s="594" t="str">
        <f>IF(NOT(ISBLANK('3 interconnectedness'!N23)),IF(NOT(ISBLANK('3 interconnectedness'!N22)),'3 interconnectedness'!N23/'3 interconnectedness'!N22-1,""),"")</f>
        <v/>
      </c>
      <c r="O23" s="594" t="str">
        <f>IF(NOT(ISBLANK('3 interconnectedness'!O23)),IF(NOT(ISBLANK('3 interconnectedness'!O22)),'3 interconnectedness'!O23/'3 interconnectedness'!O22-1,""),"")</f>
        <v/>
      </c>
      <c r="P23" s="594" t="str">
        <f>IF(NOT(ISBLANK('3 interconnectedness'!P23)),IF(NOT(ISBLANK('3 interconnectedness'!P22)),'3 interconnectedness'!P23/'3 interconnectedness'!P22-1,""),"")</f>
        <v/>
      </c>
      <c r="Q23" s="594" t="str">
        <f>IF(NOT(ISBLANK('3 interconnectedness'!Q23)),IF(NOT(ISBLANK('3 interconnectedness'!Q22)),'3 interconnectedness'!Q23/'3 interconnectedness'!Q22-1,""),"")</f>
        <v/>
      </c>
      <c r="R23" s="594" t="str">
        <f>IF(NOT(ISBLANK('3 interconnectedness'!R23)),IF(NOT(ISBLANK('3 interconnectedness'!R22)),'3 interconnectedness'!R23/'3 interconnectedness'!R22-1,""),"")</f>
        <v/>
      </c>
      <c r="S23" s="594" t="str">
        <f>IF(NOT(ISBLANK('3 interconnectedness'!S23)),IF(NOT(ISBLANK('3 interconnectedness'!S22)),'3 interconnectedness'!S23/'3 interconnectedness'!S22-1,""),"")</f>
        <v/>
      </c>
      <c r="T23" s="594" t="str">
        <f>IF(NOT(ISBLANK('3 interconnectedness'!T23)),IF(NOT(ISBLANK('3 interconnectedness'!T22)),'3 interconnectedness'!T23/'3 interconnectedness'!T22-1,""),"")</f>
        <v/>
      </c>
      <c r="U23" s="594" t="str">
        <f>IF(NOT(ISBLANK('3 interconnectedness'!U23)),IF(NOT(ISBLANK('3 interconnectedness'!U22)),'3 interconnectedness'!U23/'3 interconnectedness'!U22-1,""),"")</f>
        <v/>
      </c>
      <c r="V23" s="594" t="str">
        <f>IF(NOT(ISBLANK('3 interconnectedness'!V23)),IF(NOT(ISBLANK('3 interconnectedness'!V22)),'3 interconnectedness'!V23/'3 interconnectedness'!V22-1,""),"")</f>
        <v/>
      </c>
      <c r="W23" s="594" t="str">
        <f>IF(NOT(ISBLANK('3 interconnectedness'!W23)),IF(NOT(ISBLANK('3 interconnectedness'!W22)),'3 interconnectedness'!W23/'3 interconnectedness'!W22-1,""),"")</f>
        <v/>
      </c>
      <c r="X23" s="594" t="str">
        <f>IF(NOT(ISBLANK('3 interconnectedness'!X23)),IF(NOT(ISBLANK('3 interconnectedness'!X22)),'3 interconnectedness'!X23/'3 interconnectedness'!X22-1,""),"")</f>
        <v/>
      </c>
      <c r="Y23" s="594" t="str">
        <f>IF(NOT(ISBLANK('3 interconnectedness'!Y23)),IF(NOT(ISBLANK('3 interconnectedness'!Y22)),'3 interconnectedness'!Y23/'3 interconnectedness'!Y22-1,""),"")</f>
        <v/>
      </c>
      <c r="Z23" s="594" t="str">
        <f>IF(NOT(ISBLANK('3 interconnectedness'!Z23)),IF(NOT(ISBLANK('3 interconnectedness'!Z22)),'3 interconnectedness'!Z23/'3 interconnectedness'!Z22-1,""),"")</f>
        <v/>
      </c>
      <c r="AA23" s="435"/>
      <c r="AB23" s="2069"/>
      <c r="AC23" s="2069"/>
      <c r="AD23" s="2015"/>
      <c r="AE23" s="2018"/>
      <c r="AF23" s="2018"/>
      <c r="AG23" s="2012"/>
      <c r="AH23" s="2037"/>
      <c r="AI23" s="2018"/>
      <c r="AJ23" s="2018"/>
      <c r="AK23" s="2018"/>
      <c r="AL23" s="2012"/>
      <c r="AM23" s="2037"/>
      <c r="AN23" s="2012"/>
      <c r="AO23" s="2037"/>
      <c r="AP23" s="2012"/>
      <c r="AQ23" s="2037"/>
      <c r="AR23" s="2012"/>
      <c r="AS23" s="2037"/>
      <c r="AT23" s="2012"/>
      <c r="AU23" s="2037"/>
    </row>
    <row r="24" spans="1:47" s="20" customFormat="1" ht="14.25" x14ac:dyDescent="0.2">
      <c r="A24" s="24"/>
      <c r="B24" s="37">
        <v>2016</v>
      </c>
      <c r="C24" s="598" t="str">
        <f>IF(NOT(ISBLANK('3 interconnectedness'!C24)),IF(NOT(ISBLANK('3 interconnectedness'!C23)),'3 interconnectedness'!C24/'3 interconnectedness'!C23-1,""),"")</f>
        <v/>
      </c>
      <c r="D24" s="594" t="str">
        <f>IF(NOT(ISBLANK('3 interconnectedness'!D24)),IF(NOT(ISBLANK('3 interconnectedness'!D23)),'3 interconnectedness'!D24/'3 interconnectedness'!D23-1,""),"")</f>
        <v/>
      </c>
      <c r="E24" s="599" t="str">
        <f>IF(NOT(ISBLANK('3 interconnectedness'!E24)),IF(NOT(ISBLANK('3 interconnectedness'!E23)),'3 interconnectedness'!E24/'3 interconnectedness'!E23-1,""),"")</f>
        <v/>
      </c>
      <c r="F24" s="594" t="str">
        <f>IF(NOT(ISBLANK('3 interconnectedness'!F24)),IF(NOT(ISBLANK('3 interconnectedness'!F23)),'3 interconnectedness'!F24/'3 interconnectedness'!F23-1,""),"")</f>
        <v/>
      </c>
      <c r="G24" s="594" t="str">
        <f>IF(NOT(ISBLANK('3 interconnectedness'!G24)),IF(NOT(ISBLANK('3 interconnectedness'!G23)),'3 interconnectedness'!G24/'3 interconnectedness'!G23-1,""),"")</f>
        <v/>
      </c>
      <c r="H24" s="594" t="str">
        <f>IF(NOT(ISBLANK('3 interconnectedness'!H24)),IF(NOT(ISBLANK('3 interconnectedness'!H23)),'3 interconnectedness'!H24/'3 interconnectedness'!H23-1,""),"")</f>
        <v/>
      </c>
      <c r="I24" s="594" t="str">
        <f>IF(NOT(ISBLANK('3 interconnectedness'!I24)),IF(NOT(ISBLANK('3 interconnectedness'!I23)),'3 interconnectedness'!I24/'3 interconnectedness'!I23-1,""),"")</f>
        <v/>
      </c>
      <c r="J24" s="594" t="str">
        <f>IF(NOT(ISBLANK('3 interconnectedness'!J24)),IF(NOT(ISBLANK('3 interconnectedness'!J23)),'3 interconnectedness'!J24/'3 interconnectedness'!J23-1,""),"")</f>
        <v/>
      </c>
      <c r="K24" s="594" t="str">
        <f>IF(NOT(ISBLANK('3 interconnectedness'!K24)),IF(NOT(ISBLANK('3 interconnectedness'!K23)),'3 interconnectedness'!K24/'3 interconnectedness'!K23-1,""),"")</f>
        <v/>
      </c>
      <c r="L24" s="594" t="str">
        <f>IF(NOT(ISBLANK('3 interconnectedness'!L24)),IF(NOT(ISBLANK('3 interconnectedness'!L23)),'3 interconnectedness'!L24/'3 interconnectedness'!L23-1,""),"")</f>
        <v/>
      </c>
      <c r="M24" s="594" t="str">
        <f>IF(NOT(ISBLANK('3 interconnectedness'!M24)),IF(NOT(ISBLANK('3 interconnectedness'!M23)),'3 interconnectedness'!M24/'3 interconnectedness'!M23-1,""),"")</f>
        <v/>
      </c>
      <c r="N24" s="594" t="str">
        <f>IF(NOT(ISBLANK('3 interconnectedness'!N24)),IF(NOT(ISBLANK('3 interconnectedness'!N23)),'3 interconnectedness'!N24/'3 interconnectedness'!N23-1,""),"")</f>
        <v/>
      </c>
      <c r="O24" s="594" t="str">
        <f>IF(NOT(ISBLANK('3 interconnectedness'!O24)),IF(NOT(ISBLANK('3 interconnectedness'!O23)),'3 interconnectedness'!O24/'3 interconnectedness'!O23-1,""),"")</f>
        <v/>
      </c>
      <c r="P24" s="594" t="str">
        <f>IF(NOT(ISBLANK('3 interconnectedness'!P24)),IF(NOT(ISBLANK('3 interconnectedness'!P23)),'3 interconnectedness'!P24/'3 interconnectedness'!P23-1,""),"")</f>
        <v/>
      </c>
      <c r="Q24" s="594" t="str">
        <f>IF(NOT(ISBLANK('3 interconnectedness'!Q24)),IF(NOT(ISBLANK('3 interconnectedness'!Q23)),'3 interconnectedness'!Q24/'3 interconnectedness'!Q23-1,""),"")</f>
        <v/>
      </c>
      <c r="R24" s="594" t="str">
        <f>IF(NOT(ISBLANK('3 interconnectedness'!R24)),IF(NOT(ISBLANK('3 interconnectedness'!R23)),'3 interconnectedness'!R24/'3 interconnectedness'!R23-1,""),"")</f>
        <v/>
      </c>
      <c r="S24" s="594" t="str">
        <f>IF(NOT(ISBLANK('3 interconnectedness'!S24)),IF(NOT(ISBLANK('3 interconnectedness'!S23)),'3 interconnectedness'!S24/'3 interconnectedness'!S23-1,""),"")</f>
        <v/>
      </c>
      <c r="T24" s="594" t="str">
        <f>IF(NOT(ISBLANK('3 interconnectedness'!T24)),IF(NOT(ISBLANK('3 interconnectedness'!T23)),'3 interconnectedness'!T24/'3 interconnectedness'!T23-1,""),"")</f>
        <v/>
      </c>
      <c r="U24" s="594" t="str">
        <f>IF(NOT(ISBLANK('3 interconnectedness'!U24)),IF(NOT(ISBLANK('3 interconnectedness'!U23)),'3 interconnectedness'!U24/'3 interconnectedness'!U23-1,""),"")</f>
        <v/>
      </c>
      <c r="V24" s="594" t="str">
        <f>IF(NOT(ISBLANK('3 interconnectedness'!V24)),IF(NOT(ISBLANK('3 interconnectedness'!V23)),'3 interconnectedness'!V24/'3 interconnectedness'!V23-1,""),"")</f>
        <v/>
      </c>
      <c r="W24" s="594" t="str">
        <f>IF(NOT(ISBLANK('3 interconnectedness'!W24)),IF(NOT(ISBLANK('3 interconnectedness'!W23)),'3 interconnectedness'!W24/'3 interconnectedness'!W23-1,""),"")</f>
        <v/>
      </c>
      <c r="X24" s="594" t="str">
        <f>IF(NOT(ISBLANK('3 interconnectedness'!X24)),IF(NOT(ISBLANK('3 interconnectedness'!X23)),'3 interconnectedness'!X24/'3 interconnectedness'!X23-1,""),"")</f>
        <v/>
      </c>
      <c r="Y24" s="594" t="str">
        <f>IF(NOT(ISBLANK('3 interconnectedness'!Y24)),IF(NOT(ISBLANK('3 interconnectedness'!Y23)),'3 interconnectedness'!Y24/'3 interconnectedness'!Y23-1,""),"")</f>
        <v/>
      </c>
      <c r="Z24" s="594" t="str">
        <f>IF(NOT(ISBLANK('3 interconnectedness'!Z24)),IF(NOT(ISBLANK('3 interconnectedness'!Z23)),'3 interconnectedness'!Z24/'3 interconnectedness'!Z23-1,""),"")</f>
        <v/>
      </c>
      <c r="AA24" s="435"/>
      <c r="AB24" s="266"/>
      <c r="AC24" s="150"/>
      <c r="AD24" s="435"/>
      <c r="AE24" s="435"/>
      <c r="AF24" s="435"/>
      <c r="AG24" s="435"/>
      <c r="AH24" s="435"/>
      <c r="AI24" s="435"/>
      <c r="AJ24" s="435"/>
      <c r="AK24" s="435"/>
      <c r="AL24" s="435"/>
      <c r="AM24" s="435"/>
      <c r="AN24" s="435"/>
      <c r="AO24" s="435"/>
      <c r="AP24" s="435"/>
      <c r="AQ24" s="435"/>
      <c r="AR24" s="435"/>
      <c r="AS24" s="435"/>
      <c r="AT24" s="435"/>
      <c r="AU24" s="435"/>
    </row>
    <row r="25" spans="1:47" s="20" customFormat="1" ht="14.25" x14ac:dyDescent="0.2">
      <c r="A25" s="24"/>
      <c r="B25" s="78">
        <v>2017</v>
      </c>
      <c r="C25" s="598" t="str">
        <f>IF(NOT(ISBLANK('3 interconnectedness'!C25)),IF(NOT(ISBLANK('3 interconnectedness'!C24)),'3 interconnectedness'!C25/'3 interconnectedness'!C24-1,""),"")</f>
        <v/>
      </c>
      <c r="D25" s="594" t="str">
        <f>IF(NOT(ISBLANK('3 interconnectedness'!D25)),IF(NOT(ISBLANK('3 interconnectedness'!D24)),'3 interconnectedness'!D25/'3 interconnectedness'!D24-1,""),"")</f>
        <v/>
      </c>
      <c r="E25" s="599" t="str">
        <f>IF(NOT(ISBLANK('3 interconnectedness'!E25)),IF(NOT(ISBLANK('3 interconnectedness'!E24)),'3 interconnectedness'!E25/'3 interconnectedness'!E24-1,""),"")</f>
        <v/>
      </c>
      <c r="F25" s="594" t="str">
        <f>IF(NOT(ISBLANK('3 interconnectedness'!F25)),IF(NOT(ISBLANK('3 interconnectedness'!F24)),'3 interconnectedness'!F25/'3 interconnectedness'!F24-1,""),"")</f>
        <v/>
      </c>
      <c r="G25" s="594" t="str">
        <f>IF(NOT(ISBLANK('3 interconnectedness'!G25)),IF(NOT(ISBLANK('3 interconnectedness'!G24)),'3 interconnectedness'!G25/'3 interconnectedness'!G24-1,""),"")</f>
        <v/>
      </c>
      <c r="H25" s="594" t="str">
        <f>IF(NOT(ISBLANK('3 interconnectedness'!H25)),IF(NOT(ISBLANK('3 interconnectedness'!H24)),'3 interconnectedness'!H25/'3 interconnectedness'!H24-1,""),"")</f>
        <v/>
      </c>
      <c r="I25" s="594" t="str">
        <f>IF(NOT(ISBLANK('3 interconnectedness'!I25)),IF(NOT(ISBLANK('3 interconnectedness'!I24)),'3 interconnectedness'!I25/'3 interconnectedness'!I24-1,""),"")</f>
        <v/>
      </c>
      <c r="J25" s="594" t="str">
        <f>IF(NOT(ISBLANK('3 interconnectedness'!J25)),IF(NOT(ISBLANK('3 interconnectedness'!J24)),'3 interconnectedness'!J25/'3 interconnectedness'!J24-1,""),"")</f>
        <v/>
      </c>
      <c r="K25" s="594" t="str">
        <f>IF(NOT(ISBLANK('3 interconnectedness'!K25)),IF(NOT(ISBLANK('3 interconnectedness'!K24)),'3 interconnectedness'!K25/'3 interconnectedness'!K24-1,""),"")</f>
        <v/>
      </c>
      <c r="L25" s="594" t="str">
        <f>IF(NOT(ISBLANK('3 interconnectedness'!L25)),IF(NOT(ISBLANK('3 interconnectedness'!L24)),'3 interconnectedness'!L25/'3 interconnectedness'!L24-1,""),"")</f>
        <v/>
      </c>
      <c r="M25" s="594" t="str">
        <f>IF(NOT(ISBLANK('3 interconnectedness'!M25)),IF(NOT(ISBLANK('3 interconnectedness'!M24)),'3 interconnectedness'!M25/'3 interconnectedness'!M24-1,""),"")</f>
        <v/>
      </c>
      <c r="N25" s="594" t="str">
        <f>IF(NOT(ISBLANK('3 interconnectedness'!N25)),IF(NOT(ISBLANK('3 interconnectedness'!N24)),'3 interconnectedness'!N25/'3 interconnectedness'!N24-1,""),"")</f>
        <v/>
      </c>
      <c r="O25" s="594" t="str">
        <f>IF(NOT(ISBLANK('3 interconnectedness'!O25)),IF(NOT(ISBLANK('3 interconnectedness'!O24)),'3 interconnectedness'!O25/'3 interconnectedness'!O24-1,""),"")</f>
        <v/>
      </c>
      <c r="P25" s="594" t="str">
        <f>IF(NOT(ISBLANK('3 interconnectedness'!P25)),IF(NOT(ISBLANK('3 interconnectedness'!P24)),'3 interconnectedness'!P25/'3 interconnectedness'!P24-1,""),"")</f>
        <v/>
      </c>
      <c r="Q25" s="594" t="str">
        <f>IF(NOT(ISBLANK('3 interconnectedness'!Q25)),IF(NOT(ISBLANK('3 interconnectedness'!Q24)),'3 interconnectedness'!Q25/'3 interconnectedness'!Q24-1,""),"")</f>
        <v/>
      </c>
      <c r="R25" s="594" t="str">
        <f>IF(NOT(ISBLANK('3 interconnectedness'!R25)),IF(NOT(ISBLANK('3 interconnectedness'!R24)),'3 interconnectedness'!R25/'3 interconnectedness'!R24-1,""),"")</f>
        <v/>
      </c>
      <c r="S25" s="594" t="str">
        <f>IF(NOT(ISBLANK('3 interconnectedness'!S25)),IF(NOT(ISBLANK('3 interconnectedness'!S24)),'3 interconnectedness'!S25/'3 interconnectedness'!S24-1,""),"")</f>
        <v/>
      </c>
      <c r="T25" s="594" t="str">
        <f>IF(NOT(ISBLANK('3 interconnectedness'!T25)),IF(NOT(ISBLANK('3 interconnectedness'!T24)),'3 interconnectedness'!T25/'3 interconnectedness'!T24-1,""),"")</f>
        <v/>
      </c>
      <c r="U25" s="594" t="str">
        <f>IF(NOT(ISBLANK('3 interconnectedness'!U25)),IF(NOT(ISBLANK('3 interconnectedness'!U24)),'3 interconnectedness'!U25/'3 interconnectedness'!U24-1,""),"")</f>
        <v/>
      </c>
      <c r="V25" s="594" t="str">
        <f>IF(NOT(ISBLANK('3 interconnectedness'!V25)),IF(NOT(ISBLANK('3 interconnectedness'!V24)),'3 interconnectedness'!V25/'3 interconnectedness'!V24-1,""),"")</f>
        <v/>
      </c>
      <c r="W25" s="594" t="str">
        <f>IF(NOT(ISBLANK('3 interconnectedness'!W25)),IF(NOT(ISBLANK('3 interconnectedness'!W24)),'3 interconnectedness'!W25/'3 interconnectedness'!W24-1,""),"")</f>
        <v/>
      </c>
      <c r="X25" s="594" t="str">
        <f>IF(NOT(ISBLANK('3 interconnectedness'!X25)),IF(NOT(ISBLANK('3 interconnectedness'!X24)),'3 interconnectedness'!X25/'3 interconnectedness'!X24-1,""),"")</f>
        <v/>
      </c>
      <c r="Y25" s="594" t="str">
        <f>IF(NOT(ISBLANK('3 interconnectedness'!Y25)),IF(NOT(ISBLANK('3 interconnectedness'!Y24)),'3 interconnectedness'!Y25/'3 interconnectedness'!Y24-1,""),"")</f>
        <v/>
      </c>
      <c r="Z25" s="594" t="str">
        <f>IF(NOT(ISBLANK('3 interconnectedness'!Z25)),IF(NOT(ISBLANK('3 interconnectedness'!Z24)),'3 interconnectedness'!Z25/'3 interconnectedness'!Z24-1,""),"")</f>
        <v/>
      </c>
      <c r="AA25" s="435"/>
      <c r="AB25" s="266"/>
      <c r="AC25" s="150"/>
      <c r="AD25" s="435"/>
      <c r="AE25" s="435"/>
      <c r="AF25" s="435"/>
      <c r="AG25" s="435"/>
      <c r="AH25" s="435"/>
      <c r="AI25" s="435"/>
      <c r="AJ25" s="435"/>
      <c r="AK25" s="435"/>
      <c r="AL25" s="435"/>
      <c r="AM25" s="435"/>
      <c r="AN25" s="435"/>
      <c r="AO25" s="435"/>
      <c r="AP25" s="435"/>
      <c r="AQ25" s="435"/>
      <c r="AR25" s="435"/>
      <c r="AS25" s="435"/>
      <c r="AT25" s="435"/>
      <c r="AU25" s="435"/>
    </row>
    <row r="26" spans="1:47" s="20" customFormat="1" ht="14.25" x14ac:dyDescent="0.2">
      <c r="A26" s="24"/>
      <c r="B26" s="150">
        <v>2018</v>
      </c>
      <c r="C26" s="1245" t="str">
        <f>IF(NOT(ISBLANK('3 interconnectedness'!C26)),IF(NOT(ISBLANK('3 interconnectedness'!C25)),'3 interconnectedness'!C26/'3 interconnectedness'!C25-1,""),"")</f>
        <v/>
      </c>
      <c r="D26" s="1245" t="str">
        <f>IF(NOT(ISBLANK('3 interconnectedness'!D26)),IF(NOT(ISBLANK('3 interconnectedness'!D25)),'3 interconnectedness'!D26/'3 interconnectedness'!D25-1,""),"")</f>
        <v/>
      </c>
      <c r="E26" s="1245" t="str">
        <f>IF(NOT(ISBLANK('3 interconnectedness'!E26)),IF(NOT(ISBLANK('3 interconnectedness'!E25)),'3 interconnectedness'!E26/'3 interconnectedness'!E25-1,""),"")</f>
        <v/>
      </c>
      <c r="F26" s="1245" t="str">
        <f>IF(NOT(ISBLANK('3 interconnectedness'!F26)),IF(NOT(ISBLANK('3 interconnectedness'!F25)),'3 interconnectedness'!F26/'3 interconnectedness'!F25-1,""),"")</f>
        <v/>
      </c>
      <c r="G26" s="1245" t="str">
        <f>IF(NOT(ISBLANK('3 interconnectedness'!G26)),IF(NOT(ISBLANK('3 interconnectedness'!G25)),'3 interconnectedness'!G26/'3 interconnectedness'!G25-1,""),"")</f>
        <v/>
      </c>
      <c r="H26" s="1245" t="str">
        <f>IF(NOT(ISBLANK('3 interconnectedness'!H26)),IF(NOT(ISBLANK('3 interconnectedness'!H25)),'3 interconnectedness'!H26/'3 interconnectedness'!H25-1,""),"")</f>
        <v/>
      </c>
      <c r="I26" s="1245" t="str">
        <f>IF(NOT(ISBLANK('3 interconnectedness'!I26)),IF(NOT(ISBLANK('3 interconnectedness'!I25)),'3 interconnectedness'!I26/'3 interconnectedness'!I25-1,""),"")</f>
        <v/>
      </c>
      <c r="J26" s="1245" t="str">
        <f>IF(NOT(ISBLANK('3 interconnectedness'!J26)),IF(NOT(ISBLANK('3 interconnectedness'!J25)),'3 interconnectedness'!J26/'3 interconnectedness'!J25-1,""),"")</f>
        <v/>
      </c>
      <c r="K26" s="1245" t="str">
        <f>IF(NOT(ISBLANK('3 interconnectedness'!K26)),IF(NOT(ISBLANK('3 interconnectedness'!K25)),'3 interconnectedness'!K26/'3 interconnectedness'!K25-1,""),"")</f>
        <v/>
      </c>
      <c r="L26" s="1245" t="str">
        <f>IF(NOT(ISBLANK('3 interconnectedness'!L26)),IF(NOT(ISBLANK('3 interconnectedness'!L25)),'3 interconnectedness'!L26/'3 interconnectedness'!L25-1,""),"")</f>
        <v/>
      </c>
      <c r="M26" s="1245" t="str">
        <f>IF(NOT(ISBLANK('3 interconnectedness'!M26)),IF(NOT(ISBLANK('3 interconnectedness'!M25)),'3 interconnectedness'!M26/'3 interconnectedness'!M25-1,""),"")</f>
        <v/>
      </c>
      <c r="N26" s="1245" t="str">
        <f>IF(NOT(ISBLANK('3 interconnectedness'!N26)),IF(NOT(ISBLANK('3 interconnectedness'!N25)),'3 interconnectedness'!N26/'3 interconnectedness'!N25-1,""),"")</f>
        <v/>
      </c>
      <c r="O26" s="1245" t="str">
        <f>IF(NOT(ISBLANK('3 interconnectedness'!O26)),IF(NOT(ISBLANK('3 interconnectedness'!O25)),'3 interconnectedness'!O26/'3 interconnectedness'!O25-1,""),"")</f>
        <v/>
      </c>
      <c r="P26" s="1245" t="str">
        <f>IF(NOT(ISBLANK('3 interconnectedness'!P26)),IF(NOT(ISBLANK('3 interconnectedness'!P25)),'3 interconnectedness'!P26/'3 interconnectedness'!P25-1,""),"")</f>
        <v/>
      </c>
      <c r="Q26" s="1245" t="str">
        <f>IF(NOT(ISBLANK('3 interconnectedness'!Q26)),IF(NOT(ISBLANK('3 interconnectedness'!Q25)),'3 interconnectedness'!Q26/'3 interconnectedness'!Q25-1,""),"")</f>
        <v/>
      </c>
      <c r="R26" s="1245" t="str">
        <f>IF(NOT(ISBLANK('3 interconnectedness'!R26)),IF(NOT(ISBLANK('3 interconnectedness'!R25)),'3 interconnectedness'!R26/'3 interconnectedness'!R25-1,""),"")</f>
        <v/>
      </c>
      <c r="S26" s="1245" t="str">
        <f>IF(NOT(ISBLANK('3 interconnectedness'!S26)),IF(NOT(ISBLANK('3 interconnectedness'!S25)),'3 interconnectedness'!S26/'3 interconnectedness'!S25-1,""),"")</f>
        <v/>
      </c>
      <c r="T26" s="1245" t="str">
        <f>IF(NOT(ISBLANK('3 interconnectedness'!T26)),IF(NOT(ISBLANK('3 interconnectedness'!T25)),'3 interconnectedness'!T26/'3 interconnectedness'!T25-1,""),"")</f>
        <v/>
      </c>
      <c r="U26" s="1245" t="str">
        <f>IF(NOT(ISBLANK('3 interconnectedness'!U26)),IF(NOT(ISBLANK('3 interconnectedness'!U25)),'3 interconnectedness'!U26/'3 interconnectedness'!U25-1,""),"")</f>
        <v/>
      </c>
      <c r="V26" s="1245" t="str">
        <f>IF(NOT(ISBLANK('3 interconnectedness'!V26)),IF(NOT(ISBLANK('3 interconnectedness'!V25)),'3 interconnectedness'!V26/'3 interconnectedness'!V25-1,""),"")</f>
        <v/>
      </c>
      <c r="W26" s="1245" t="str">
        <f>IF(NOT(ISBLANK('3 interconnectedness'!W26)),IF(NOT(ISBLANK('3 interconnectedness'!W25)),'3 interconnectedness'!W26/'3 interconnectedness'!W25-1,""),"")</f>
        <v/>
      </c>
      <c r="X26" s="1245" t="str">
        <f>IF(NOT(ISBLANK('3 interconnectedness'!X26)),IF(NOT(ISBLANK('3 interconnectedness'!X25)),'3 interconnectedness'!X26/'3 interconnectedness'!X25-1,""),"")</f>
        <v/>
      </c>
      <c r="Y26" s="1245" t="str">
        <f>IF(NOT(ISBLANK('3 interconnectedness'!Y26)),IF(NOT(ISBLANK('3 interconnectedness'!Y25)),'3 interconnectedness'!Y26/'3 interconnectedness'!Y25-1,""),"")</f>
        <v/>
      </c>
      <c r="Z26" s="1245" t="str">
        <f>IF(NOT(ISBLANK('3 interconnectedness'!Z26)),IF(NOT(ISBLANK('3 interconnectedness'!Z25)),'3 interconnectedness'!Z26/'3 interconnectedness'!Z25-1,""),"")</f>
        <v/>
      </c>
      <c r="AA26" s="435"/>
      <c r="AB26" s="266"/>
      <c r="AC26" s="150"/>
      <c r="AD26" s="435"/>
      <c r="AE26" s="435"/>
      <c r="AF26" s="435"/>
      <c r="AG26" s="435"/>
      <c r="AH26" s="435"/>
      <c r="AI26" s="435"/>
      <c r="AJ26" s="435"/>
      <c r="AK26" s="435"/>
      <c r="AL26" s="435"/>
      <c r="AM26" s="435"/>
      <c r="AN26" s="435"/>
      <c r="AO26" s="435"/>
      <c r="AP26" s="435"/>
      <c r="AQ26" s="435"/>
      <c r="AR26" s="435"/>
      <c r="AS26" s="435"/>
      <c r="AT26" s="435"/>
      <c r="AU26" s="435"/>
    </row>
    <row r="27" spans="1:47" ht="14.25" customHeight="1" x14ac:dyDescent="0.2"/>
    <row r="28" spans="1:47" ht="14.25" customHeight="1" x14ac:dyDescent="0.2">
      <c r="B28" s="3" t="s">
        <v>486</v>
      </c>
      <c r="C28" s="3">
        <f>ABS(MIN(C11:C26))</f>
        <v>0</v>
      </c>
      <c r="D28" s="3">
        <f t="shared" ref="D28:Z28" si="0">ABS(MIN(D11:D26))</f>
        <v>0</v>
      </c>
      <c r="E28" s="3">
        <f t="shared" si="0"/>
        <v>0</v>
      </c>
      <c r="F28" s="3">
        <f t="shared" si="0"/>
        <v>0</v>
      </c>
      <c r="G28" s="3">
        <f t="shared" si="0"/>
        <v>0</v>
      </c>
      <c r="H28" s="3">
        <f t="shared" si="0"/>
        <v>0</v>
      </c>
      <c r="I28" s="3">
        <f t="shared" si="0"/>
        <v>0</v>
      </c>
      <c r="J28" s="3">
        <f t="shared" si="0"/>
        <v>0</v>
      </c>
      <c r="K28" s="3">
        <f t="shared" si="0"/>
        <v>0</v>
      </c>
      <c r="L28" s="3">
        <f t="shared" si="0"/>
        <v>0</v>
      </c>
      <c r="M28" s="3">
        <f t="shared" si="0"/>
        <v>0</v>
      </c>
      <c r="N28" s="3">
        <f t="shared" si="0"/>
        <v>0</v>
      </c>
      <c r="O28" s="3">
        <f t="shared" si="0"/>
        <v>0</v>
      </c>
      <c r="P28" s="3">
        <f t="shared" si="0"/>
        <v>0</v>
      </c>
      <c r="Q28" s="3">
        <f t="shared" si="0"/>
        <v>0</v>
      </c>
      <c r="R28" s="3">
        <f t="shared" si="0"/>
        <v>0</v>
      </c>
      <c r="S28" s="3">
        <f t="shared" si="0"/>
        <v>0</v>
      </c>
      <c r="T28" s="3">
        <f t="shared" si="0"/>
        <v>0</v>
      </c>
      <c r="U28" s="3">
        <f t="shared" si="0"/>
        <v>0</v>
      </c>
      <c r="V28" s="3">
        <f t="shared" si="0"/>
        <v>0</v>
      </c>
      <c r="W28" s="3">
        <f t="shared" si="0"/>
        <v>0</v>
      </c>
      <c r="X28" s="3">
        <f t="shared" si="0"/>
        <v>0</v>
      </c>
      <c r="Y28" s="3">
        <f t="shared" si="0"/>
        <v>0</v>
      </c>
      <c r="Z28" s="3">
        <f t="shared" si="0"/>
        <v>0</v>
      </c>
    </row>
    <row r="29" spans="1:47" ht="14.25" customHeight="1" x14ac:dyDescent="0.2">
      <c r="B29" s="3" t="s">
        <v>487</v>
      </c>
      <c r="C29" s="3">
        <f>ABS(MAX(C11:C26))</f>
        <v>0</v>
      </c>
      <c r="D29" s="3">
        <f t="shared" ref="D29:Z29" si="1">ABS(MAX(D11:D26))</f>
        <v>0</v>
      </c>
      <c r="E29" s="3">
        <f t="shared" si="1"/>
        <v>0</v>
      </c>
      <c r="F29" s="3">
        <f t="shared" si="1"/>
        <v>0</v>
      </c>
      <c r="G29" s="3">
        <f t="shared" si="1"/>
        <v>0</v>
      </c>
      <c r="H29" s="3">
        <f t="shared" si="1"/>
        <v>0</v>
      </c>
      <c r="I29" s="3">
        <f t="shared" si="1"/>
        <v>0</v>
      </c>
      <c r="J29" s="3">
        <f t="shared" si="1"/>
        <v>0</v>
      </c>
      <c r="K29" s="3">
        <f t="shared" si="1"/>
        <v>0</v>
      </c>
      <c r="L29" s="3">
        <f t="shared" si="1"/>
        <v>0</v>
      </c>
      <c r="M29" s="3">
        <f t="shared" si="1"/>
        <v>0</v>
      </c>
      <c r="N29" s="3">
        <f t="shared" si="1"/>
        <v>0</v>
      </c>
      <c r="O29" s="3">
        <f t="shared" si="1"/>
        <v>0</v>
      </c>
      <c r="P29" s="3">
        <f t="shared" si="1"/>
        <v>0</v>
      </c>
      <c r="Q29" s="3">
        <f t="shared" si="1"/>
        <v>0</v>
      </c>
      <c r="R29" s="3">
        <f t="shared" si="1"/>
        <v>0</v>
      </c>
      <c r="S29" s="3">
        <f t="shared" si="1"/>
        <v>0</v>
      </c>
      <c r="T29" s="3">
        <f t="shared" si="1"/>
        <v>0</v>
      </c>
      <c r="U29" s="3">
        <f t="shared" si="1"/>
        <v>0</v>
      </c>
      <c r="V29" s="3">
        <f t="shared" si="1"/>
        <v>0</v>
      </c>
      <c r="W29" s="3">
        <f t="shared" si="1"/>
        <v>0</v>
      </c>
      <c r="X29" s="3">
        <f t="shared" si="1"/>
        <v>0</v>
      </c>
      <c r="Y29" s="3">
        <f t="shared" si="1"/>
        <v>0</v>
      </c>
      <c r="Z29" s="3">
        <f t="shared" si="1"/>
        <v>0</v>
      </c>
    </row>
    <row r="30" spans="1:47" ht="14.25" customHeight="1" x14ac:dyDescent="0.2"/>
    <row r="31" spans="1:47" ht="14.25" customHeight="1" x14ac:dyDescent="0.2"/>
    <row r="32" spans="1:4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row r="2680" ht="14.25" customHeight="1" x14ac:dyDescent="0.2"/>
    <row r="2681" ht="14.25" customHeight="1" x14ac:dyDescent="0.2"/>
  </sheetData>
  <sheetProtection formatCells="0" formatColumns="0" formatRows="0" insertHyperlinks="0"/>
  <mergeCells count="62">
    <mergeCell ref="AU21:AU23"/>
    <mergeCell ref="AK21:AK23"/>
    <mergeCell ref="AL21:AL23"/>
    <mergeCell ref="AM21:AM23"/>
    <mergeCell ref="AN21:AN23"/>
    <mergeCell ref="AO21:AO23"/>
    <mergeCell ref="AP21:AP23"/>
    <mergeCell ref="AQ21:AQ23"/>
    <mergeCell ref="AR21:AR23"/>
    <mergeCell ref="AS21:AS23"/>
    <mergeCell ref="AT21:AT23"/>
    <mergeCell ref="AJ21:AJ23"/>
    <mergeCell ref="AB14:AB15"/>
    <mergeCell ref="AB16:AB17"/>
    <mergeCell ref="AB18:AB19"/>
    <mergeCell ref="AB20:AC20"/>
    <mergeCell ref="AB21:AC23"/>
    <mergeCell ref="AD21:AD23"/>
    <mergeCell ref="AE21:AE23"/>
    <mergeCell ref="AF21:AF23"/>
    <mergeCell ref="AG21:AG23"/>
    <mergeCell ref="AH21:AH23"/>
    <mergeCell ref="AI21:AI23"/>
    <mergeCell ref="AB12:AB13"/>
    <mergeCell ref="AL7:AL8"/>
    <mergeCell ref="AN7:AN8"/>
    <mergeCell ref="AP7:AP8"/>
    <mergeCell ref="AR7:AR8"/>
    <mergeCell ref="AN9:AO9"/>
    <mergeCell ref="AP9:AQ9"/>
    <mergeCell ref="AR9:AS9"/>
    <mergeCell ref="AB10:AB11"/>
    <mergeCell ref="AD7:AD8"/>
    <mergeCell ref="AB6:AC8"/>
    <mergeCell ref="AT7:AT8"/>
    <mergeCell ref="C9:D9"/>
    <mergeCell ref="E9:F9"/>
    <mergeCell ref="AB9:AC9"/>
    <mergeCell ref="AG9:AH9"/>
    <mergeCell ref="AL9:AM9"/>
    <mergeCell ref="AF7:AF8"/>
    <mergeCell ref="AG7:AG8"/>
    <mergeCell ref="AI7:AI8"/>
    <mergeCell ref="AJ7:AJ8"/>
    <mergeCell ref="AK7:AK8"/>
    <mergeCell ref="AE7:AE8"/>
    <mergeCell ref="AT9:AU9"/>
    <mergeCell ref="O7:O8"/>
    <mergeCell ref="Q7:Q8"/>
    <mergeCell ref="W7:W8"/>
    <mergeCell ref="Y7:Y8"/>
    <mergeCell ref="W9:X9"/>
    <mergeCell ref="Y9:Z9"/>
    <mergeCell ref="B6:B8"/>
    <mergeCell ref="C7:C8"/>
    <mergeCell ref="E7:E8"/>
    <mergeCell ref="S7:S8"/>
    <mergeCell ref="U7:U8"/>
    <mergeCell ref="G7:G8"/>
    <mergeCell ref="I7:I8"/>
    <mergeCell ref="K7:K8"/>
    <mergeCell ref="M7:M8"/>
  </mergeCells>
  <dataValidations count="2">
    <dataValidation type="decimal" operator="greaterThanOrEqual" allowBlank="1" showInputMessage="1" showErrorMessage="1" error="Please enter non-negative number." sqref="AE11:AE12 AD18:AH19 AG10:AH16 AF11:AF14 AI10:AU19 AD10:AU10">
      <formula1>0</formula1>
    </dataValidation>
    <dataValidation operator="greaterThanOrEqual" allowBlank="1" showInputMessage="1" showErrorMessage="1" error="Please enter non-negative number." sqref="C10:Z26"/>
  </dataValidations>
  <pageMargins left="0.70866141732283472" right="0.70866141732283472" top="0.74803149606299213" bottom="0.74803149606299213" header="0.31496062992125984" footer="0.31496062992125984"/>
  <pageSetup paperSize="8" scale="65" fitToWidth="2" orientation="landscape" cellComments="asDisplayed" r:id="rId1"/>
  <headerFooter>
    <oddHeader>&amp;LFSB shadow banking exercise 2016&amp;RConfidential when completed</oddHeader>
    <oddFooter>&amp;C&amp;P of &amp;N</oddFooter>
  </headerFooter>
  <colBreaks count="1" manualBreakCount="1">
    <brk id="27" min="1" max="2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theme="9" tint="0.59999389629810485"/>
    <pageSetUpPr fitToPage="1"/>
  </sheetPr>
  <dimension ref="A1:CS2903"/>
  <sheetViews>
    <sheetView showGridLines="0" zoomScale="85" zoomScaleNormal="85" zoomScaleSheetLayoutView="40" workbookViewId="0">
      <pane ySplit="7" topLeftCell="A8" activePane="bottomLeft" state="frozen"/>
      <selection activeCell="G3" sqref="G3"/>
      <selection pane="bottomLeft" activeCell="E36" sqref="E36"/>
    </sheetView>
  </sheetViews>
  <sheetFormatPr defaultRowHeight="0" customHeight="1" zeroHeight="1" x14ac:dyDescent="0.2"/>
  <cols>
    <col min="1" max="1" width="3.625" style="3" customWidth="1"/>
    <col min="2" max="2" width="36.625" style="3" customWidth="1"/>
    <col min="3" max="20" width="15.625" style="3" customWidth="1"/>
    <col min="21" max="21" width="15.625" style="20" customWidth="1"/>
    <col min="22" max="23" width="15.625" style="3" customWidth="1"/>
    <col min="24" max="24" width="16" style="3" bestFit="1" customWidth="1"/>
    <col min="25" max="25" width="13.125" style="3" customWidth="1"/>
    <col min="26" max="26" width="16" style="3" bestFit="1" customWidth="1"/>
    <col min="27" max="27" width="20.125" style="3" customWidth="1"/>
    <col min="28" max="28" width="19.875" style="3" customWidth="1"/>
    <col min="29" max="29" width="16.375" style="3" customWidth="1"/>
    <col min="30" max="33" width="9" style="3" customWidth="1"/>
    <col min="34" max="34" width="17.125" style="3" customWidth="1"/>
    <col min="35" max="65" width="9" style="3"/>
    <col min="66" max="66" width="17.125" style="3" customWidth="1"/>
    <col min="67" max="16384" width="9" style="3"/>
  </cols>
  <sheetData>
    <row r="1" spans="1:97" s="2" customFormat="1" ht="14.25" customHeight="1" x14ac:dyDescent="0.2">
      <c r="A1" s="46" t="s">
        <v>197</v>
      </c>
      <c r="B1" s="35"/>
      <c r="U1" s="20"/>
    </row>
    <row r="2" spans="1:97" s="2" customFormat="1" ht="19.5" customHeight="1" x14ac:dyDescent="0.2">
      <c r="B2" s="68" t="s">
        <v>46</v>
      </c>
      <c r="C2" s="68"/>
      <c r="D2" s="68"/>
      <c r="E2" s="68"/>
      <c r="F2" s="68"/>
      <c r="G2" s="68"/>
      <c r="H2" s="68"/>
      <c r="I2" s="68"/>
      <c r="J2" s="68"/>
      <c r="K2" s="68"/>
      <c r="L2" s="68"/>
      <c r="M2" s="68"/>
      <c r="N2" s="68"/>
      <c r="O2" s="68"/>
      <c r="P2" s="68"/>
      <c r="Q2" s="68"/>
      <c r="R2" s="68"/>
      <c r="S2" s="68"/>
      <c r="T2" s="68"/>
      <c r="U2" s="68"/>
      <c r="V2" s="68"/>
      <c r="W2" s="68"/>
    </row>
    <row r="3" spans="1:97" ht="9.9499999999999993" customHeight="1" x14ac:dyDescent="0.2">
      <c r="B3" s="4"/>
      <c r="C3" s="4"/>
      <c r="D3" s="4"/>
      <c r="E3" s="4"/>
      <c r="F3" s="4"/>
      <c r="G3" s="4"/>
      <c r="H3" s="4"/>
      <c r="I3" s="4"/>
      <c r="J3" s="4"/>
      <c r="K3" s="4"/>
      <c r="L3" s="4"/>
      <c r="M3" s="4"/>
      <c r="N3" s="4"/>
      <c r="O3" s="4"/>
      <c r="P3" s="4"/>
      <c r="Q3" s="4"/>
      <c r="R3" s="4"/>
      <c r="S3" s="4"/>
      <c r="T3" s="4"/>
      <c r="U3" s="18"/>
    </row>
    <row r="4" spans="1:97" s="2" customFormat="1" ht="12" customHeight="1" x14ac:dyDescent="0.2">
      <c r="B4" s="67" t="s">
        <v>430</v>
      </c>
      <c r="C4" s="67"/>
      <c r="D4" s="67"/>
      <c r="E4" s="67"/>
      <c r="F4" s="67"/>
      <c r="G4" s="67"/>
      <c r="H4" s="67"/>
      <c r="I4" s="67"/>
      <c r="J4" s="67"/>
      <c r="K4" s="67"/>
      <c r="L4" s="67"/>
      <c r="M4" s="67"/>
      <c r="N4" s="67"/>
      <c r="O4" s="67"/>
      <c r="P4" s="67"/>
      <c r="Q4" s="67"/>
      <c r="R4" s="67"/>
      <c r="S4" s="67"/>
      <c r="T4" s="67"/>
      <c r="U4" s="20"/>
    </row>
    <row r="5" spans="1:97" s="2" customFormat="1" ht="12" customHeight="1" x14ac:dyDescent="0.2">
      <c r="B5" s="67"/>
      <c r="C5" s="67"/>
      <c r="D5" s="67"/>
      <c r="E5" s="67"/>
      <c r="F5" s="67"/>
      <c r="G5" s="67"/>
      <c r="H5" s="67"/>
      <c r="I5" s="67"/>
      <c r="J5" s="67"/>
      <c r="K5" s="67"/>
      <c r="L5" s="67"/>
      <c r="M5" s="67"/>
      <c r="N5" s="67"/>
      <c r="O5" s="67"/>
      <c r="P5" s="67"/>
      <c r="Q5" s="67"/>
      <c r="R5" s="67"/>
      <c r="S5" s="67"/>
      <c r="T5" s="67"/>
      <c r="U5" s="20"/>
    </row>
    <row r="6" spans="1:97" s="2" customFormat="1" ht="24" customHeight="1" x14ac:dyDescent="0.2">
      <c r="B6" s="67"/>
      <c r="C6" s="67"/>
      <c r="D6" s="67"/>
      <c r="E6" s="1188"/>
      <c r="F6" s="67"/>
      <c r="G6" s="67"/>
      <c r="H6" s="67"/>
      <c r="I6" s="67"/>
      <c r="J6" s="67"/>
      <c r="K6" s="67"/>
      <c r="L6" s="67"/>
      <c r="M6" s="67"/>
      <c r="N6" s="67"/>
      <c r="O6" s="67"/>
      <c r="P6" s="67"/>
      <c r="Q6" s="67"/>
      <c r="R6" s="67"/>
      <c r="S6" s="67"/>
      <c r="T6" s="67"/>
      <c r="U6" s="20"/>
    </row>
    <row r="7" spans="1:97" s="2" customFormat="1" ht="9.9499999999999993" customHeight="1" x14ac:dyDescent="0.2">
      <c r="B7" s="7"/>
      <c r="C7" s="7"/>
      <c r="D7" s="7"/>
      <c r="E7" s="7"/>
      <c r="F7" s="7"/>
      <c r="G7" s="7"/>
      <c r="H7" s="7"/>
      <c r="I7" s="7"/>
      <c r="J7" s="7"/>
      <c r="K7" s="7"/>
      <c r="L7" s="7"/>
      <c r="M7" s="7"/>
      <c r="N7" s="7"/>
      <c r="O7" s="7"/>
      <c r="P7" s="7"/>
      <c r="Q7" s="7"/>
      <c r="R7" s="7"/>
      <c r="S7" s="7"/>
      <c r="T7" s="7"/>
      <c r="U7" s="55"/>
    </row>
    <row r="8" spans="1:97" s="2" customFormat="1" ht="5.0999999999999996" customHeight="1" x14ac:dyDescent="0.2">
      <c r="A8" s="1085"/>
      <c r="B8" s="7"/>
      <c r="C8" s="7"/>
      <c r="D8" s="7"/>
      <c r="E8" s="7"/>
      <c r="F8" s="7"/>
      <c r="G8" s="7"/>
      <c r="H8" s="7"/>
      <c r="I8" s="7"/>
      <c r="J8" s="7"/>
      <c r="K8" s="7"/>
      <c r="L8" s="7"/>
      <c r="M8" s="7"/>
      <c r="N8" s="7"/>
      <c r="O8" s="7"/>
      <c r="P8" s="7"/>
      <c r="Q8" s="7"/>
      <c r="R8" s="7"/>
      <c r="S8" s="7"/>
      <c r="T8" s="7"/>
      <c r="U8" s="55"/>
    </row>
    <row r="9" spans="1:97" s="1068" customFormat="1" ht="15" customHeight="1" x14ac:dyDescent="0.2">
      <c r="A9" s="1086"/>
      <c r="B9" s="2072" t="s">
        <v>547</v>
      </c>
      <c r="C9" s="2072"/>
      <c r="D9" s="1069"/>
      <c r="E9" s="2070" t="s">
        <v>546</v>
      </c>
      <c r="F9" s="2070"/>
      <c r="G9" s="2070"/>
      <c r="H9" s="1070"/>
      <c r="I9" s="2071" t="s">
        <v>1131</v>
      </c>
      <c r="J9" s="2071"/>
      <c r="K9" s="2071"/>
      <c r="L9" s="1071"/>
      <c r="M9" s="1071"/>
      <c r="N9" s="1071"/>
      <c r="O9" s="1071"/>
      <c r="P9" s="1072"/>
      <c r="Q9" s="1071"/>
      <c r="R9" s="1071"/>
      <c r="S9" s="1071"/>
      <c r="T9" s="1071"/>
      <c r="U9" s="1071"/>
      <c r="V9" s="1071"/>
      <c r="W9" s="1071"/>
      <c r="X9" s="1071"/>
      <c r="Y9" s="1071"/>
      <c r="Z9" s="1071"/>
      <c r="AA9" s="1071"/>
      <c r="AB9" s="1071"/>
      <c r="AC9" s="1071"/>
      <c r="AD9" s="1071"/>
      <c r="AE9" s="1071"/>
      <c r="AF9" s="1071"/>
      <c r="AG9" s="1071"/>
      <c r="AH9" s="2072" t="s">
        <v>547</v>
      </c>
      <c r="AI9" s="2072"/>
      <c r="AJ9" s="2072"/>
      <c r="AK9" s="1069"/>
      <c r="AL9" s="2070" t="s">
        <v>546</v>
      </c>
      <c r="AM9" s="2070"/>
      <c r="AN9" s="2070"/>
      <c r="AO9" s="2070"/>
      <c r="AQ9" s="2071" t="s">
        <v>1131</v>
      </c>
      <c r="AR9" s="2071"/>
      <c r="AS9" s="2071"/>
      <c r="AT9" s="2071"/>
      <c r="AW9" s="1073"/>
      <c r="AX9" s="1073"/>
      <c r="AY9" s="1073"/>
      <c r="AZ9" s="1073"/>
      <c r="BN9" s="2072" t="s">
        <v>547</v>
      </c>
      <c r="BO9" s="2072"/>
      <c r="BP9" s="2072"/>
      <c r="BQ9" s="1069"/>
      <c r="BR9" s="2070" t="s">
        <v>546</v>
      </c>
      <c r="BS9" s="2070"/>
      <c r="BT9" s="2070"/>
      <c r="BU9" s="2070"/>
      <c r="BW9" s="2071" t="s">
        <v>1131</v>
      </c>
      <c r="BX9" s="2071"/>
      <c r="BY9" s="2071"/>
      <c r="BZ9" s="2071"/>
    </row>
    <row r="10" spans="1:97" s="26" customFormat="1" ht="5.0999999999999996" customHeight="1" x14ac:dyDescent="0.25">
      <c r="A10" s="1087"/>
      <c r="B10" s="716"/>
      <c r="C10" s="715"/>
      <c r="D10" s="717"/>
      <c r="E10" s="717"/>
      <c r="F10" s="715"/>
      <c r="G10" s="717"/>
      <c r="H10" s="717"/>
      <c r="I10" s="717"/>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9"/>
      <c r="AQ10" s="720"/>
      <c r="AR10" s="719"/>
      <c r="AS10" s="721"/>
      <c r="AT10" s="719"/>
      <c r="AU10" s="719"/>
      <c r="AV10" s="719"/>
      <c r="AW10" s="719"/>
      <c r="AX10" s="719"/>
      <c r="AY10" s="719"/>
      <c r="AZ10" s="719"/>
      <c r="BR10" s="715"/>
      <c r="BS10" s="715"/>
      <c r="BT10" s="715"/>
      <c r="BU10" s="715"/>
      <c r="BV10" s="715"/>
      <c r="BW10" s="715"/>
      <c r="BX10" s="715"/>
      <c r="BY10" s="715"/>
      <c r="BZ10" s="715"/>
    </row>
    <row r="11" spans="1:97" s="2" customFormat="1" ht="20.100000000000001" customHeight="1" x14ac:dyDescent="0.2">
      <c r="A11" s="1085"/>
      <c r="B11" s="7"/>
      <c r="C11" s="7"/>
      <c r="D11" s="7"/>
      <c r="E11" s="7"/>
      <c r="F11" s="7"/>
      <c r="G11" s="7"/>
      <c r="H11" s="7"/>
      <c r="I11" s="7"/>
      <c r="J11" s="7"/>
      <c r="K11" s="7"/>
      <c r="L11" s="7"/>
      <c r="M11" s="7"/>
      <c r="N11" s="7"/>
      <c r="O11" s="7"/>
      <c r="P11" s="7"/>
      <c r="Q11" s="7"/>
      <c r="R11" s="7"/>
      <c r="S11" s="7"/>
      <c r="T11" s="7"/>
      <c r="U11" s="55"/>
    </row>
    <row r="12" spans="1:97" s="2" customFormat="1" ht="14.25" customHeight="1" x14ac:dyDescent="0.25">
      <c r="A12" s="1085"/>
      <c r="B12" s="88" t="s">
        <v>132</v>
      </c>
      <c r="C12" s="7"/>
      <c r="D12" s="7"/>
      <c r="E12" s="7"/>
      <c r="F12" s="7"/>
      <c r="G12" s="7"/>
      <c r="H12" s="7"/>
      <c r="I12" s="7"/>
      <c r="J12" s="7"/>
      <c r="K12" s="7"/>
      <c r="L12" s="7"/>
      <c r="M12" s="7"/>
      <c r="N12" s="7"/>
      <c r="O12" s="7"/>
      <c r="P12" s="7"/>
      <c r="Q12" s="7"/>
      <c r="R12" s="7"/>
      <c r="S12" s="7"/>
      <c r="T12" s="7"/>
      <c r="U12" s="55"/>
    </row>
    <row r="13" spans="1:97" s="2" customFormat="1" ht="9.9499999999999993" customHeight="1" x14ac:dyDescent="0.2">
      <c r="A13" s="1085"/>
      <c r="B13" s="7"/>
      <c r="C13" s="7"/>
      <c r="D13" s="7"/>
      <c r="E13" s="7"/>
      <c r="F13" s="7"/>
      <c r="G13" s="7"/>
      <c r="H13" s="7"/>
      <c r="I13" s="7"/>
      <c r="J13" s="7"/>
      <c r="K13" s="7"/>
      <c r="L13" s="7"/>
      <c r="M13" s="7"/>
      <c r="N13" s="7"/>
      <c r="O13" s="7"/>
      <c r="P13" s="7"/>
      <c r="Q13" s="7"/>
      <c r="R13" s="7"/>
      <c r="S13" s="7"/>
      <c r="T13" s="7"/>
      <c r="U13" s="55"/>
      <c r="AG13" s="1074"/>
      <c r="AH13" s="1074"/>
      <c r="AI13" s="1074"/>
      <c r="AJ13" s="1074"/>
      <c r="AK13" s="1074"/>
      <c r="AL13" s="1074"/>
      <c r="AM13" s="1074"/>
      <c r="AN13" s="1074"/>
      <c r="AO13" s="1074"/>
      <c r="AP13" s="1074"/>
      <c r="AQ13" s="1074"/>
      <c r="AR13" s="1074"/>
      <c r="AS13" s="1074"/>
      <c r="AT13" s="1074"/>
      <c r="AU13" s="1074"/>
      <c r="AV13" s="1074"/>
      <c r="AW13" s="1074"/>
      <c r="AX13" s="1074"/>
      <c r="AY13" s="1074"/>
      <c r="AZ13" s="1074"/>
      <c r="BA13" s="1074"/>
      <c r="BB13" s="1074"/>
      <c r="BC13" s="1074"/>
      <c r="BM13" s="1074"/>
      <c r="BN13" s="1074"/>
      <c r="BO13" s="1074"/>
      <c r="BP13" s="1074"/>
      <c r="BQ13" s="1074"/>
      <c r="BR13" s="1074"/>
      <c r="BS13" s="1074"/>
      <c r="BT13" s="1074"/>
      <c r="BU13" s="1074"/>
      <c r="BV13" s="1074"/>
      <c r="BW13" s="1074"/>
      <c r="BX13" s="1074"/>
      <c r="BY13" s="1074"/>
      <c r="BZ13" s="1074"/>
      <c r="CA13" s="1074"/>
      <c r="CB13" s="1074"/>
      <c r="CC13" s="1074"/>
      <c r="CD13" s="1074"/>
      <c r="CE13" s="1074"/>
      <c r="CF13" s="1074"/>
      <c r="CG13" s="1074"/>
      <c r="CH13" s="1074"/>
      <c r="CI13" s="1074"/>
    </row>
    <row r="14" spans="1:97" s="2" customFormat="1" ht="14.25" customHeight="1" x14ac:dyDescent="0.25">
      <c r="A14" s="1085"/>
      <c r="B14" s="2100"/>
      <c r="C14" s="163" t="s">
        <v>1</v>
      </c>
      <c r="D14" s="164" t="s">
        <v>2</v>
      </c>
      <c r="E14" s="163" t="s">
        <v>3</v>
      </c>
      <c r="F14" s="164" t="s">
        <v>80</v>
      </c>
      <c r="G14" s="163" t="s">
        <v>4</v>
      </c>
      <c r="H14" s="164" t="s">
        <v>5</v>
      </c>
      <c r="I14" s="163" t="s">
        <v>6</v>
      </c>
      <c r="J14" s="164" t="s">
        <v>7</v>
      </c>
      <c r="K14" s="163" t="s">
        <v>8</v>
      </c>
      <c r="L14" s="164" t="s">
        <v>9</v>
      </c>
      <c r="M14" s="163" t="s">
        <v>10</v>
      </c>
      <c r="N14" s="164" t="s">
        <v>11</v>
      </c>
      <c r="O14" s="163" t="s">
        <v>12</v>
      </c>
      <c r="P14" s="164" t="s">
        <v>13</v>
      </c>
      <c r="Q14" s="163" t="s">
        <v>14</v>
      </c>
      <c r="R14" s="164" t="s">
        <v>15</v>
      </c>
      <c r="S14" s="163" t="s">
        <v>16</v>
      </c>
      <c r="T14" s="164" t="s">
        <v>17</v>
      </c>
      <c r="U14" s="163" t="s">
        <v>18</v>
      </c>
      <c r="V14" s="164" t="s">
        <v>19</v>
      </c>
      <c r="W14" s="163" t="s">
        <v>20</v>
      </c>
      <c r="X14" s="164" t="s">
        <v>21</v>
      </c>
      <c r="Y14" s="163" t="s">
        <v>22</v>
      </c>
      <c r="Z14" s="164" t="s">
        <v>23</v>
      </c>
      <c r="AA14" s="163" t="s">
        <v>24</v>
      </c>
      <c r="AB14" s="164" t="s">
        <v>25</v>
      </c>
      <c r="AH14" s="2127"/>
      <c r="AI14" s="2127"/>
      <c r="AJ14" s="2127"/>
      <c r="AK14" s="2127"/>
      <c r="AL14" s="2127"/>
      <c r="AM14" s="2127"/>
      <c r="AN14" s="2127"/>
      <c r="AO14" s="2127"/>
      <c r="AP14" s="2127"/>
      <c r="AQ14" s="2127"/>
      <c r="AR14" s="2127"/>
      <c r="AS14" s="2127"/>
      <c r="AT14" s="2127"/>
      <c r="AU14" s="2127"/>
      <c r="AV14" s="2127"/>
      <c r="AW14" s="2127"/>
      <c r="AX14" s="2127"/>
      <c r="AY14" s="2127"/>
      <c r="AZ14" s="2127"/>
      <c r="BA14" s="2127"/>
      <c r="BB14" s="2127"/>
      <c r="BC14" s="2127"/>
      <c r="BN14" s="2127"/>
      <c r="BO14" s="2127"/>
      <c r="BP14" s="2127"/>
      <c r="BQ14" s="2127"/>
      <c r="BR14" s="2127"/>
      <c r="BS14" s="2127"/>
      <c r="BT14" s="2127"/>
      <c r="BU14" s="2127"/>
      <c r="BV14" s="2127"/>
      <c r="BW14" s="2127"/>
      <c r="BX14" s="2127"/>
      <c r="BY14" s="2127"/>
      <c r="BZ14" s="2127"/>
      <c r="CA14" s="2127"/>
      <c r="CB14" s="2127"/>
      <c r="CC14" s="2127"/>
      <c r="CD14" s="2127"/>
      <c r="CE14" s="2127"/>
      <c r="CF14" s="2127"/>
      <c r="CG14" s="2127"/>
      <c r="CH14" s="2127"/>
      <c r="CI14" s="2127"/>
    </row>
    <row r="15" spans="1:97" s="2" customFormat="1" ht="30" customHeight="1" x14ac:dyDescent="0.25">
      <c r="A15" s="1085"/>
      <c r="B15" s="1963"/>
      <c r="C15" s="2098" t="s">
        <v>488</v>
      </c>
      <c r="D15" s="2099"/>
      <c r="E15" s="2083" t="s">
        <v>92</v>
      </c>
      <c r="F15" s="2084"/>
      <c r="G15" s="2083" t="s">
        <v>489</v>
      </c>
      <c r="H15" s="2084"/>
      <c r="I15" s="2083" t="s">
        <v>97</v>
      </c>
      <c r="J15" s="2084"/>
      <c r="K15" s="2083" t="s">
        <v>98</v>
      </c>
      <c r="L15" s="2084"/>
      <c r="M15" s="2083" t="s">
        <v>99</v>
      </c>
      <c r="N15" s="2084"/>
      <c r="O15" s="2083" t="s">
        <v>100</v>
      </c>
      <c r="P15" s="2084"/>
      <c r="Q15" s="2083" t="s">
        <v>101</v>
      </c>
      <c r="R15" s="2084"/>
      <c r="S15" s="2083" t="s">
        <v>129</v>
      </c>
      <c r="T15" s="2084"/>
      <c r="U15" s="2083" t="s">
        <v>130</v>
      </c>
      <c r="V15" s="2084"/>
      <c r="W15" s="2083" t="s">
        <v>599</v>
      </c>
      <c r="X15" s="2084"/>
      <c r="Y15" s="2101" t="s">
        <v>600</v>
      </c>
      <c r="Z15" s="2102"/>
      <c r="AA15" s="1180" t="s">
        <v>50</v>
      </c>
      <c r="AB15" s="1181"/>
      <c r="AH15" s="1097" t="s">
        <v>136</v>
      </c>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N15" s="1098" t="s">
        <v>136</v>
      </c>
      <c r="BO15" s="794"/>
      <c r="BP15" s="794"/>
      <c r="BQ15" s="794"/>
      <c r="BR15" s="794"/>
      <c r="BS15" s="794"/>
      <c r="BT15" s="794"/>
      <c r="BU15" s="794"/>
      <c r="BV15" s="794"/>
      <c r="BW15" s="794"/>
      <c r="BX15" s="794"/>
      <c r="BY15" s="794"/>
      <c r="BZ15" s="794"/>
      <c r="CA15" s="794"/>
      <c r="CB15" s="794"/>
      <c r="CC15" s="794"/>
      <c r="CD15" s="794"/>
      <c r="CE15" s="794"/>
      <c r="CF15" s="794"/>
      <c r="CG15" s="794"/>
      <c r="CH15" s="794"/>
      <c r="CI15" s="794"/>
      <c r="CJ15" s="795"/>
      <c r="CK15" s="795"/>
      <c r="CL15" s="795"/>
      <c r="CM15" s="795"/>
      <c r="CN15" s="795"/>
      <c r="CO15" s="795"/>
      <c r="CP15" s="795"/>
      <c r="CQ15" s="795"/>
      <c r="CR15" s="795"/>
      <c r="CS15" s="795"/>
    </row>
    <row r="16" spans="1:97" s="2" customFormat="1" ht="69.95" customHeight="1" thickBot="1" x14ac:dyDescent="0.25">
      <c r="A16" s="1085"/>
      <c r="B16" s="2049"/>
      <c r="C16" s="187" t="s">
        <v>96</v>
      </c>
      <c r="D16" s="188" t="s">
        <v>104</v>
      </c>
      <c r="E16" s="189" t="s">
        <v>96</v>
      </c>
      <c r="F16" s="190" t="s">
        <v>104</v>
      </c>
      <c r="G16" s="189" t="s">
        <v>96</v>
      </c>
      <c r="H16" s="190" t="s">
        <v>104</v>
      </c>
      <c r="I16" s="189" t="s">
        <v>96</v>
      </c>
      <c r="J16" s="190" t="s">
        <v>104</v>
      </c>
      <c r="K16" s="189" t="s">
        <v>96</v>
      </c>
      <c r="L16" s="190" t="s">
        <v>104</v>
      </c>
      <c r="M16" s="189" t="s">
        <v>96</v>
      </c>
      <c r="N16" s="190" t="s">
        <v>104</v>
      </c>
      <c r="O16" s="189" t="s">
        <v>96</v>
      </c>
      <c r="P16" s="190" t="s">
        <v>104</v>
      </c>
      <c r="Q16" s="189" t="s">
        <v>96</v>
      </c>
      <c r="R16" s="190" t="s">
        <v>104</v>
      </c>
      <c r="S16" s="189" t="s">
        <v>96</v>
      </c>
      <c r="T16" s="190" t="s">
        <v>104</v>
      </c>
      <c r="U16" s="189" t="s">
        <v>96</v>
      </c>
      <c r="V16" s="190" t="s">
        <v>104</v>
      </c>
      <c r="W16" s="189" t="s">
        <v>96</v>
      </c>
      <c r="X16" s="190" t="s">
        <v>104</v>
      </c>
      <c r="Y16" s="189" t="s">
        <v>96</v>
      </c>
      <c r="Z16" s="191" t="s">
        <v>104</v>
      </c>
      <c r="AA16" s="192" t="s">
        <v>96</v>
      </c>
      <c r="AB16" s="190" t="s">
        <v>104</v>
      </c>
      <c r="AH16" s="1090" t="s">
        <v>549</v>
      </c>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N16" s="1099" t="s">
        <v>1132</v>
      </c>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5"/>
      <c r="CK16" s="795"/>
      <c r="CL16" s="795"/>
      <c r="CM16" s="795"/>
      <c r="CN16" s="795"/>
      <c r="CO16" s="795"/>
      <c r="CP16" s="795"/>
      <c r="CQ16" s="795"/>
      <c r="CR16" s="795"/>
      <c r="CS16" s="795"/>
    </row>
    <row r="17" spans="1:97" s="1455" customFormat="1" ht="60" customHeight="1" x14ac:dyDescent="0.2">
      <c r="A17" s="1483"/>
      <c r="B17" s="1456" t="s">
        <v>43</v>
      </c>
      <c r="C17" s="464"/>
      <c r="D17" s="465"/>
      <c r="E17" s="466"/>
      <c r="F17" s="465"/>
      <c r="G17" s="466"/>
      <c r="H17" s="465"/>
      <c r="I17" s="466"/>
      <c r="J17" s="465"/>
      <c r="K17" s="466"/>
      <c r="L17" s="465"/>
      <c r="M17" s="466"/>
      <c r="N17" s="465"/>
      <c r="O17" s="466"/>
      <c r="P17" s="465"/>
      <c r="Q17" s="466"/>
      <c r="R17" s="465"/>
      <c r="S17" s="466"/>
      <c r="T17" s="465"/>
      <c r="U17" s="466"/>
      <c r="V17" s="465"/>
      <c r="W17" s="466"/>
      <c r="X17" s="465"/>
      <c r="Y17" s="466"/>
      <c r="Z17" s="467"/>
      <c r="AA17" s="468"/>
      <c r="AB17" s="469"/>
      <c r="AH17" s="1484"/>
      <c r="AI17" s="1458" t="s">
        <v>1</v>
      </c>
      <c r="AJ17" s="1459" t="s">
        <v>2</v>
      </c>
      <c r="AK17" s="1458" t="s">
        <v>3</v>
      </c>
      <c r="AL17" s="1459" t="s">
        <v>80</v>
      </c>
      <c r="AM17" s="1458" t="s">
        <v>4</v>
      </c>
      <c r="AN17" s="1459" t="s">
        <v>5</v>
      </c>
      <c r="AO17" s="1458" t="s">
        <v>6</v>
      </c>
      <c r="AP17" s="1459" t="s">
        <v>7</v>
      </c>
      <c r="AQ17" s="1458" t="s">
        <v>8</v>
      </c>
      <c r="AR17" s="1459" t="s">
        <v>9</v>
      </c>
      <c r="AS17" s="1458" t="s">
        <v>10</v>
      </c>
      <c r="AT17" s="1459" t="s">
        <v>11</v>
      </c>
      <c r="AU17" s="1458" t="s">
        <v>12</v>
      </c>
      <c r="AV17" s="1459" t="s">
        <v>13</v>
      </c>
      <c r="AW17" s="1458" t="s">
        <v>14</v>
      </c>
      <c r="AX17" s="1459" t="s">
        <v>15</v>
      </c>
      <c r="AY17" s="1458" t="s">
        <v>14</v>
      </c>
      <c r="AZ17" s="1459" t="s">
        <v>15</v>
      </c>
      <c r="BA17" s="1405"/>
      <c r="BB17" s="1405"/>
      <c r="BC17" s="1405"/>
      <c r="BD17" s="1405"/>
      <c r="BE17" s="1405"/>
      <c r="BF17" s="1405"/>
      <c r="BG17" s="1405"/>
      <c r="BH17" s="1405"/>
      <c r="BI17" s="1405"/>
      <c r="BN17" s="1485"/>
      <c r="BO17" s="1461" t="s">
        <v>1</v>
      </c>
      <c r="BP17" s="1462" t="s">
        <v>2</v>
      </c>
      <c r="BQ17" s="1461" t="s">
        <v>3</v>
      </c>
      <c r="BR17" s="1462" t="s">
        <v>80</v>
      </c>
      <c r="BS17" s="1461" t="s">
        <v>4</v>
      </c>
      <c r="BT17" s="1462" t="s">
        <v>5</v>
      </c>
      <c r="BU17" s="1461" t="s">
        <v>6</v>
      </c>
      <c r="BV17" s="1462" t="s">
        <v>7</v>
      </c>
      <c r="BW17" s="1461" t="s">
        <v>8</v>
      </c>
      <c r="BX17" s="1462" t="s">
        <v>9</v>
      </c>
      <c r="BY17" s="1461" t="s">
        <v>10</v>
      </c>
      <c r="BZ17" s="1462" t="s">
        <v>11</v>
      </c>
      <c r="CA17" s="1461" t="s">
        <v>12</v>
      </c>
      <c r="CB17" s="1462" t="s">
        <v>13</v>
      </c>
      <c r="CC17" s="1461" t="s">
        <v>14</v>
      </c>
      <c r="CD17" s="1462" t="s">
        <v>15</v>
      </c>
      <c r="CE17" s="1461" t="s">
        <v>14</v>
      </c>
      <c r="CF17" s="1462" t="s">
        <v>15</v>
      </c>
      <c r="CG17" s="1486"/>
      <c r="CH17" s="1486"/>
      <c r="CI17" s="1486"/>
      <c r="CJ17" s="1412"/>
      <c r="CK17" s="1412"/>
      <c r="CL17" s="1412"/>
      <c r="CM17" s="1412"/>
      <c r="CN17" s="1412"/>
      <c r="CO17" s="1412"/>
      <c r="CP17" s="1412"/>
      <c r="CQ17" s="1412"/>
      <c r="CR17" s="1412"/>
      <c r="CS17" s="1412"/>
    </row>
    <row r="18" spans="1:97" s="1455" customFormat="1" ht="60" customHeight="1" x14ac:dyDescent="0.2">
      <c r="A18" s="1483"/>
      <c r="B18" s="1463" t="s">
        <v>95</v>
      </c>
      <c r="C18" s="470"/>
      <c r="D18" s="471"/>
      <c r="E18" s="472"/>
      <c r="F18" s="471"/>
      <c r="G18" s="472"/>
      <c r="H18" s="471"/>
      <c r="I18" s="472"/>
      <c r="J18" s="471"/>
      <c r="K18" s="472"/>
      <c r="L18" s="471"/>
      <c r="M18" s="472"/>
      <c r="N18" s="471"/>
      <c r="O18" s="472"/>
      <c r="P18" s="471"/>
      <c r="Q18" s="472"/>
      <c r="R18" s="471"/>
      <c r="S18" s="472"/>
      <c r="T18" s="471"/>
      <c r="U18" s="472"/>
      <c r="V18" s="471"/>
      <c r="W18" s="472"/>
      <c r="X18" s="471"/>
      <c r="Y18" s="472"/>
      <c r="Z18" s="473"/>
      <c r="AA18" s="474"/>
      <c r="AB18" s="475"/>
      <c r="AH18" s="2111"/>
      <c r="AI18" s="2113" t="str">
        <f>C15</f>
        <v>Money Market Funds</v>
      </c>
      <c r="AJ18" s="2114"/>
      <c r="AK18" s="2077" t="str">
        <f>E15</f>
        <v>Fixed Income Funds</v>
      </c>
      <c r="AL18" s="2104"/>
      <c r="AM18" s="2077" t="str">
        <f>G15</f>
        <v>Mixed Funds</v>
      </c>
      <c r="AN18" s="2104"/>
      <c r="AO18" s="2077" t="str">
        <f>I15</f>
        <v>Entity Type 4</v>
      </c>
      <c r="AP18" s="2104"/>
      <c r="AQ18" s="2077" t="str">
        <f>K15</f>
        <v>Entity Type 5</v>
      </c>
      <c r="AR18" s="2104"/>
      <c r="AS18" s="2077" t="str">
        <f>M15</f>
        <v>Entity Type 6</v>
      </c>
      <c r="AT18" s="2104"/>
      <c r="AU18" s="2077" t="str">
        <f>O15</f>
        <v>Entity Type 7</v>
      </c>
      <c r="AV18" s="2104"/>
      <c r="AW18" s="2077" t="str">
        <f>Q15</f>
        <v>Entity Type 8</v>
      </c>
      <c r="AX18" s="2088"/>
      <c r="AY18" s="2103" t="str">
        <f>S15</f>
        <v>Entity Type 9</v>
      </c>
      <c r="AZ18" s="2104"/>
      <c r="BA18" s="2103" t="str">
        <f>U15</f>
        <v>Entity Type 10</v>
      </c>
      <c r="BB18" s="2104"/>
      <c r="BC18" s="2103" t="str">
        <f>W15</f>
        <v>Entity Type 11</v>
      </c>
      <c r="BD18" s="2104"/>
      <c r="BE18" s="2103" t="str">
        <f>Y15</f>
        <v>Entity Type 12</v>
      </c>
      <c r="BF18" s="2104"/>
      <c r="BG18" s="2103" t="str">
        <f>AA15</f>
        <v>Total</v>
      </c>
      <c r="BH18" s="2104"/>
      <c r="BI18" s="1405"/>
      <c r="BN18" s="2134"/>
      <c r="BO18" s="2130" t="str">
        <f>C15</f>
        <v>Money Market Funds</v>
      </c>
      <c r="BP18" s="2131"/>
      <c r="BQ18" s="2132" t="str">
        <f>E15</f>
        <v>Fixed Income Funds</v>
      </c>
      <c r="BR18" s="2129"/>
      <c r="BS18" s="2132" t="str">
        <f>G15</f>
        <v>Mixed Funds</v>
      </c>
      <c r="BT18" s="2129"/>
      <c r="BU18" s="2132" t="str">
        <f>I15</f>
        <v>Entity Type 4</v>
      </c>
      <c r="BV18" s="2129"/>
      <c r="BW18" s="2132" t="str">
        <f>K15</f>
        <v>Entity Type 5</v>
      </c>
      <c r="BX18" s="2129"/>
      <c r="BY18" s="2132" t="str">
        <f>M15</f>
        <v>Entity Type 6</v>
      </c>
      <c r="BZ18" s="2129"/>
      <c r="CA18" s="2132" t="str">
        <f>O15</f>
        <v>Entity Type 7</v>
      </c>
      <c r="CB18" s="2129"/>
      <c r="CC18" s="2132" t="str">
        <f>Q15</f>
        <v>Entity Type 8</v>
      </c>
      <c r="CD18" s="2133"/>
      <c r="CE18" s="2128" t="str">
        <f>S15</f>
        <v>Entity Type 9</v>
      </c>
      <c r="CF18" s="2129"/>
      <c r="CG18" s="2132" t="str">
        <f>U15</f>
        <v>Entity Type 10</v>
      </c>
      <c r="CH18" s="2133"/>
      <c r="CI18" s="2128" t="str">
        <f>W15</f>
        <v>Entity Type 11</v>
      </c>
      <c r="CJ18" s="2129"/>
      <c r="CK18" s="2132" t="str">
        <f>Y15</f>
        <v>Entity Type 12</v>
      </c>
      <c r="CL18" s="2133"/>
      <c r="CM18" s="2128" t="str">
        <f>AA15</f>
        <v>Total</v>
      </c>
      <c r="CN18" s="2129"/>
      <c r="CO18" s="1412"/>
      <c r="CP18" s="1412"/>
      <c r="CQ18" s="1412"/>
      <c r="CR18" s="1412"/>
      <c r="CS18" s="1412"/>
    </row>
    <row r="19" spans="1:97" s="1455" customFormat="1" ht="60" customHeight="1" thickBot="1" x14ac:dyDescent="0.25">
      <c r="A19" s="1483"/>
      <c r="B19" s="1474" t="s">
        <v>94</v>
      </c>
      <c r="C19" s="476"/>
      <c r="D19" s="477"/>
      <c r="E19" s="478"/>
      <c r="F19" s="477"/>
      <c r="G19" s="478"/>
      <c r="H19" s="477"/>
      <c r="I19" s="478"/>
      <c r="J19" s="477"/>
      <c r="K19" s="478"/>
      <c r="L19" s="477"/>
      <c r="M19" s="478"/>
      <c r="N19" s="477"/>
      <c r="O19" s="478"/>
      <c r="P19" s="477"/>
      <c r="Q19" s="478"/>
      <c r="R19" s="477"/>
      <c r="S19" s="478"/>
      <c r="T19" s="477"/>
      <c r="U19" s="478"/>
      <c r="V19" s="477"/>
      <c r="W19" s="478"/>
      <c r="X19" s="477"/>
      <c r="Y19" s="478"/>
      <c r="Z19" s="479"/>
      <c r="AA19" s="480"/>
      <c r="AB19" s="481"/>
      <c r="AH19" s="2112"/>
      <c r="AI19" s="1487" t="s">
        <v>96</v>
      </c>
      <c r="AJ19" s="1488" t="s">
        <v>104</v>
      </c>
      <c r="AK19" s="1489" t="s">
        <v>96</v>
      </c>
      <c r="AL19" s="1490" t="s">
        <v>104</v>
      </c>
      <c r="AM19" s="1489" t="s">
        <v>96</v>
      </c>
      <c r="AN19" s="1490" t="s">
        <v>104</v>
      </c>
      <c r="AO19" s="1489" t="s">
        <v>96</v>
      </c>
      <c r="AP19" s="1490" t="s">
        <v>104</v>
      </c>
      <c r="AQ19" s="1489" t="s">
        <v>96</v>
      </c>
      <c r="AR19" s="1490" t="s">
        <v>104</v>
      </c>
      <c r="AS19" s="1489" t="s">
        <v>96</v>
      </c>
      <c r="AT19" s="1490" t="s">
        <v>104</v>
      </c>
      <c r="AU19" s="1489" t="s">
        <v>96</v>
      </c>
      <c r="AV19" s="1490" t="s">
        <v>104</v>
      </c>
      <c r="AW19" s="1489" t="s">
        <v>96</v>
      </c>
      <c r="AX19" s="1491" t="s">
        <v>104</v>
      </c>
      <c r="AY19" s="1492" t="s">
        <v>96</v>
      </c>
      <c r="AZ19" s="1490" t="s">
        <v>104</v>
      </c>
      <c r="BA19" s="1492" t="s">
        <v>96</v>
      </c>
      <c r="BB19" s="1490" t="s">
        <v>104</v>
      </c>
      <c r="BC19" s="1492" t="s">
        <v>96</v>
      </c>
      <c r="BD19" s="1490" t="s">
        <v>104</v>
      </c>
      <c r="BE19" s="1492" t="s">
        <v>96</v>
      </c>
      <c r="BF19" s="1490" t="s">
        <v>104</v>
      </c>
      <c r="BG19" s="1492" t="s">
        <v>96</v>
      </c>
      <c r="BH19" s="1490" t="s">
        <v>104</v>
      </c>
      <c r="BI19" s="1405"/>
      <c r="BN19" s="2135"/>
      <c r="BO19" s="1493" t="s">
        <v>96</v>
      </c>
      <c r="BP19" s="1494" t="s">
        <v>104</v>
      </c>
      <c r="BQ19" s="1495" t="s">
        <v>96</v>
      </c>
      <c r="BR19" s="1496" t="s">
        <v>104</v>
      </c>
      <c r="BS19" s="1495" t="s">
        <v>96</v>
      </c>
      <c r="BT19" s="1496" t="s">
        <v>104</v>
      </c>
      <c r="BU19" s="1495" t="s">
        <v>96</v>
      </c>
      <c r="BV19" s="1496" t="s">
        <v>104</v>
      </c>
      <c r="BW19" s="1495" t="s">
        <v>96</v>
      </c>
      <c r="BX19" s="1496" t="s">
        <v>104</v>
      </c>
      <c r="BY19" s="1495" t="s">
        <v>96</v>
      </c>
      <c r="BZ19" s="1496" t="s">
        <v>104</v>
      </c>
      <c r="CA19" s="1495" t="s">
        <v>96</v>
      </c>
      <c r="CB19" s="1496" t="s">
        <v>104</v>
      </c>
      <c r="CC19" s="1495" t="s">
        <v>96</v>
      </c>
      <c r="CD19" s="1497" t="s">
        <v>104</v>
      </c>
      <c r="CE19" s="1498" t="s">
        <v>96</v>
      </c>
      <c r="CF19" s="1496" t="s">
        <v>104</v>
      </c>
      <c r="CG19" s="1495" t="s">
        <v>96</v>
      </c>
      <c r="CH19" s="1497" t="s">
        <v>104</v>
      </c>
      <c r="CI19" s="1498" t="s">
        <v>96</v>
      </c>
      <c r="CJ19" s="1496" t="s">
        <v>104</v>
      </c>
      <c r="CK19" s="1495" t="s">
        <v>96</v>
      </c>
      <c r="CL19" s="1497" t="s">
        <v>104</v>
      </c>
      <c r="CM19" s="1498" t="s">
        <v>96</v>
      </c>
      <c r="CN19" s="1496" t="s">
        <v>104</v>
      </c>
      <c r="CO19" s="1412"/>
      <c r="CP19" s="1412"/>
      <c r="CQ19" s="1412"/>
      <c r="CR19" s="1412"/>
      <c r="CS19" s="1412"/>
    </row>
    <row r="20" spans="1:97" s="1396" customFormat="1" ht="14.25" customHeight="1" x14ac:dyDescent="0.2">
      <c r="A20" s="1390"/>
      <c r="B20" s="1391" t="s">
        <v>131</v>
      </c>
      <c r="C20" s="1392"/>
      <c r="D20" s="1393"/>
      <c r="E20" s="1394"/>
      <c r="F20" s="1393"/>
      <c r="G20" s="1394"/>
      <c r="H20" s="1393"/>
      <c r="I20" s="1394"/>
      <c r="J20" s="1393"/>
      <c r="K20" s="1394"/>
      <c r="L20" s="1393"/>
      <c r="M20" s="1394"/>
      <c r="N20" s="1393"/>
      <c r="O20" s="1394"/>
      <c r="P20" s="1393"/>
      <c r="Q20" s="1394"/>
      <c r="R20" s="1393"/>
      <c r="S20" s="1394"/>
      <c r="T20" s="1393"/>
      <c r="U20" s="1394"/>
      <c r="V20" s="1393"/>
      <c r="W20" s="1394"/>
      <c r="X20" s="1393"/>
      <c r="Y20" s="1394"/>
      <c r="Z20" s="1395"/>
      <c r="AA20" s="1392"/>
      <c r="AB20" s="1393"/>
      <c r="AH20" s="1397"/>
      <c r="AI20" s="1398"/>
      <c r="AJ20" s="1399"/>
      <c r="AK20" s="1400"/>
      <c r="AL20" s="1399"/>
      <c r="AM20" s="1400"/>
      <c r="AN20" s="1399"/>
      <c r="AO20" s="1400"/>
      <c r="AP20" s="1399"/>
      <c r="AQ20" s="1400"/>
      <c r="AR20" s="1399"/>
      <c r="AS20" s="1400"/>
      <c r="AT20" s="1399"/>
      <c r="AU20" s="1400"/>
      <c r="AV20" s="1399"/>
      <c r="AW20" s="1400"/>
      <c r="AX20" s="1401"/>
      <c r="AY20" s="1402"/>
      <c r="AZ20" s="1403"/>
      <c r="BA20" s="1402"/>
      <c r="BB20" s="1403"/>
      <c r="BC20" s="1402"/>
      <c r="BD20" s="1403"/>
      <c r="BE20" s="1402"/>
      <c r="BF20" s="1403"/>
      <c r="BG20" s="1404"/>
      <c r="BH20" s="1403"/>
      <c r="BI20" s="1405"/>
      <c r="BN20" s="1406"/>
      <c r="BO20" s="1407"/>
      <c r="BP20" s="1408"/>
      <c r="BQ20" s="1409"/>
      <c r="BR20" s="1408"/>
      <c r="BS20" s="1409"/>
      <c r="BT20" s="1408"/>
      <c r="BU20" s="1409"/>
      <c r="BV20" s="1408"/>
      <c r="BW20" s="1409"/>
      <c r="BX20" s="1408"/>
      <c r="BY20" s="1409"/>
      <c r="BZ20" s="1408"/>
      <c r="CA20" s="1409"/>
      <c r="CB20" s="1408"/>
      <c r="CC20" s="1409"/>
      <c r="CD20" s="1410"/>
      <c r="CE20" s="1411"/>
      <c r="CF20" s="1408"/>
      <c r="CG20" s="1409"/>
      <c r="CH20" s="1410"/>
      <c r="CI20" s="1411"/>
      <c r="CJ20" s="1408"/>
      <c r="CK20" s="1409"/>
      <c r="CL20" s="1410"/>
      <c r="CM20" s="1411"/>
      <c r="CN20" s="1408"/>
      <c r="CO20" s="1412"/>
      <c r="CP20" s="1412"/>
      <c r="CQ20" s="1412"/>
      <c r="CR20" s="1412"/>
      <c r="CS20" s="1412"/>
    </row>
    <row r="21" spans="1:97" s="2" customFormat="1" ht="14.25" x14ac:dyDescent="0.2">
      <c r="A21" s="1088"/>
      <c r="B21" s="77">
        <v>2002</v>
      </c>
      <c r="C21" s="175"/>
      <c r="D21" s="116"/>
      <c r="E21" s="172"/>
      <c r="F21" s="116"/>
      <c r="G21" s="172"/>
      <c r="H21" s="116"/>
      <c r="I21" s="172"/>
      <c r="J21" s="116"/>
      <c r="K21" s="172"/>
      <c r="L21" s="116"/>
      <c r="M21" s="172"/>
      <c r="N21" s="116"/>
      <c r="O21" s="172"/>
      <c r="P21" s="116"/>
      <c r="Q21" s="172"/>
      <c r="R21" s="116"/>
      <c r="S21" s="172"/>
      <c r="T21" s="116"/>
      <c r="U21" s="172"/>
      <c r="V21" s="116"/>
      <c r="W21" s="172"/>
      <c r="X21" s="116"/>
      <c r="Y21" s="172"/>
      <c r="Z21" s="176"/>
      <c r="AA21" s="451">
        <f>C21+E21+G21+I21+K21+M21+O21+Q21+S21+U21+W21+Y21</f>
        <v>0</v>
      </c>
      <c r="AB21" s="437">
        <f>D21+F21+H21+J21+L21+N21+P21+R21+T21+V21+X21+Z21</f>
        <v>0</v>
      </c>
      <c r="AH21" s="869">
        <v>2002</v>
      </c>
      <c r="AI21" s="870" t="str">
        <f>IF(ISNUMBER(C21),'Cover Page'!$D$35/1000000*'4 classification'!C21/'FX rate'!$C7,"")</f>
        <v/>
      </c>
      <c r="AJ21" s="871" t="str">
        <f>IF(ISNUMBER(D21),'Cover Page'!$D$35/1000000*'4 classification'!D21/'FX rate'!$C7,"")</f>
        <v/>
      </c>
      <c r="AK21" s="1124" t="str">
        <f>IF(ISNUMBER(E21),'Cover Page'!$D$35/1000000*'4 classification'!E21/'FX rate'!$C7,"")</f>
        <v/>
      </c>
      <c r="AL21" s="871" t="str">
        <f>IF(ISNUMBER(F21),'Cover Page'!$D$35/1000000*'4 classification'!F21/'FX rate'!$C7,"")</f>
        <v/>
      </c>
      <c r="AM21" s="1124" t="str">
        <f>IF(ISNUMBER(G21),'Cover Page'!$D$35/1000000*'4 classification'!G21/'FX rate'!$C7,"")</f>
        <v/>
      </c>
      <c r="AN21" s="871" t="str">
        <f>IF(ISNUMBER(H21),'Cover Page'!$D$35/1000000*'4 classification'!H21/'FX rate'!$C7,"")</f>
        <v/>
      </c>
      <c r="AO21" s="1124" t="str">
        <f>IF(ISNUMBER(I21),'Cover Page'!$D$35/1000000*'4 classification'!I21/'FX rate'!$C7,"")</f>
        <v/>
      </c>
      <c r="AP21" s="871" t="str">
        <f>IF(ISNUMBER(J21),'Cover Page'!$D$35/1000000*'4 classification'!J21/'FX rate'!$C7,"")</f>
        <v/>
      </c>
      <c r="AQ21" s="1124" t="str">
        <f>IF(ISNUMBER(K21),'Cover Page'!$D$35/1000000*'4 classification'!K21/'FX rate'!$C7,"")</f>
        <v/>
      </c>
      <c r="AR21" s="871" t="str">
        <f>IF(ISNUMBER(L21),'Cover Page'!$D$35/1000000*'4 classification'!L21/'FX rate'!$C7,"")</f>
        <v/>
      </c>
      <c r="AS21" s="1124" t="str">
        <f>IF(ISNUMBER(M21),'Cover Page'!$D$35/1000000*'4 classification'!M21/'FX rate'!$C7,"")</f>
        <v/>
      </c>
      <c r="AT21" s="871" t="str">
        <f>IF(ISNUMBER(N21),'Cover Page'!$D$35/1000000*'4 classification'!N21/'FX rate'!$C7,"")</f>
        <v/>
      </c>
      <c r="AU21" s="1124" t="str">
        <f>IF(ISNUMBER(O21),'Cover Page'!$D$35/1000000*'4 classification'!O21/'FX rate'!$C7,"")</f>
        <v/>
      </c>
      <c r="AV21" s="871" t="str">
        <f>IF(ISNUMBER(P21),'Cover Page'!$D$35/1000000*'4 classification'!P21/'FX rate'!$C7,"")</f>
        <v/>
      </c>
      <c r="AW21" s="1124" t="str">
        <f>IF(ISNUMBER(Q21),'Cover Page'!$D$35/1000000*'4 classification'!Q21/'FX rate'!$C7,"")</f>
        <v/>
      </c>
      <c r="AX21" s="1118" t="str">
        <f>IF(ISNUMBER(R21),'Cover Page'!$D$35/1000000*'4 classification'!R21/'FX rate'!$C7,"")</f>
        <v/>
      </c>
      <c r="AY21" s="1124" t="str">
        <f>IF(ISNUMBER(S21),'Cover Page'!$D$35/1000000*'4 classification'!S21/'FX rate'!$C7,"")</f>
        <v/>
      </c>
      <c r="AZ21" s="873" t="str">
        <f>IF(ISNUMBER(T21),'Cover Page'!$D$35/1000000*'4 classification'!T21/'FX rate'!$C7,"")</f>
        <v/>
      </c>
      <c r="BA21" s="1124" t="str">
        <f>IF(ISNUMBER(U21),'Cover Page'!$D$35/1000000*'4 classification'!U21/'FX rate'!$C7,"")</f>
        <v/>
      </c>
      <c r="BB21" s="873" t="str">
        <f>IF(ISNUMBER(V21),'Cover Page'!$D$35/1000000*'4 classification'!V21/'FX rate'!$C7,"")</f>
        <v/>
      </c>
      <c r="BC21" s="1124" t="str">
        <f>IF(ISNUMBER(W21),'Cover Page'!$D$35/1000000*'4 classification'!W21/'FX rate'!$C7,"")</f>
        <v/>
      </c>
      <c r="BD21" s="873" t="str">
        <f>IF(ISNUMBER(X21),'Cover Page'!$D$35/1000000*'4 classification'!X21/'FX rate'!$C7,"")</f>
        <v/>
      </c>
      <c r="BE21" s="1124" t="str">
        <f>IF(ISNUMBER(Y21),'Cover Page'!$D$35/1000000*'4 classification'!Y21/'FX rate'!$C7,"")</f>
        <v/>
      </c>
      <c r="BF21" s="873" t="str">
        <f>IF(ISNUMBER(Z21),'Cover Page'!$D$35/1000000*'4 classification'!Z21/'FX rate'!$C7,"")</f>
        <v/>
      </c>
      <c r="BG21" s="1119">
        <f>IF(ISNUMBER(AA21),'Cover Page'!$D$35/1000000*'4 classification'!AA21/'FX rate'!$C7,"")</f>
        <v>0</v>
      </c>
      <c r="BH21" s="873">
        <f>IF(ISNUMBER(AB21),'Cover Page'!$D$35/1000000*'4 classification'!AB21/'FX rate'!$C7,"")</f>
        <v>0</v>
      </c>
      <c r="BI21" s="722"/>
      <c r="BN21" s="900">
        <v>2002</v>
      </c>
      <c r="BO21" s="901" t="str">
        <f>IF(ISNUMBER(C21),'Cover Page'!$D$35/1000000*C21/'FX rate'!$C$23,"")</f>
        <v/>
      </c>
      <c r="BP21" s="902" t="str">
        <f>IF(ISNUMBER(D21),'Cover Page'!$D$35/1000000*D21/'FX rate'!$C$23,"")</f>
        <v/>
      </c>
      <c r="BQ21" s="1106" t="str">
        <f>IF(ISNUMBER(E21),'Cover Page'!$D$35/1000000*E21/'FX rate'!$C$23,"")</f>
        <v/>
      </c>
      <c r="BR21" s="902" t="str">
        <f>IF(ISNUMBER(F21),'Cover Page'!$D$35/1000000*F21/'FX rate'!$C$23,"")</f>
        <v/>
      </c>
      <c r="BS21" s="1106" t="str">
        <f>IF(ISNUMBER(G21),'Cover Page'!$D$35/1000000*G21/'FX rate'!$C$23,"")</f>
        <v/>
      </c>
      <c r="BT21" s="902" t="str">
        <f>IF(ISNUMBER(H21),'Cover Page'!$D$35/1000000*H21/'FX rate'!$C$23,"")</f>
        <v/>
      </c>
      <c r="BU21" s="1106" t="str">
        <f>IF(ISNUMBER(I21),'Cover Page'!$D$35/1000000*I21/'FX rate'!$C$23,"")</f>
        <v/>
      </c>
      <c r="BV21" s="902" t="str">
        <f>IF(ISNUMBER(J21),'Cover Page'!$D$35/1000000*J21/'FX rate'!$C$23,"")</f>
        <v/>
      </c>
      <c r="BW21" s="1106" t="str">
        <f>IF(ISNUMBER(K21),'Cover Page'!$D$35/1000000*K21/'FX rate'!$C$23,"")</f>
        <v/>
      </c>
      <c r="BX21" s="902" t="str">
        <f>IF(ISNUMBER(L21),'Cover Page'!$D$35/1000000*L21/'FX rate'!$C$23,"")</f>
        <v/>
      </c>
      <c r="BY21" s="1106" t="str">
        <f>IF(ISNUMBER(M21),'Cover Page'!$D$35/1000000*M21/'FX rate'!$C$23,"")</f>
        <v/>
      </c>
      <c r="BZ21" s="902" t="str">
        <f>IF(ISNUMBER(N21),'Cover Page'!$D$35/1000000*N21/'FX rate'!$C$23,"")</f>
        <v/>
      </c>
      <c r="CA21" s="1106" t="str">
        <f>IF(ISNUMBER(O21),'Cover Page'!$D$35/1000000*O21/'FX rate'!$C$23,"")</f>
        <v/>
      </c>
      <c r="CB21" s="902" t="str">
        <f>IF(ISNUMBER(P21),'Cover Page'!$D$35/1000000*P21/'FX rate'!$C$23,"")</f>
        <v/>
      </c>
      <c r="CC21" s="1106" t="str">
        <f>IF(ISNUMBER(Q21),'Cover Page'!$D$35/1000000*Q21/'FX rate'!$C$23,"")</f>
        <v/>
      </c>
      <c r="CD21" s="1107" t="str">
        <f>IF(ISNUMBER(R21),'Cover Page'!$D$35/1000000*R21/'FX rate'!$C$23,"")</f>
        <v/>
      </c>
      <c r="CE21" s="1106" t="str">
        <f>IF(ISNUMBER(S21),'Cover Page'!$D$35/1000000*S21/'FX rate'!$C$23,"")</f>
        <v/>
      </c>
      <c r="CF21" s="904" t="str">
        <f>IF(ISNUMBER(T21),'Cover Page'!$D$35/1000000*T21/'FX rate'!$C$23,"")</f>
        <v/>
      </c>
      <c r="CG21" s="1106" t="str">
        <f>IF(ISNUMBER(U21),'Cover Page'!$D$35/1000000*U21/'FX rate'!$C$23,"")</f>
        <v/>
      </c>
      <c r="CH21" s="1107" t="str">
        <f>IF(ISNUMBER(V21),'Cover Page'!$D$35/1000000*V21/'FX rate'!$C$23,"")</f>
        <v/>
      </c>
      <c r="CI21" s="1106" t="str">
        <f>IF(ISNUMBER(W21),'Cover Page'!$D$35/1000000*W21/'FX rate'!$C$23,"")</f>
        <v/>
      </c>
      <c r="CJ21" s="904" t="str">
        <f>IF(ISNUMBER(X21),'Cover Page'!$D$35/1000000*X21/'FX rate'!$C$23,"")</f>
        <v/>
      </c>
      <c r="CK21" s="1106" t="str">
        <f>IF(ISNUMBER(Y21),'Cover Page'!$D$35/1000000*Y21/'FX rate'!$C$23,"")</f>
        <v/>
      </c>
      <c r="CL21" s="1107" t="str">
        <f>IF(ISNUMBER(Z21),'Cover Page'!$D$35/1000000*Z21/'FX rate'!$C$23,"")</f>
        <v/>
      </c>
      <c r="CM21" s="1106">
        <f>IF(ISNUMBER(AA21),'Cover Page'!$D$35/1000000*AA21/'FX rate'!$C$23,"")</f>
        <v>0</v>
      </c>
      <c r="CN21" s="904">
        <f>IF(ISNUMBER(AB21),'Cover Page'!$D$35/1000000*AB21/'FX rate'!$C$23,"")</f>
        <v>0</v>
      </c>
      <c r="CO21" s="795"/>
      <c r="CP21" s="795"/>
      <c r="CQ21" s="795"/>
      <c r="CR21" s="795"/>
      <c r="CS21" s="795"/>
    </row>
    <row r="22" spans="1:97" s="2" customFormat="1" ht="14.25" x14ac:dyDescent="0.2">
      <c r="A22" s="1088"/>
      <c r="B22" s="78">
        <v>2003</v>
      </c>
      <c r="C22" s="177"/>
      <c r="D22" s="118"/>
      <c r="E22" s="178"/>
      <c r="F22" s="118"/>
      <c r="G22" s="178"/>
      <c r="H22" s="118"/>
      <c r="I22" s="178"/>
      <c r="J22" s="118"/>
      <c r="K22" s="178"/>
      <c r="L22" s="118"/>
      <c r="M22" s="178"/>
      <c r="N22" s="118"/>
      <c r="O22" s="178"/>
      <c r="P22" s="118"/>
      <c r="Q22" s="178"/>
      <c r="R22" s="118"/>
      <c r="S22" s="178"/>
      <c r="T22" s="118"/>
      <c r="U22" s="178"/>
      <c r="V22" s="118"/>
      <c r="W22" s="178"/>
      <c r="X22" s="118"/>
      <c r="Y22" s="178"/>
      <c r="Z22" s="179"/>
      <c r="AA22" s="452">
        <f t="shared" ref="AA22:AA37" si="0">C22+E22+G22+I22+K22+M22+O22+Q22+S22+U22+W22+Y22</f>
        <v>0</v>
      </c>
      <c r="AB22" s="438">
        <f t="shared" ref="AB22:AB37" si="1">D22+F22+H22+J22+L22+N22+P22+R22+T22+V22+X22+Z22</f>
        <v>0</v>
      </c>
      <c r="AH22" s="788">
        <v>2003</v>
      </c>
      <c r="AI22" s="872" t="str">
        <f>IF(ISNUMBER(C22),'Cover Page'!$D$35/1000000*'4 classification'!C22/'FX rate'!$C8,"")</f>
        <v/>
      </c>
      <c r="AJ22" s="873" t="str">
        <f>IF(ISNUMBER(D22),'Cover Page'!$D$35/1000000*'4 classification'!D22/'FX rate'!$C8,"")</f>
        <v/>
      </c>
      <c r="AK22" s="1125" t="str">
        <f>IF(ISNUMBER(E22),'Cover Page'!$D$35/1000000*'4 classification'!E22/'FX rate'!$C8,"")</f>
        <v/>
      </c>
      <c r="AL22" s="873" t="str">
        <f>IF(ISNUMBER(F22),'Cover Page'!$D$35/1000000*'4 classification'!F22/'FX rate'!$C8,"")</f>
        <v/>
      </c>
      <c r="AM22" s="1125" t="str">
        <f>IF(ISNUMBER(G22),'Cover Page'!$D$35/1000000*'4 classification'!G22/'FX rate'!$C8,"")</f>
        <v/>
      </c>
      <c r="AN22" s="1126" t="str">
        <f>IF(ISNUMBER(H22),'Cover Page'!$D$35/1000000*'4 classification'!H22/'FX rate'!$C8,"")</f>
        <v/>
      </c>
      <c r="AO22" s="1125" t="str">
        <f>IF(ISNUMBER(I22),'Cover Page'!$D$35/1000000*'4 classification'!I22/'FX rate'!$C8,"")</f>
        <v/>
      </c>
      <c r="AP22" s="873" t="str">
        <f>IF(ISNUMBER(J22),'Cover Page'!$D$35/1000000*'4 classification'!J22/'FX rate'!$C8,"")</f>
        <v/>
      </c>
      <c r="AQ22" s="1125" t="str">
        <f>IF(ISNUMBER(K22),'Cover Page'!$D$35/1000000*'4 classification'!K22/'FX rate'!$C8,"")</f>
        <v/>
      </c>
      <c r="AR22" s="873" t="str">
        <f>IF(ISNUMBER(L22),'Cover Page'!$D$35/1000000*'4 classification'!L22/'FX rate'!$C8,"")</f>
        <v/>
      </c>
      <c r="AS22" s="1125" t="str">
        <f>IF(ISNUMBER(M22),'Cover Page'!$D$35/1000000*'4 classification'!M22/'FX rate'!$C8,"")</f>
        <v/>
      </c>
      <c r="AT22" s="873" t="str">
        <f>IF(ISNUMBER(N22),'Cover Page'!$D$35/1000000*'4 classification'!N22/'FX rate'!$C8,"")</f>
        <v/>
      </c>
      <c r="AU22" s="1125" t="str">
        <f>IF(ISNUMBER(O22),'Cover Page'!$D$35/1000000*'4 classification'!O22/'FX rate'!$C8,"")</f>
        <v/>
      </c>
      <c r="AV22" s="873" t="str">
        <f>IF(ISNUMBER(P22),'Cover Page'!$D$35/1000000*'4 classification'!P22/'FX rate'!$C8,"")</f>
        <v/>
      </c>
      <c r="AW22" s="1125" t="str">
        <f>IF(ISNUMBER(Q22),'Cover Page'!$D$35/1000000*'4 classification'!Q22/'FX rate'!$C8,"")</f>
        <v/>
      </c>
      <c r="AX22" s="1120" t="str">
        <f>IF(ISNUMBER(R22),'Cover Page'!$D$35/1000000*'4 classification'!R22/'FX rate'!$C8,"")</f>
        <v/>
      </c>
      <c r="AY22" s="1124" t="str">
        <f>IF(ISNUMBER(S22),'Cover Page'!$D$35/1000000*'4 classification'!S22/'FX rate'!$C8,"")</f>
        <v/>
      </c>
      <c r="AZ22" s="871" t="str">
        <f>IF(ISNUMBER(T22),'Cover Page'!$D$35/1000000*'4 classification'!T22/'FX rate'!$C8,"")</f>
        <v/>
      </c>
      <c r="BA22" s="1124" t="str">
        <f>IF(ISNUMBER(U22),'Cover Page'!$D$35/1000000*'4 classification'!U22/'FX rate'!$C8,"")</f>
        <v/>
      </c>
      <c r="BB22" s="871" t="str">
        <f>IF(ISNUMBER(V22),'Cover Page'!$D$35/1000000*'4 classification'!V22/'FX rate'!$C8,"")</f>
        <v/>
      </c>
      <c r="BC22" s="1124" t="str">
        <f>IF(ISNUMBER(W22),'Cover Page'!$D$35/1000000*'4 classification'!W22/'FX rate'!$C8,"")</f>
        <v/>
      </c>
      <c r="BD22" s="871" t="str">
        <f>IF(ISNUMBER(X22),'Cover Page'!$D$35/1000000*'4 classification'!X22/'FX rate'!$C8,"")</f>
        <v/>
      </c>
      <c r="BE22" s="1124" t="str">
        <f>IF(ISNUMBER(Y22),'Cover Page'!$D$35/1000000*'4 classification'!Y22/'FX rate'!$C8,"")</f>
        <v/>
      </c>
      <c r="BF22" s="871" t="str">
        <f>IF(ISNUMBER(Z22),'Cover Page'!$D$35/1000000*'4 classification'!Z22/'FX rate'!$C8,"")</f>
        <v/>
      </c>
      <c r="BG22" s="1119">
        <f>IF(ISNUMBER(AA22),'Cover Page'!$D$35/1000000*'4 classification'!AA22/'FX rate'!$C8,"")</f>
        <v>0</v>
      </c>
      <c r="BH22" s="871">
        <f>IF(ISNUMBER(AB22),'Cover Page'!$D$35/1000000*'4 classification'!AB22/'FX rate'!$C8,"")</f>
        <v>0</v>
      </c>
      <c r="BI22" s="722"/>
      <c r="BN22" s="860">
        <v>2003</v>
      </c>
      <c r="BO22" s="903" t="str">
        <f>IF(ISNUMBER(C22),'Cover Page'!$D$35/1000000*C22/'FX rate'!$C$23,"")</f>
        <v/>
      </c>
      <c r="BP22" s="904" t="str">
        <f>IF(ISNUMBER(D22),'Cover Page'!$D$35/1000000*D22/'FX rate'!$C$23,"")</f>
        <v/>
      </c>
      <c r="BQ22" s="1108" t="str">
        <f>IF(ISNUMBER(E22),'Cover Page'!$D$35/1000000*E22/'FX rate'!$C$23,"")</f>
        <v/>
      </c>
      <c r="BR22" s="904" t="str">
        <f>IF(ISNUMBER(F22),'Cover Page'!$D$35/1000000*F22/'FX rate'!$C$23,"")</f>
        <v/>
      </c>
      <c r="BS22" s="1108" t="str">
        <f>IF(ISNUMBER(G22),'Cover Page'!$D$35/1000000*G22/'FX rate'!$C$23,"")</f>
        <v/>
      </c>
      <c r="BT22" s="904" t="str">
        <f>IF(ISNUMBER(H22),'Cover Page'!$D$35/1000000*H22/'FX rate'!$C$23,"")</f>
        <v/>
      </c>
      <c r="BU22" s="1108" t="str">
        <f>IF(ISNUMBER(I22),'Cover Page'!$D$35/1000000*I22/'FX rate'!$C$23,"")</f>
        <v/>
      </c>
      <c r="BV22" s="904" t="str">
        <f>IF(ISNUMBER(J22),'Cover Page'!$D$35/1000000*J22/'FX rate'!$C$23,"")</f>
        <v/>
      </c>
      <c r="BW22" s="1108" t="str">
        <f>IF(ISNUMBER(K22),'Cover Page'!$D$35/1000000*K22/'FX rate'!$C$23,"")</f>
        <v/>
      </c>
      <c r="BX22" s="904" t="str">
        <f>IF(ISNUMBER(L22),'Cover Page'!$D$35/1000000*L22/'FX rate'!$C$23,"")</f>
        <v/>
      </c>
      <c r="BY22" s="1108" t="str">
        <f>IF(ISNUMBER(M22),'Cover Page'!$D$35/1000000*M22/'FX rate'!$C$23,"")</f>
        <v/>
      </c>
      <c r="BZ22" s="904" t="str">
        <f>IF(ISNUMBER(N22),'Cover Page'!$D$35/1000000*N22/'FX rate'!$C$23,"")</f>
        <v/>
      </c>
      <c r="CA22" s="1108" t="str">
        <f>IF(ISNUMBER(O22),'Cover Page'!$D$35/1000000*O22/'FX rate'!$C$23,"")</f>
        <v/>
      </c>
      <c r="CB22" s="904" t="str">
        <f>IF(ISNUMBER(P22),'Cover Page'!$D$35/1000000*P22/'FX rate'!$C$23,"")</f>
        <v/>
      </c>
      <c r="CC22" s="1108" t="str">
        <f>IF(ISNUMBER(Q22),'Cover Page'!$D$35/1000000*Q22/'FX rate'!$C$23,"")</f>
        <v/>
      </c>
      <c r="CD22" s="1109" t="str">
        <f>IF(ISNUMBER(R22),'Cover Page'!$D$35/1000000*R22/'FX rate'!$C$23,"")</f>
        <v/>
      </c>
      <c r="CE22" s="1106" t="str">
        <f>IF(ISNUMBER(S22),'Cover Page'!$D$35/1000000*S22/'FX rate'!$C$23,"")</f>
        <v/>
      </c>
      <c r="CF22" s="902" t="str">
        <f>IF(ISNUMBER(T22),'Cover Page'!$D$35/1000000*T22/'FX rate'!$C$23,"")</f>
        <v/>
      </c>
      <c r="CG22" s="1108" t="str">
        <f>IF(ISNUMBER(U22),'Cover Page'!$D$35/1000000*U22/'FX rate'!$C$23,"")</f>
        <v/>
      </c>
      <c r="CH22" s="1109" t="str">
        <f>IF(ISNUMBER(V22),'Cover Page'!$D$35/1000000*V22/'FX rate'!$C$23,"")</f>
        <v/>
      </c>
      <c r="CI22" s="1106" t="str">
        <f>IF(ISNUMBER(W22),'Cover Page'!$D$35/1000000*W22/'FX rate'!$C$23,"")</f>
        <v/>
      </c>
      <c r="CJ22" s="902" t="str">
        <f>IF(ISNUMBER(X22),'Cover Page'!$D$35/1000000*X22/'FX rate'!$C$23,"")</f>
        <v/>
      </c>
      <c r="CK22" s="1108" t="str">
        <f>IF(ISNUMBER(Y22),'Cover Page'!$D$35/1000000*Y22/'FX rate'!$C$23,"")</f>
        <v/>
      </c>
      <c r="CL22" s="1109" t="str">
        <f>IF(ISNUMBER(Z22),'Cover Page'!$D$35/1000000*Z22/'FX rate'!$C$23,"")</f>
        <v/>
      </c>
      <c r="CM22" s="1106">
        <f>IF(ISNUMBER(AA22),'Cover Page'!$D$35/1000000*AA22/'FX rate'!$C$23,"")</f>
        <v>0</v>
      </c>
      <c r="CN22" s="902">
        <f>IF(ISNUMBER(AB22),'Cover Page'!$D$35/1000000*AB22/'FX rate'!$C$23,"")</f>
        <v>0</v>
      </c>
      <c r="CO22" s="795"/>
      <c r="CP22" s="795"/>
      <c r="CQ22" s="795"/>
      <c r="CR22" s="795"/>
      <c r="CS22" s="795"/>
    </row>
    <row r="23" spans="1:97" s="2" customFormat="1" ht="14.25" x14ac:dyDescent="0.2">
      <c r="A23" s="1088"/>
      <c r="B23" s="78">
        <v>2004</v>
      </c>
      <c r="C23" s="177"/>
      <c r="D23" s="118"/>
      <c r="E23" s="178"/>
      <c r="F23" s="118"/>
      <c r="G23" s="178"/>
      <c r="H23" s="118"/>
      <c r="I23" s="178"/>
      <c r="J23" s="118"/>
      <c r="K23" s="178"/>
      <c r="L23" s="118"/>
      <c r="M23" s="178"/>
      <c r="N23" s="118"/>
      <c r="O23" s="178"/>
      <c r="P23" s="118"/>
      <c r="Q23" s="178"/>
      <c r="R23" s="118"/>
      <c r="S23" s="178"/>
      <c r="T23" s="118"/>
      <c r="U23" s="178"/>
      <c r="V23" s="118"/>
      <c r="W23" s="178"/>
      <c r="X23" s="118"/>
      <c r="Y23" s="178"/>
      <c r="Z23" s="179"/>
      <c r="AA23" s="452">
        <f t="shared" si="0"/>
        <v>0</v>
      </c>
      <c r="AB23" s="438">
        <f t="shared" si="1"/>
        <v>0</v>
      </c>
      <c r="AH23" s="788">
        <v>2004</v>
      </c>
      <c r="AI23" s="872" t="str">
        <f>IF(ISNUMBER(C23),'Cover Page'!$D$35/1000000*'4 classification'!C23/'FX rate'!$C9,"")</f>
        <v/>
      </c>
      <c r="AJ23" s="873" t="str">
        <f>IF(ISNUMBER(D23),'Cover Page'!$D$35/1000000*'4 classification'!D23/'FX rate'!$C9,"")</f>
        <v/>
      </c>
      <c r="AK23" s="1125" t="str">
        <f>IF(ISNUMBER(E23),'Cover Page'!$D$35/1000000*'4 classification'!E23/'FX rate'!$C9,"")</f>
        <v/>
      </c>
      <c r="AL23" s="873" t="str">
        <f>IF(ISNUMBER(F23),'Cover Page'!$D$35/1000000*'4 classification'!F23/'FX rate'!$C9,"")</f>
        <v/>
      </c>
      <c r="AM23" s="1125" t="str">
        <f>IF(ISNUMBER(G23),'Cover Page'!$D$35/1000000*'4 classification'!G23/'FX rate'!$C9,"")</f>
        <v/>
      </c>
      <c r="AN23" s="873" t="str">
        <f>IF(ISNUMBER(H23),'Cover Page'!$D$35/1000000*'4 classification'!H23/'FX rate'!$C9,"")</f>
        <v/>
      </c>
      <c r="AO23" s="1125" t="str">
        <f>IF(ISNUMBER(I23),'Cover Page'!$D$35/1000000*'4 classification'!I23/'FX rate'!$C9,"")</f>
        <v/>
      </c>
      <c r="AP23" s="873" t="str">
        <f>IF(ISNUMBER(J23),'Cover Page'!$D$35/1000000*'4 classification'!J23/'FX rate'!$C9,"")</f>
        <v/>
      </c>
      <c r="AQ23" s="1125" t="str">
        <f>IF(ISNUMBER(K23),'Cover Page'!$D$35/1000000*'4 classification'!K23/'FX rate'!$C9,"")</f>
        <v/>
      </c>
      <c r="AR23" s="873" t="str">
        <f>IF(ISNUMBER(L23),'Cover Page'!$D$35/1000000*'4 classification'!L23/'FX rate'!$C9,"")</f>
        <v/>
      </c>
      <c r="AS23" s="1125" t="str">
        <f>IF(ISNUMBER(M23),'Cover Page'!$D$35/1000000*'4 classification'!M23/'FX rate'!$C9,"")</f>
        <v/>
      </c>
      <c r="AT23" s="873" t="str">
        <f>IF(ISNUMBER(N23),'Cover Page'!$D$35/1000000*'4 classification'!N23/'FX rate'!$C9,"")</f>
        <v/>
      </c>
      <c r="AU23" s="1125" t="str">
        <f>IF(ISNUMBER(O23),'Cover Page'!$D$35/1000000*'4 classification'!O23/'FX rate'!$C9,"")</f>
        <v/>
      </c>
      <c r="AV23" s="873" t="str">
        <f>IF(ISNUMBER(P23),'Cover Page'!$D$35/1000000*'4 classification'!P23/'FX rate'!$C9,"")</f>
        <v/>
      </c>
      <c r="AW23" s="1125" t="str">
        <f>IF(ISNUMBER(Q23),'Cover Page'!$D$35/1000000*'4 classification'!Q23/'FX rate'!$C9,"")</f>
        <v/>
      </c>
      <c r="AX23" s="1120" t="str">
        <f>IF(ISNUMBER(R23),'Cover Page'!$D$35/1000000*'4 classification'!R23/'FX rate'!$C9,"")</f>
        <v/>
      </c>
      <c r="AY23" s="1124" t="str">
        <f>IF(ISNUMBER(S23),'Cover Page'!$D$35/1000000*'4 classification'!S23/'FX rate'!$C9,"")</f>
        <v/>
      </c>
      <c r="AZ23" s="871" t="str">
        <f>IF(ISNUMBER(T23),'Cover Page'!$D$35/1000000*'4 classification'!T23/'FX rate'!$C9,"")</f>
        <v/>
      </c>
      <c r="BA23" s="1124" t="str">
        <f>IF(ISNUMBER(U23),'Cover Page'!$D$35/1000000*'4 classification'!U23/'FX rate'!$C9,"")</f>
        <v/>
      </c>
      <c r="BB23" s="871" t="str">
        <f>IF(ISNUMBER(V23),'Cover Page'!$D$35/1000000*'4 classification'!V23/'FX rate'!$C9,"")</f>
        <v/>
      </c>
      <c r="BC23" s="1124" t="str">
        <f>IF(ISNUMBER(W23),'Cover Page'!$D$35/1000000*'4 classification'!W23/'FX rate'!$C9,"")</f>
        <v/>
      </c>
      <c r="BD23" s="871" t="str">
        <f>IF(ISNUMBER(X23),'Cover Page'!$D$35/1000000*'4 classification'!X23/'FX rate'!$C9,"")</f>
        <v/>
      </c>
      <c r="BE23" s="1124" t="str">
        <f>IF(ISNUMBER(Y23),'Cover Page'!$D$35/1000000*'4 classification'!Y23/'FX rate'!$C9,"")</f>
        <v/>
      </c>
      <c r="BF23" s="871" t="str">
        <f>IF(ISNUMBER(Z23),'Cover Page'!$D$35/1000000*'4 classification'!Z23/'FX rate'!$C9,"")</f>
        <v/>
      </c>
      <c r="BG23" s="1119">
        <f>IF(ISNUMBER(AA23),'Cover Page'!$D$35/1000000*'4 classification'!AA23/'FX rate'!$C9,"")</f>
        <v>0</v>
      </c>
      <c r="BH23" s="871">
        <f>IF(ISNUMBER(AB23),'Cover Page'!$D$35/1000000*'4 classification'!AB23/'FX rate'!$C9,"")</f>
        <v>0</v>
      </c>
      <c r="BI23" s="722"/>
      <c r="BN23" s="860">
        <v>2004</v>
      </c>
      <c r="BO23" s="903" t="str">
        <f>IF(ISNUMBER(C23),'Cover Page'!$D$35/1000000*C23/'FX rate'!$C$23,"")</f>
        <v/>
      </c>
      <c r="BP23" s="904" t="str">
        <f>IF(ISNUMBER(D23),'Cover Page'!$D$35/1000000*D23/'FX rate'!$C$23,"")</f>
        <v/>
      </c>
      <c r="BQ23" s="1108" t="str">
        <f>IF(ISNUMBER(E23),'Cover Page'!$D$35/1000000*E23/'FX rate'!$C$23,"")</f>
        <v/>
      </c>
      <c r="BR23" s="904" t="str">
        <f>IF(ISNUMBER(F23),'Cover Page'!$D$35/1000000*F23/'FX rate'!$C$23,"")</f>
        <v/>
      </c>
      <c r="BS23" s="1108" t="str">
        <f>IF(ISNUMBER(G23),'Cover Page'!$D$35/1000000*G23/'FX rate'!$C$23,"")</f>
        <v/>
      </c>
      <c r="BT23" s="904" t="str">
        <f>IF(ISNUMBER(H23),'Cover Page'!$D$35/1000000*H23/'FX rate'!$C$23,"")</f>
        <v/>
      </c>
      <c r="BU23" s="1108" t="str">
        <f>IF(ISNUMBER(I23),'Cover Page'!$D$35/1000000*I23/'FX rate'!$C$23,"")</f>
        <v/>
      </c>
      <c r="BV23" s="904" t="str">
        <f>IF(ISNUMBER(J23),'Cover Page'!$D$35/1000000*J23/'FX rate'!$C$23,"")</f>
        <v/>
      </c>
      <c r="BW23" s="1108" t="str">
        <f>IF(ISNUMBER(K23),'Cover Page'!$D$35/1000000*K23/'FX rate'!$C$23,"")</f>
        <v/>
      </c>
      <c r="BX23" s="904" t="str">
        <f>IF(ISNUMBER(L23),'Cover Page'!$D$35/1000000*L23/'FX rate'!$C$23,"")</f>
        <v/>
      </c>
      <c r="BY23" s="1108" t="str">
        <f>IF(ISNUMBER(M23),'Cover Page'!$D$35/1000000*M23/'FX rate'!$C$23,"")</f>
        <v/>
      </c>
      <c r="BZ23" s="904" t="str">
        <f>IF(ISNUMBER(N23),'Cover Page'!$D$35/1000000*N23/'FX rate'!$C$23,"")</f>
        <v/>
      </c>
      <c r="CA23" s="1108" t="str">
        <f>IF(ISNUMBER(O23),'Cover Page'!$D$35/1000000*O23/'FX rate'!$C$23,"")</f>
        <v/>
      </c>
      <c r="CB23" s="904" t="str">
        <f>IF(ISNUMBER(P23),'Cover Page'!$D$35/1000000*P23/'FX rate'!$C$23,"")</f>
        <v/>
      </c>
      <c r="CC23" s="1108" t="str">
        <f>IF(ISNUMBER(Q23),'Cover Page'!$D$35/1000000*Q23/'FX rate'!$C$23,"")</f>
        <v/>
      </c>
      <c r="CD23" s="1109" t="str">
        <f>IF(ISNUMBER(R23),'Cover Page'!$D$35/1000000*R23/'FX rate'!$C$23,"")</f>
        <v/>
      </c>
      <c r="CE23" s="1106" t="str">
        <f>IF(ISNUMBER(S23),'Cover Page'!$D$35/1000000*S23/'FX rate'!$C$23,"")</f>
        <v/>
      </c>
      <c r="CF23" s="902" t="str">
        <f>IF(ISNUMBER(T23),'Cover Page'!$D$35/1000000*T23/'FX rate'!$C$23,"")</f>
        <v/>
      </c>
      <c r="CG23" s="1108" t="str">
        <f>IF(ISNUMBER(U23),'Cover Page'!$D$35/1000000*U23/'FX rate'!$C$23,"")</f>
        <v/>
      </c>
      <c r="CH23" s="1109" t="str">
        <f>IF(ISNUMBER(V23),'Cover Page'!$D$35/1000000*V23/'FX rate'!$C$23,"")</f>
        <v/>
      </c>
      <c r="CI23" s="1106" t="str">
        <f>IF(ISNUMBER(W23),'Cover Page'!$D$35/1000000*W23/'FX rate'!$C$23,"")</f>
        <v/>
      </c>
      <c r="CJ23" s="902" t="str">
        <f>IF(ISNUMBER(X23),'Cover Page'!$D$35/1000000*X23/'FX rate'!$C$23,"")</f>
        <v/>
      </c>
      <c r="CK23" s="1108" t="str">
        <f>IF(ISNUMBER(Y23),'Cover Page'!$D$35/1000000*Y23/'FX rate'!$C$23,"")</f>
        <v/>
      </c>
      <c r="CL23" s="1109" t="str">
        <f>IF(ISNUMBER(Z23),'Cover Page'!$D$35/1000000*Z23/'FX rate'!$C$23,"")</f>
        <v/>
      </c>
      <c r="CM23" s="1106">
        <f>IF(ISNUMBER(AA23),'Cover Page'!$D$35/1000000*AA23/'FX rate'!$C$23,"")</f>
        <v>0</v>
      </c>
      <c r="CN23" s="902">
        <f>IF(ISNUMBER(AB23),'Cover Page'!$D$35/1000000*AB23/'FX rate'!$C$23,"")</f>
        <v>0</v>
      </c>
      <c r="CO23" s="795"/>
      <c r="CP23" s="795"/>
      <c r="CQ23" s="795"/>
      <c r="CR23" s="795"/>
      <c r="CS23" s="795"/>
    </row>
    <row r="24" spans="1:97" s="2" customFormat="1" ht="14.25" x14ac:dyDescent="0.2">
      <c r="A24" s="1088"/>
      <c r="B24" s="78">
        <v>2005</v>
      </c>
      <c r="C24" s="177"/>
      <c r="D24" s="118"/>
      <c r="E24" s="178"/>
      <c r="F24" s="118"/>
      <c r="G24" s="178"/>
      <c r="H24" s="118"/>
      <c r="I24" s="178"/>
      <c r="J24" s="118"/>
      <c r="K24" s="178"/>
      <c r="L24" s="118"/>
      <c r="M24" s="178"/>
      <c r="N24" s="118"/>
      <c r="O24" s="178"/>
      <c r="P24" s="118"/>
      <c r="Q24" s="178"/>
      <c r="R24" s="118"/>
      <c r="S24" s="178"/>
      <c r="T24" s="118"/>
      <c r="U24" s="178"/>
      <c r="V24" s="118"/>
      <c r="W24" s="178"/>
      <c r="X24" s="118"/>
      <c r="Y24" s="178"/>
      <c r="Z24" s="179"/>
      <c r="AA24" s="452">
        <f t="shared" si="0"/>
        <v>0</v>
      </c>
      <c r="AB24" s="438">
        <f t="shared" si="1"/>
        <v>0</v>
      </c>
      <c r="AH24" s="788">
        <v>2005</v>
      </c>
      <c r="AI24" s="872" t="str">
        <f>IF(ISNUMBER(C24),'Cover Page'!$D$35/1000000*'4 classification'!C24/'FX rate'!$C10,"")</f>
        <v/>
      </c>
      <c r="AJ24" s="873" t="str">
        <f>IF(ISNUMBER(D24),'Cover Page'!$D$35/1000000*'4 classification'!D24/'FX rate'!$C10,"")</f>
        <v/>
      </c>
      <c r="AK24" s="1125" t="str">
        <f>IF(ISNUMBER(E24),'Cover Page'!$D$35/1000000*'4 classification'!E24/'FX rate'!$C10,"")</f>
        <v/>
      </c>
      <c r="AL24" s="873" t="str">
        <f>IF(ISNUMBER(F24),'Cover Page'!$D$35/1000000*'4 classification'!F24/'FX rate'!$C10,"")</f>
        <v/>
      </c>
      <c r="AM24" s="1125" t="str">
        <f>IF(ISNUMBER(G24),'Cover Page'!$D$35/1000000*'4 classification'!G24/'FX rate'!$C10,"")</f>
        <v/>
      </c>
      <c r="AN24" s="873" t="str">
        <f>IF(ISNUMBER(H24),'Cover Page'!$D$35/1000000*'4 classification'!H24/'FX rate'!$C10,"")</f>
        <v/>
      </c>
      <c r="AO24" s="1125" t="str">
        <f>IF(ISNUMBER(I24),'Cover Page'!$D$35/1000000*'4 classification'!I24/'FX rate'!$C10,"")</f>
        <v/>
      </c>
      <c r="AP24" s="873" t="str">
        <f>IF(ISNUMBER(J24),'Cover Page'!$D$35/1000000*'4 classification'!J24/'FX rate'!$C10,"")</f>
        <v/>
      </c>
      <c r="AQ24" s="1125" t="str">
        <f>IF(ISNUMBER(K24),'Cover Page'!$D$35/1000000*'4 classification'!K24/'FX rate'!$C10,"")</f>
        <v/>
      </c>
      <c r="AR24" s="873" t="str">
        <f>IF(ISNUMBER(L24),'Cover Page'!$D$35/1000000*'4 classification'!L24/'FX rate'!$C10,"")</f>
        <v/>
      </c>
      <c r="AS24" s="1125" t="str">
        <f>IF(ISNUMBER(M24),'Cover Page'!$D$35/1000000*'4 classification'!M24/'FX rate'!$C10,"")</f>
        <v/>
      </c>
      <c r="AT24" s="873" t="str">
        <f>IF(ISNUMBER(N24),'Cover Page'!$D$35/1000000*'4 classification'!N24/'FX rate'!$C10,"")</f>
        <v/>
      </c>
      <c r="AU24" s="1125" t="str">
        <f>IF(ISNUMBER(O24),'Cover Page'!$D$35/1000000*'4 classification'!O24/'FX rate'!$C10,"")</f>
        <v/>
      </c>
      <c r="AV24" s="873" t="str">
        <f>IF(ISNUMBER(P24),'Cover Page'!$D$35/1000000*'4 classification'!P24/'FX rate'!$C10,"")</f>
        <v/>
      </c>
      <c r="AW24" s="1125" t="str">
        <f>IF(ISNUMBER(Q24),'Cover Page'!$D$35/1000000*'4 classification'!Q24/'FX rate'!$C10,"")</f>
        <v/>
      </c>
      <c r="AX24" s="1120" t="str">
        <f>IF(ISNUMBER(R24),'Cover Page'!$D$35/1000000*'4 classification'!R24/'FX rate'!$C10,"")</f>
        <v/>
      </c>
      <c r="AY24" s="1124" t="str">
        <f>IF(ISNUMBER(S24),'Cover Page'!$D$35/1000000*'4 classification'!S24/'FX rate'!$C10,"")</f>
        <v/>
      </c>
      <c r="AZ24" s="871" t="str">
        <f>IF(ISNUMBER(T24),'Cover Page'!$D$35/1000000*'4 classification'!T24/'FX rate'!$C10,"")</f>
        <v/>
      </c>
      <c r="BA24" s="1124" t="str">
        <f>IF(ISNUMBER(U24),'Cover Page'!$D$35/1000000*'4 classification'!U24/'FX rate'!$C10,"")</f>
        <v/>
      </c>
      <c r="BB24" s="871" t="str">
        <f>IF(ISNUMBER(V24),'Cover Page'!$D$35/1000000*'4 classification'!V24/'FX rate'!$C10,"")</f>
        <v/>
      </c>
      <c r="BC24" s="1124" t="str">
        <f>IF(ISNUMBER(W24),'Cover Page'!$D$35/1000000*'4 classification'!W24/'FX rate'!$C10,"")</f>
        <v/>
      </c>
      <c r="BD24" s="871" t="str">
        <f>IF(ISNUMBER(X24),'Cover Page'!$D$35/1000000*'4 classification'!X24/'FX rate'!$C10,"")</f>
        <v/>
      </c>
      <c r="BE24" s="1124" t="str">
        <f>IF(ISNUMBER(Y24),'Cover Page'!$D$35/1000000*'4 classification'!Y24/'FX rate'!$C10,"")</f>
        <v/>
      </c>
      <c r="BF24" s="871" t="str">
        <f>IF(ISNUMBER(Z24),'Cover Page'!$D$35/1000000*'4 classification'!Z24/'FX rate'!$C10,"")</f>
        <v/>
      </c>
      <c r="BG24" s="1119">
        <f>IF(ISNUMBER(AA24),'Cover Page'!$D$35/1000000*'4 classification'!AA24/'FX rate'!$C10,"")</f>
        <v>0</v>
      </c>
      <c r="BH24" s="871">
        <f>IF(ISNUMBER(AB24),'Cover Page'!$D$35/1000000*'4 classification'!AB24/'FX rate'!$C10,"")</f>
        <v>0</v>
      </c>
      <c r="BI24" s="722"/>
      <c r="BN24" s="860">
        <v>2005</v>
      </c>
      <c r="BO24" s="903" t="str">
        <f>IF(ISNUMBER(C24),'Cover Page'!$D$35/1000000*C24/'FX rate'!$C$23,"")</f>
        <v/>
      </c>
      <c r="BP24" s="904" t="str">
        <f>IF(ISNUMBER(D24),'Cover Page'!$D$35/1000000*D24/'FX rate'!$C$23,"")</f>
        <v/>
      </c>
      <c r="BQ24" s="1108" t="str">
        <f>IF(ISNUMBER(E24),'Cover Page'!$D$35/1000000*E24/'FX rate'!$C$23,"")</f>
        <v/>
      </c>
      <c r="BR24" s="904" t="str">
        <f>IF(ISNUMBER(F24),'Cover Page'!$D$35/1000000*F24/'FX rate'!$C$23,"")</f>
        <v/>
      </c>
      <c r="BS24" s="1108" t="str">
        <f>IF(ISNUMBER(G24),'Cover Page'!$D$35/1000000*G24/'FX rate'!$C$23,"")</f>
        <v/>
      </c>
      <c r="BT24" s="904" t="str">
        <f>IF(ISNUMBER(H24),'Cover Page'!$D$35/1000000*H24/'FX rate'!$C$23,"")</f>
        <v/>
      </c>
      <c r="BU24" s="1108" t="str">
        <f>IF(ISNUMBER(I24),'Cover Page'!$D$35/1000000*I24/'FX rate'!$C$23,"")</f>
        <v/>
      </c>
      <c r="BV24" s="904" t="str">
        <f>IF(ISNUMBER(J24),'Cover Page'!$D$35/1000000*J24/'FX rate'!$C$23,"")</f>
        <v/>
      </c>
      <c r="BW24" s="1108" t="str">
        <f>IF(ISNUMBER(K24),'Cover Page'!$D$35/1000000*K24/'FX rate'!$C$23,"")</f>
        <v/>
      </c>
      <c r="BX24" s="904" t="str">
        <f>IF(ISNUMBER(L24),'Cover Page'!$D$35/1000000*L24/'FX rate'!$C$23,"")</f>
        <v/>
      </c>
      <c r="BY24" s="1108" t="str">
        <f>IF(ISNUMBER(M24),'Cover Page'!$D$35/1000000*M24/'FX rate'!$C$23,"")</f>
        <v/>
      </c>
      <c r="BZ24" s="904" t="str">
        <f>IF(ISNUMBER(N24),'Cover Page'!$D$35/1000000*N24/'FX rate'!$C$23,"")</f>
        <v/>
      </c>
      <c r="CA24" s="1108" t="str">
        <f>IF(ISNUMBER(O24),'Cover Page'!$D$35/1000000*O24/'FX rate'!$C$23,"")</f>
        <v/>
      </c>
      <c r="CB24" s="904" t="str">
        <f>IF(ISNUMBER(P24),'Cover Page'!$D$35/1000000*P24/'FX rate'!$C$23,"")</f>
        <v/>
      </c>
      <c r="CC24" s="1108" t="str">
        <f>IF(ISNUMBER(Q24),'Cover Page'!$D$35/1000000*Q24/'FX rate'!$C$23,"")</f>
        <v/>
      </c>
      <c r="CD24" s="1109" t="str">
        <f>IF(ISNUMBER(R24),'Cover Page'!$D$35/1000000*R24/'FX rate'!$C$23,"")</f>
        <v/>
      </c>
      <c r="CE24" s="1106" t="str">
        <f>IF(ISNUMBER(S24),'Cover Page'!$D$35/1000000*S24/'FX rate'!$C$23,"")</f>
        <v/>
      </c>
      <c r="CF24" s="902" t="str">
        <f>IF(ISNUMBER(T24),'Cover Page'!$D$35/1000000*T24/'FX rate'!$C$23,"")</f>
        <v/>
      </c>
      <c r="CG24" s="1108" t="str">
        <f>IF(ISNUMBER(U24),'Cover Page'!$D$35/1000000*U24/'FX rate'!$C$23,"")</f>
        <v/>
      </c>
      <c r="CH24" s="1109" t="str">
        <f>IF(ISNUMBER(V24),'Cover Page'!$D$35/1000000*V24/'FX rate'!$C$23,"")</f>
        <v/>
      </c>
      <c r="CI24" s="1106" t="str">
        <f>IF(ISNUMBER(W24),'Cover Page'!$D$35/1000000*W24/'FX rate'!$C$23,"")</f>
        <v/>
      </c>
      <c r="CJ24" s="902" t="str">
        <f>IF(ISNUMBER(X24),'Cover Page'!$D$35/1000000*X24/'FX rate'!$C$23,"")</f>
        <v/>
      </c>
      <c r="CK24" s="1108" t="str">
        <f>IF(ISNUMBER(Y24),'Cover Page'!$D$35/1000000*Y24/'FX rate'!$C$23,"")</f>
        <v/>
      </c>
      <c r="CL24" s="1109" t="str">
        <f>IF(ISNUMBER(Z24),'Cover Page'!$D$35/1000000*Z24/'FX rate'!$C$23,"")</f>
        <v/>
      </c>
      <c r="CM24" s="1106">
        <f>IF(ISNUMBER(AA24),'Cover Page'!$D$35/1000000*AA24/'FX rate'!$C$23,"")</f>
        <v>0</v>
      </c>
      <c r="CN24" s="902">
        <f>IF(ISNUMBER(AB24),'Cover Page'!$D$35/1000000*AB24/'FX rate'!$C$23,"")</f>
        <v>0</v>
      </c>
      <c r="CO24" s="795"/>
      <c r="CP24" s="795"/>
      <c r="CQ24" s="795"/>
      <c r="CR24" s="795"/>
      <c r="CS24" s="795"/>
    </row>
    <row r="25" spans="1:97" s="2" customFormat="1" ht="14.25" x14ac:dyDescent="0.2">
      <c r="A25" s="1088"/>
      <c r="B25" s="78">
        <v>2006</v>
      </c>
      <c r="C25" s="177"/>
      <c r="D25" s="118"/>
      <c r="E25" s="178"/>
      <c r="F25" s="118"/>
      <c r="G25" s="178"/>
      <c r="H25" s="118"/>
      <c r="I25" s="178"/>
      <c r="J25" s="118"/>
      <c r="K25" s="178"/>
      <c r="L25" s="118"/>
      <c r="M25" s="178"/>
      <c r="N25" s="118"/>
      <c r="O25" s="178"/>
      <c r="P25" s="118"/>
      <c r="Q25" s="178"/>
      <c r="R25" s="118"/>
      <c r="S25" s="178"/>
      <c r="T25" s="118"/>
      <c r="U25" s="178"/>
      <c r="V25" s="118"/>
      <c r="W25" s="178"/>
      <c r="X25" s="118"/>
      <c r="Y25" s="178"/>
      <c r="Z25" s="179"/>
      <c r="AA25" s="452">
        <f t="shared" si="0"/>
        <v>0</v>
      </c>
      <c r="AB25" s="438">
        <f t="shared" si="1"/>
        <v>0</v>
      </c>
      <c r="AH25" s="788">
        <v>2006</v>
      </c>
      <c r="AI25" s="872" t="str">
        <f>IF(ISNUMBER(C25),'Cover Page'!$D$35/1000000*'4 classification'!C25/'FX rate'!$C11,"")</f>
        <v/>
      </c>
      <c r="AJ25" s="873" t="str">
        <f>IF(ISNUMBER(D25),'Cover Page'!$D$35/1000000*'4 classification'!D25/'FX rate'!$C11,"")</f>
        <v/>
      </c>
      <c r="AK25" s="1125" t="str">
        <f>IF(ISNUMBER(E25),'Cover Page'!$D$35/1000000*'4 classification'!E25/'FX rate'!$C11,"")</f>
        <v/>
      </c>
      <c r="AL25" s="873" t="str">
        <f>IF(ISNUMBER(F25),'Cover Page'!$D$35/1000000*'4 classification'!F25/'FX rate'!$C11,"")</f>
        <v/>
      </c>
      <c r="AM25" s="1125" t="str">
        <f>IF(ISNUMBER(G25),'Cover Page'!$D$35/1000000*'4 classification'!G25/'FX rate'!$C11,"")</f>
        <v/>
      </c>
      <c r="AN25" s="873" t="str">
        <f>IF(ISNUMBER(H25),'Cover Page'!$D$35/1000000*'4 classification'!H25/'FX rate'!$C11,"")</f>
        <v/>
      </c>
      <c r="AO25" s="1125" t="str">
        <f>IF(ISNUMBER(I25),'Cover Page'!$D$35/1000000*'4 classification'!I25/'FX rate'!$C11,"")</f>
        <v/>
      </c>
      <c r="AP25" s="873" t="str">
        <f>IF(ISNUMBER(J25),'Cover Page'!$D$35/1000000*'4 classification'!J25/'FX rate'!$C11,"")</f>
        <v/>
      </c>
      <c r="AQ25" s="1125" t="str">
        <f>IF(ISNUMBER(K25),'Cover Page'!$D$35/1000000*'4 classification'!K25/'FX rate'!$C11,"")</f>
        <v/>
      </c>
      <c r="AR25" s="873" t="str">
        <f>IF(ISNUMBER(L25),'Cover Page'!$D$35/1000000*'4 classification'!L25/'FX rate'!$C11,"")</f>
        <v/>
      </c>
      <c r="AS25" s="1125" t="str">
        <f>IF(ISNUMBER(M25),'Cover Page'!$D$35/1000000*'4 classification'!M25/'FX rate'!$C11,"")</f>
        <v/>
      </c>
      <c r="AT25" s="873" t="str">
        <f>IF(ISNUMBER(N25),'Cover Page'!$D$35/1000000*'4 classification'!N25/'FX rate'!$C11,"")</f>
        <v/>
      </c>
      <c r="AU25" s="1125" t="str">
        <f>IF(ISNUMBER(O25),'Cover Page'!$D$35/1000000*'4 classification'!O25/'FX rate'!$C11,"")</f>
        <v/>
      </c>
      <c r="AV25" s="873" t="str">
        <f>IF(ISNUMBER(P25),'Cover Page'!$D$35/1000000*'4 classification'!P25/'FX rate'!$C11,"")</f>
        <v/>
      </c>
      <c r="AW25" s="1125" t="str">
        <f>IF(ISNUMBER(Q25),'Cover Page'!$D$35/1000000*'4 classification'!Q25/'FX rate'!$C11,"")</f>
        <v/>
      </c>
      <c r="AX25" s="1120" t="str">
        <f>IF(ISNUMBER(R25),'Cover Page'!$D$35/1000000*'4 classification'!R25/'FX rate'!$C11,"")</f>
        <v/>
      </c>
      <c r="AY25" s="1124" t="str">
        <f>IF(ISNUMBER(S25),'Cover Page'!$D$35/1000000*'4 classification'!S25/'FX rate'!$C11,"")</f>
        <v/>
      </c>
      <c r="AZ25" s="871" t="str">
        <f>IF(ISNUMBER(T25),'Cover Page'!$D$35/1000000*'4 classification'!T25/'FX rate'!$C11,"")</f>
        <v/>
      </c>
      <c r="BA25" s="1124" t="str">
        <f>IF(ISNUMBER(U25),'Cover Page'!$D$35/1000000*'4 classification'!U25/'FX rate'!$C11,"")</f>
        <v/>
      </c>
      <c r="BB25" s="871" t="str">
        <f>IF(ISNUMBER(V25),'Cover Page'!$D$35/1000000*'4 classification'!V25/'FX rate'!$C11,"")</f>
        <v/>
      </c>
      <c r="BC25" s="1124" t="str">
        <f>IF(ISNUMBER(W25),'Cover Page'!$D$35/1000000*'4 classification'!W25/'FX rate'!$C11,"")</f>
        <v/>
      </c>
      <c r="BD25" s="871" t="str">
        <f>IF(ISNUMBER(X25),'Cover Page'!$D$35/1000000*'4 classification'!X25/'FX rate'!$C11,"")</f>
        <v/>
      </c>
      <c r="BE25" s="1124" t="str">
        <f>IF(ISNUMBER(Y25),'Cover Page'!$D$35/1000000*'4 classification'!Y25/'FX rate'!$C11,"")</f>
        <v/>
      </c>
      <c r="BF25" s="871" t="str">
        <f>IF(ISNUMBER(Z25),'Cover Page'!$D$35/1000000*'4 classification'!Z25/'FX rate'!$C11,"")</f>
        <v/>
      </c>
      <c r="BG25" s="1119">
        <f>IF(ISNUMBER(AA25),'Cover Page'!$D$35/1000000*'4 classification'!AA25/'FX rate'!$C11,"")</f>
        <v>0</v>
      </c>
      <c r="BH25" s="871">
        <f>IF(ISNUMBER(AB25),'Cover Page'!$D$35/1000000*'4 classification'!AB25/'FX rate'!$C11,"")</f>
        <v>0</v>
      </c>
      <c r="BI25" s="722"/>
      <c r="BN25" s="860">
        <v>2006</v>
      </c>
      <c r="BO25" s="903" t="str">
        <f>IF(ISNUMBER(C25),'Cover Page'!$D$35/1000000*C25/'FX rate'!$C$23,"")</f>
        <v/>
      </c>
      <c r="BP25" s="904" t="str">
        <f>IF(ISNUMBER(D25),'Cover Page'!$D$35/1000000*D25/'FX rate'!$C$23,"")</f>
        <v/>
      </c>
      <c r="BQ25" s="1108" t="str">
        <f>IF(ISNUMBER(E25),'Cover Page'!$D$35/1000000*E25/'FX rate'!$C$23,"")</f>
        <v/>
      </c>
      <c r="BR25" s="904" t="str">
        <f>IF(ISNUMBER(F25),'Cover Page'!$D$35/1000000*F25/'FX rate'!$C$23,"")</f>
        <v/>
      </c>
      <c r="BS25" s="1108" t="str">
        <f>IF(ISNUMBER(G25),'Cover Page'!$D$35/1000000*G25/'FX rate'!$C$23,"")</f>
        <v/>
      </c>
      <c r="BT25" s="904" t="str">
        <f>IF(ISNUMBER(H25),'Cover Page'!$D$35/1000000*H25/'FX rate'!$C$23,"")</f>
        <v/>
      </c>
      <c r="BU25" s="1108" t="str">
        <f>IF(ISNUMBER(I25),'Cover Page'!$D$35/1000000*I25/'FX rate'!$C$23,"")</f>
        <v/>
      </c>
      <c r="BV25" s="904" t="str">
        <f>IF(ISNUMBER(J25),'Cover Page'!$D$35/1000000*J25/'FX rate'!$C$23,"")</f>
        <v/>
      </c>
      <c r="BW25" s="1108" t="str">
        <f>IF(ISNUMBER(K25),'Cover Page'!$D$35/1000000*K25/'FX rate'!$C$23,"")</f>
        <v/>
      </c>
      <c r="BX25" s="904" t="str">
        <f>IF(ISNUMBER(L25),'Cover Page'!$D$35/1000000*L25/'FX rate'!$C$23,"")</f>
        <v/>
      </c>
      <c r="BY25" s="1108" t="str">
        <f>IF(ISNUMBER(M25),'Cover Page'!$D$35/1000000*M25/'FX rate'!$C$23,"")</f>
        <v/>
      </c>
      <c r="BZ25" s="904" t="str">
        <f>IF(ISNUMBER(N25),'Cover Page'!$D$35/1000000*N25/'FX rate'!$C$23,"")</f>
        <v/>
      </c>
      <c r="CA25" s="1108" t="str">
        <f>IF(ISNUMBER(O25),'Cover Page'!$D$35/1000000*O25/'FX rate'!$C$23,"")</f>
        <v/>
      </c>
      <c r="CB25" s="904" t="str">
        <f>IF(ISNUMBER(P25),'Cover Page'!$D$35/1000000*P25/'FX rate'!$C$23,"")</f>
        <v/>
      </c>
      <c r="CC25" s="1108" t="str">
        <f>IF(ISNUMBER(Q25),'Cover Page'!$D$35/1000000*Q25/'FX rate'!$C$23,"")</f>
        <v/>
      </c>
      <c r="CD25" s="1109" t="str">
        <f>IF(ISNUMBER(R25),'Cover Page'!$D$35/1000000*R25/'FX rate'!$C$23,"")</f>
        <v/>
      </c>
      <c r="CE25" s="1106" t="str">
        <f>IF(ISNUMBER(S25),'Cover Page'!$D$35/1000000*S25/'FX rate'!$C$23,"")</f>
        <v/>
      </c>
      <c r="CF25" s="902" t="str">
        <f>IF(ISNUMBER(T25),'Cover Page'!$D$35/1000000*T25/'FX rate'!$C$23,"")</f>
        <v/>
      </c>
      <c r="CG25" s="1108" t="str">
        <f>IF(ISNUMBER(U25),'Cover Page'!$D$35/1000000*U25/'FX rate'!$C$23,"")</f>
        <v/>
      </c>
      <c r="CH25" s="1109" t="str">
        <f>IF(ISNUMBER(V25),'Cover Page'!$D$35/1000000*V25/'FX rate'!$C$23,"")</f>
        <v/>
      </c>
      <c r="CI25" s="1106" t="str">
        <f>IF(ISNUMBER(W25),'Cover Page'!$D$35/1000000*W25/'FX rate'!$C$23,"")</f>
        <v/>
      </c>
      <c r="CJ25" s="902" t="str">
        <f>IF(ISNUMBER(X25),'Cover Page'!$D$35/1000000*X25/'FX rate'!$C$23,"")</f>
        <v/>
      </c>
      <c r="CK25" s="1108" t="str">
        <f>IF(ISNUMBER(Y25),'Cover Page'!$D$35/1000000*Y25/'FX rate'!$C$23,"")</f>
        <v/>
      </c>
      <c r="CL25" s="1109" t="str">
        <f>IF(ISNUMBER(Z25),'Cover Page'!$D$35/1000000*Z25/'FX rate'!$C$23,"")</f>
        <v/>
      </c>
      <c r="CM25" s="1106">
        <f>IF(ISNUMBER(AA25),'Cover Page'!$D$35/1000000*AA25/'FX rate'!$C$23,"")</f>
        <v>0</v>
      </c>
      <c r="CN25" s="902">
        <f>IF(ISNUMBER(AB25),'Cover Page'!$D$35/1000000*AB25/'FX rate'!$C$23,"")</f>
        <v>0</v>
      </c>
      <c r="CO25" s="795"/>
      <c r="CP25" s="795"/>
      <c r="CQ25" s="795"/>
      <c r="CR25" s="795"/>
      <c r="CS25" s="795"/>
    </row>
    <row r="26" spans="1:97" s="2" customFormat="1" ht="14.25" x14ac:dyDescent="0.2">
      <c r="A26" s="1088"/>
      <c r="B26" s="78">
        <v>2007</v>
      </c>
      <c r="C26" s="177"/>
      <c r="D26" s="118"/>
      <c r="E26" s="178"/>
      <c r="F26" s="118"/>
      <c r="G26" s="178"/>
      <c r="H26" s="118"/>
      <c r="I26" s="178"/>
      <c r="J26" s="118"/>
      <c r="K26" s="178"/>
      <c r="L26" s="118"/>
      <c r="M26" s="178"/>
      <c r="N26" s="118"/>
      <c r="O26" s="178"/>
      <c r="P26" s="118"/>
      <c r="Q26" s="178"/>
      <c r="R26" s="118"/>
      <c r="S26" s="178"/>
      <c r="T26" s="118"/>
      <c r="U26" s="178"/>
      <c r="V26" s="118"/>
      <c r="W26" s="178"/>
      <c r="X26" s="118"/>
      <c r="Y26" s="178"/>
      <c r="Z26" s="179"/>
      <c r="AA26" s="452">
        <f t="shared" si="0"/>
        <v>0</v>
      </c>
      <c r="AB26" s="438">
        <f t="shared" si="1"/>
        <v>0</v>
      </c>
      <c r="AH26" s="788">
        <v>2007</v>
      </c>
      <c r="AI26" s="872" t="str">
        <f>IF(ISNUMBER(C26),'Cover Page'!$D$35/1000000*'4 classification'!C26/'FX rate'!$C12,"")</f>
        <v/>
      </c>
      <c r="AJ26" s="873" t="str">
        <f>IF(ISNUMBER(D26),'Cover Page'!$D$35/1000000*'4 classification'!D26/'FX rate'!$C12,"")</f>
        <v/>
      </c>
      <c r="AK26" s="1125" t="str">
        <f>IF(ISNUMBER(E26),'Cover Page'!$D$35/1000000*'4 classification'!E26/'FX rate'!$C12,"")</f>
        <v/>
      </c>
      <c r="AL26" s="873" t="str">
        <f>IF(ISNUMBER(F26),'Cover Page'!$D$35/1000000*'4 classification'!F26/'FX rate'!$C12,"")</f>
        <v/>
      </c>
      <c r="AM26" s="1125" t="str">
        <f>IF(ISNUMBER(G26),'Cover Page'!$D$35/1000000*'4 classification'!G26/'FX rate'!$C12,"")</f>
        <v/>
      </c>
      <c r="AN26" s="873" t="str">
        <f>IF(ISNUMBER(H26),'Cover Page'!$D$35/1000000*'4 classification'!H26/'FX rate'!$C12,"")</f>
        <v/>
      </c>
      <c r="AO26" s="1125" t="str">
        <f>IF(ISNUMBER(I26),'Cover Page'!$D$35/1000000*'4 classification'!I26/'FX rate'!$C12,"")</f>
        <v/>
      </c>
      <c r="AP26" s="873" t="str">
        <f>IF(ISNUMBER(J26),'Cover Page'!$D$35/1000000*'4 classification'!J26/'FX rate'!$C12,"")</f>
        <v/>
      </c>
      <c r="AQ26" s="1125" t="str">
        <f>IF(ISNUMBER(K26),'Cover Page'!$D$35/1000000*'4 classification'!K26/'FX rate'!$C12,"")</f>
        <v/>
      </c>
      <c r="AR26" s="873" t="str">
        <f>IF(ISNUMBER(L26),'Cover Page'!$D$35/1000000*'4 classification'!L26/'FX rate'!$C12,"")</f>
        <v/>
      </c>
      <c r="AS26" s="1125" t="str">
        <f>IF(ISNUMBER(M26),'Cover Page'!$D$35/1000000*'4 classification'!M26/'FX rate'!$C12,"")</f>
        <v/>
      </c>
      <c r="AT26" s="873" t="str">
        <f>IF(ISNUMBER(N26),'Cover Page'!$D$35/1000000*'4 classification'!N26/'FX rate'!$C12,"")</f>
        <v/>
      </c>
      <c r="AU26" s="1125" t="str">
        <f>IF(ISNUMBER(O26),'Cover Page'!$D$35/1000000*'4 classification'!O26/'FX rate'!$C12,"")</f>
        <v/>
      </c>
      <c r="AV26" s="873" t="str">
        <f>IF(ISNUMBER(P26),'Cover Page'!$D$35/1000000*'4 classification'!P26/'FX rate'!$C12,"")</f>
        <v/>
      </c>
      <c r="AW26" s="1125" t="str">
        <f>IF(ISNUMBER(Q26),'Cover Page'!$D$35/1000000*'4 classification'!Q26/'FX rate'!$C12,"")</f>
        <v/>
      </c>
      <c r="AX26" s="1120" t="str">
        <f>IF(ISNUMBER(R26),'Cover Page'!$D$35/1000000*'4 classification'!R26/'FX rate'!$C12,"")</f>
        <v/>
      </c>
      <c r="AY26" s="1124" t="str">
        <f>IF(ISNUMBER(S26),'Cover Page'!$D$35/1000000*'4 classification'!S26/'FX rate'!$C12,"")</f>
        <v/>
      </c>
      <c r="AZ26" s="871" t="str">
        <f>IF(ISNUMBER(T26),'Cover Page'!$D$35/1000000*'4 classification'!T26/'FX rate'!$C12,"")</f>
        <v/>
      </c>
      <c r="BA26" s="1124" t="str">
        <f>IF(ISNUMBER(U26),'Cover Page'!$D$35/1000000*'4 classification'!U26/'FX rate'!$C12,"")</f>
        <v/>
      </c>
      <c r="BB26" s="871" t="str">
        <f>IF(ISNUMBER(V26),'Cover Page'!$D$35/1000000*'4 classification'!V26/'FX rate'!$C12,"")</f>
        <v/>
      </c>
      <c r="BC26" s="1124" t="str">
        <f>IF(ISNUMBER(W26),'Cover Page'!$D$35/1000000*'4 classification'!W26/'FX rate'!$C12,"")</f>
        <v/>
      </c>
      <c r="BD26" s="871" t="str">
        <f>IF(ISNUMBER(X26),'Cover Page'!$D$35/1000000*'4 classification'!X26/'FX rate'!$C12,"")</f>
        <v/>
      </c>
      <c r="BE26" s="1124" t="str">
        <f>IF(ISNUMBER(Y26),'Cover Page'!$D$35/1000000*'4 classification'!Y26/'FX rate'!$C12,"")</f>
        <v/>
      </c>
      <c r="BF26" s="871" t="str">
        <f>IF(ISNUMBER(Z26),'Cover Page'!$D$35/1000000*'4 classification'!Z26/'FX rate'!$C12,"")</f>
        <v/>
      </c>
      <c r="BG26" s="1119">
        <f>IF(ISNUMBER(AA26),'Cover Page'!$D$35/1000000*'4 classification'!AA26/'FX rate'!$C12,"")</f>
        <v>0</v>
      </c>
      <c r="BH26" s="871">
        <f>IF(ISNUMBER(AB26),'Cover Page'!$D$35/1000000*'4 classification'!AB26/'FX rate'!$C12,"")</f>
        <v>0</v>
      </c>
      <c r="BI26" s="722"/>
      <c r="BN26" s="860">
        <v>2007</v>
      </c>
      <c r="BO26" s="903" t="str">
        <f>IF(ISNUMBER(C26),'Cover Page'!$D$35/1000000*C26/'FX rate'!$C$23,"")</f>
        <v/>
      </c>
      <c r="BP26" s="904" t="str">
        <f>IF(ISNUMBER(D26),'Cover Page'!$D$35/1000000*D26/'FX rate'!$C$23,"")</f>
        <v/>
      </c>
      <c r="BQ26" s="1108" t="str">
        <f>IF(ISNUMBER(E26),'Cover Page'!$D$35/1000000*E26/'FX rate'!$C$23,"")</f>
        <v/>
      </c>
      <c r="BR26" s="904" t="str">
        <f>IF(ISNUMBER(F26),'Cover Page'!$D$35/1000000*F26/'FX rate'!$C$23,"")</f>
        <v/>
      </c>
      <c r="BS26" s="1108" t="str">
        <f>IF(ISNUMBER(G26),'Cover Page'!$D$35/1000000*G26/'FX rate'!$C$23,"")</f>
        <v/>
      </c>
      <c r="BT26" s="904" t="str">
        <f>IF(ISNUMBER(H26),'Cover Page'!$D$35/1000000*H26/'FX rate'!$C$23,"")</f>
        <v/>
      </c>
      <c r="BU26" s="1108" t="str">
        <f>IF(ISNUMBER(I26),'Cover Page'!$D$35/1000000*I26/'FX rate'!$C$23,"")</f>
        <v/>
      </c>
      <c r="BV26" s="904" t="str">
        <f>IF(ISNUMBER(J26),'Cover Page'!$D$35/1000000*J26/'FX rate'!$C$23,"")</f>
        <v/>
      </c>
      <c r="BW26" s="1108" t="str">
        <f>IF(ISNUMBER(K26),'Cover Page'!$D$35/1000000*K26/'FX rate'!$C$23,"")</f>
        <v/>
      </c>
      <c r="BX26" s="904" t="str">
        <f>IF(ISNUMBER(L26),'Cover Page'!$D$35/1000000*L26/'FX rate'!$C$23,"")</f>
        <v/>
      </c>
      <c r="BY26" s="1108" t="str">
        <f>IF(ISNUMBER(M26),'Cover Page'!$D$35/1000000*M26/'FX rate'!$C$23,"")</f>
        <v/>
      </c>
      <c r="BZ26" s="904" t="str">
        <f>IF(ISNUMBER(N26),'Cover Page'!$D$35/1000000*N26/'FX rate'!$C$23,"")</f>
        <v/>
      </c>
      <c r="CA26" s="1108" t="str">
        <f>IF(ISNUMBER(O26),'Cover Page'!$D$35/1000000*O26/'FX rate'!$C$23,"")</f>
        <v/>
      </c>
      <c r="CB26" s="904" t="str">
        <f>IF(ISNUMBER(P26),'Cover Page'!$D$35/1000000*P26/'FX rate'!$C$23,"")</f>
        <v/>
      </c>
      <c r="CC26" s="1108" t="str">
        <f>IF(ISNUMBER(Q26),'Cover Page'!$D$35/1000000*Q26/'FX rate'!$C$23,"")</f>
        <v/>
      </c>
      <c r="CD26" s="1109" t="str">
        <f>IF(ISNUMBER(R26),'Cover Page'!$D$35/1000000*R26/'FX rate'!$C$23,"")</f>
        <v/>
      </c>
      <c r="CE26" s="1106" t="str">
        <f>IF(ISNUMBER(S26),'Cover Page'!$D$35/1000000*S26/'FX rate'!$C$23,"")</f>
        <v/>
      </c>
      <c r="CF26" s="902" t="str">
        <f>IF(ISNUMBER(T26),'Cover Page'!$D$35/1000000*T26/'FX rate'!$C$23,"")</f>
        <v/>
      </c>
      <c r="CG26" s="1108" t="str">
        <f>IF(ISNUMBER(U26),'Cover Page'!$D$35/1000000*U26/'FX rate'!$C$23,"")</f>
        <v/>
      </c>
      <c r="CH26" s="1109" t="str">
        <f>IF(ISNUMBER(V26),'Cover Page'!$D$35/1000000*V26/'FX rate'!$C$23,"")</f>
        <v/>
      </c>
      <c r="CI26" s="1106" t="str">
        <f>IF(ISNUMBER(W26),'Cover Page'!$D$35/1000000*W26/'FX rate'!$C$23,"")</f>
        <v/>
      </c>
      <c r="CJ26" s="902" t="str">
        <f>IF(ISNUMBER(X26),'Cover Page'!$D$35/1000000*X26/'FX rate'!$C$23,"")</f>
        <v/>
      </c>
      <c r="CK26" s="1108" t="str">
        <f>IF(ISNUMBER(Y26),'Cover Page'!$D$35/1000000*Y26/'FX rate'!$C$23,"")</f>
        <v/>
      </c>
      <c r="CL26" s="1109" t="str">
        <f>IF(ISNUMBER(Z26),'Cover Page'!$D$35/1000000*Z26/'FX rate'!$C$23,"")</f>
        <v/>
      </c>
      <c r="CM26" s="1106">
        <f>IF(ISNUMBER(AA26),'Cover Page'!$D$35/1000000*AA26/'FX rate'!$C$23,"")</f>
        <v>0</v>
      </c>
      <c r="CN26" s="902">
        <f>IF(ISNUMBER(AB26),'Cover Page'!$D$35/1000000*AB26/'FX rate'!$C$23,"")</f>
        <v>0</v>
      </c>
      <c r="CO26" s="795"/>
      <c r="CP26" s="795"/>
      <c r="CQ26" s="795"/>
      <c r="CR26" s="795"/>
      <c r="CS26" s="795"/>
    </row>
    <row r="27" spans="1:97" s="2" customFormat="1" ht="14.25" x14ac:dyDescent="0.2">
      <c r="A27" s="1088"/>
      <c r="B27" s="78">
        <v>2008</v>
      </c>
      <c r="C27" s="177"/>
      <c r="D27" s="118"/>
      <c r="E27" s="178"/>
      <c r="F27" s="118"/>
      <c r="G27" s="178"/>
      <c r="H27" s="118"/>
      <c r="I27" s="178"/>
      <c r="J27" s="118"/>
      <c r="K27" s="178"/>
      <c r="L27" s="118"/>
      <c r="M27" s="178"/>
      <c r="N27" s="118"/>
      <c r="O27" s="178"/>
      <c r="P27" s="118"/>
      <c r="Q27" s="178"/>
      <c r="R27" s="118"/>
      <c r="S27" s="178"/>
      <c r="T27" s="118"/>
      <c r="U27" s="178"/>
      <c r="V27" s="118"/>
      <c r="W27" s="178"/>
      <c r="X27" s="118"/>
      <c r="Y27" s="178"/>
      <c r="Z27" s="179"/>
      <c r="AA27" s="452">
        <f t="shared" si="0"/>
        <v>0</v>
      </c>
      <c r="AB27" s="438">
        <f t="shared" si="1"/>
        <v>0</v>
      </c>
      <c r="AH27" s="788">
        <v>2008</v>
      </c>
      <c r="AI27" s="872" t="str">
        <f>IF(ISNUMBER(C27),'Cover Page'!$D$35/1000000*'4 classification'!C27/'FX rate'!$C13,"")</f>
        <v/>
      </c>
      <c r="AJ27" s="873" t="str">
        <f>IF(ISNUMBER(D27),'Cover Page'!$D$35/1000000*'4 classification'!D27/'FX rate'!$C13,"")</f>
        <v/>
      </c>
      <c r="AK27" s="1125" t="str">
        <f>IF(ISNUMBER(E27),'Cover Page'!$D$35/1000000*'4 classification'!E27/'FX rate'!$C13,"")</f>
        <v/>
      </c>
      <c r="AL27" s="873" t="str">
        <f>IF(ISNUMBER(F27),'Cover Page'!$D$35/1000000*'4 classification'!F27/'FX rate'!$C13,"")</f>
        <v/>
      </c>
      <c r="AM27" s="1125" t="str">
        <f>IF(ISNUMBER(G27),'Cover Page'!$D$35/1000000*'4 classification'!G27/'FX rate'!$C13,"")</f>
        <v/>
      </c>
      <c r="AN27" s="873" t="str">
        <f>IF(ISNUMBER(H27),'Cover Page'!$D$35/1000000*'4 classification'!H27/'FX rate'!$C13,"")</f>
        <v/>
      </c>
      <c r="AO27" s="1125" t="str">
        <f>IF(ISNUMBER(I27),'Cover Page'!$D$35/1000000*'4 classification'!I27/'FX rate'!$C13,"")</f>
        <v/>
      </c>
      <c r="AP27" s="873" t="str">
        <f>IF(ISNUMBER(J27),'Cover Page'!$D$35/1000000*'4 classification'!J27/'FX rate'!$C13,"")</f>
        <v/>
      </c>
      <c r="AQ27" s="1125" t="str">
        <f>IF(ISNUMBER(K27),'Cover Page'!$D$35/1000000*'4 classification'!K27/'FX rate'!$C13,"")</f>
        <v/>
      </c>
      <c r="AR27" s="873" t="str">
        <f>IF(ISNUMBER(L27),'Cover Page'!$D$35/1000000*'4 classification'!L27/'FX rate'!$C13,"")</f>
        <v/>
      </c>
      <c r="AS27" s="1125" t="str">
        <f>IF(ISNUMBER(M27),'Cover Page'!$D$35/1000000*'4 classification'!M27/'FX rate'!$C13,"")</f>
        <v/>
      </c>
      <c r="AT27" s="873" t="str">
        <f>IF(ISNUMBER(N27),'Cover Page'!$D$35/1000000*'4 classification'!N27/'FX rate'!$C13,"")</f>
        <v/>
      </c>
      <c r="AU27" s="1125" t="str">
        <f>IF(ISNUMBER(O27),'Cover Page'!$D$35/1000000*'4 classification'!O27/'FX rate'!$C13,"")</f>
        <v/>
      </c>
      <c r="AV27" s="873" t="str">
        <f>IF(ISNUMBER(P27),'Cover Page'!$D$35/1000000*'4 classification'!P27/'FX rate'!$C13,"")</f>
        <v/>
      </c>
      <c r="AW27" s="1125" t="str">
        <f>IF(ISNUMBER(Q27),'Cover Page'!$D$35/1000000*'4 classification'!Q27/'FX rate'!$C13,"")</f>
        <v/>
      </c>
      <c r="AX27" s="1120" t="str">
        <f>IF(ISNUMBER(R27),'Cover Page'!$D$35/1000000*'4 classification'!R27/'FX rate'!$C13,"")</f>
        <v/>
      </c>
      <c r="AY27" s="1124" t="str">
        <f>IF(ISNUMBER(S27),'Cover Page'!$D$35/1000000*'4 classification'!S27/'FX rate'!$C13,"")</f>
        <v/>
      </c>
      <c r="AZ27" s="871" t="str">
        <f>IF(ISNUMBER(T27),'Cover Page'!$D$35/1000000*'4 classification'!T27/'FX rate'!$C13,"")</f>
        <v/>
      </c>
      <c r="BA27" s="1124" t="str">
        <f>IF(ISNUMBER(U27),'Cover Page'!$D$35/1000000*'4 classification'!U27/'FX rate'!$C13,"")</f>
        <v/>
      </c>
      <c r="BB27" s="871" t="str">
        <f>IF(ISNUMBER(V27),'Cover Page'!$D$35/1000000*'4 classification'!V27/'FX rate'!$C13,"")</f>
        <v/>
      </c>
      <c r="BC27" s="1124" t="str">
        <f>IF(ISNUMBER(W27),'Cover Page'!$D$35/1000000*'4 classification'!W27/'FX rate'!$C13,"")</f>
        <v/>
      </c>
      <c r="BD27" s="871" t="str">
        <f>IF(ISNUMBER(X27),'Cover Page'!$D$35/1000000*'4 classification'!X27/'FX rate'!$C13,"")</f>
        <v/>
      </c>
      <c r="BE27" s="1124" t="str">
        <f>IF(ISNUMBER(Y27),'Cover Page'!$D$35/1000000*'4 classification'!Y27/'FX rate'!$C13,"")</f>
        <v/>
      </c>
      <c r="BF27" s="871" t="str">
        <f>IF(ISNUMBER(Z27),'Cover Page'!$D$35/1000000*'4 classification'!Z27/'FX rate'!$C13,"")</f>
        <v/>
      </c>
      <c r="BG27" s="1119">
        <f>IF(ISNUMBER(AA27),'Cover Page'!$D$35/1000000*'4 classification'!AA27/'FX rate'!$C13,"")</f>
        <v>0</v>
      </c>
      <c r="BH27" s="871">
        <f>IF(ISNUMBER(AB27),'Cover Page'!$D$35/1000000*'4 classification'!AB27/'FX rate'!$C13,"")</f>
        <v>0</v>
      </c>
      <c r="BI27" s="722"/>
      <c r="BN27" s="860">
        <v>2008</v>
      </c>
      <c r="BO27" s="903" t="str">
        <f>IF(ISNUMBER(C27),'Cover Page'!$D$35/1000000*C27/'FX rate'!$C$23,"")</f>
        <v/>
      </c>
      <c r="BP27" s="904" t="str">
        <f>IF(ISNUMBER(D27),'Cover Page'!$D$35/1000000*D27/'FX rate'!$C$23,"")</f>
        <v/>
      </c>
      <c r="BQ27" s="1108" t="str">
        <f>IF(ISNUMBER(E27),'Cover Page'!$D$35/1000000*E27/'FX rate'!$C$23,"")</f>
        <v/>
      </c>
      <c r="BR27" s="904" t="str">
        <f>IF(ISNUMBER(F27),'Cover Page'!$D$35/1000000*F27/'FX rate'!$C$23,"")</f>
        <v/>
      </c>
      <c r="BS27" s="1108" t="str">
        <f>IF(ISNUMBER(G27),'Cover Page'!$D$35/1000000*G27/'FX rate'!$C$23,"")</f>
        <v/>
      </c>
      <c r="BT27" s="904" t="str">
        <f>IF(ISNUMBER(H27),'Cover Page'!$D$35/1000000*H27/'FX rate'!$C$23,"")</f>
        <v/>
      </c>
      <c r="BU27" s="1108" t="str">
        <f>IF(ISNUMBER(I27),'Cover Page'!$D$35/1000000*I27/'FX rate'!$C$23,"")</f>
        <v/>
      </c>
      <c r="BV27" s="904" t="str">
        <f>IF(ISNUMBER(J27),'Cover Page'!$D$35/1000000*J27/'FX rate'!$C$23,"")</f>
        <v/>
      </c>
      <c r="BW27" s="1108" t="str">
        <f>IF(ISNUMBER(K27),'Cover Page'!$D$35/1000000*K27/'FX rate'!$C$23,"")</f>
        <v/>
      </c>
      <c r="BX27" s="904" t="str">
        <f>IF(ISNUMBER(L27),'Cover Page'!$D$35/1000000*L27/'FX rate'!$C$23,"")</f>
        <v/>
      </c>
      <c r="BY27" s="1108" t="str">
        <f>IF(ISNUMBER(M27),'Cover Page'!$D$35/1000000*M27/'FX rate'!$C$23,"")</f>
        <v/>
      </c>
      <c r="BZ27" s="904" t="str">
        <f>IF(ISNUMBER(N27),'Cover Page'!$D$35/1000000*N27/'FX rate'!$C$23,"")</f>
        <v/>
      </c>
      <c r="CA27" s="1108" t="str">
        <f>IF(ISNUMBER(O27),'Cover Page'!$D$35/1000000*O27/'FX rate'!$C$23,"")</f>
        <v/>
      </c>
      <c r="CB27" s="904" t="str">
        <f>IF(ISNUMBER(P27),'Cover Page'!$D$35/1000000*P27/'FX rate'!$C$23,"")</f>
        <v/>
      </c>
      <c r="CC27" s="1108" t="str">
        <f>IF(ISNUMBER(Q27),'Cover Page'!$D$35/1000000*Q27/'FX rate'!$C$23,"")</f>
        <v/>
      </c>
      <c r="CD27" s="1109" t="str">
        <f>IF(ISNUMBER(R27),'Cover Page'!$D$35/1000000*R27/'FX rate'!$C$23,"")</f>
        <v/>
      </c>
      <c r="CE27" s="1106" t="str">
        <f>IF(ISNUMBER(S27),'Cover Page'!$D$35/1000000*S27/'FX rate'!$C$23,"")</f>
        <v/>
      </c>
      <c r="CF27" s="902" t="str">
        <f>IF(ISNUMBER(T27),'Cover Page'!$D$35/1000000*T27/'FX rate'!$C$23,"")</f>
        <v/>
      </c>
      <c r="CG27" s="1108" t="str">
        <f>IF(ISNUMBER(U27),'Cover Page'!$D$35/1000000*U27/'FX rate'!$C$23,"")</f>
        <v/>
      </c>
      <c r="CH27" s="1109" t="str">
        <f>IF(ISNUMBER(V27),'Cover Page'!$D$35/1000000*V27/'FX rate'!$C$23,"")</f>
        <v/>
      </c>
      <c r="CI27" s="1106" t="str">
        <f>IF(ISNUMBER(W27),'Cover Page'!$D$35/1000000*W27/'FX rate'!$C$23,"")</f>
        <v/>
      </c>
      <c r="CJ27" s="902" t="str">
        <f>IF(ISNUMBER(X27),'Cover Page'!$D$35/1000000*X27/'FX rate'!$C$23,"")</f>
        <v/>
      </c>
      <c r="CK27" s="1108" t="str">
        <f>IF(ISNUMBER(Y27),'Cover Page'!$D$35/1000000*Y27/'FX rate'!$C$23,"")</f>
        <v/>
      </c>
      <c r="CL27" s="1109" t="str">
        <f>IF(ISNUMBER(Z27),'Cover Page'!$D$35/1000000*Z27/'FX rate'!$C$23,"")</f>
        <v/>
      </c>
      <c r="CM27" s="1106">
        <f>IF(ISNUMBER(AA27),'Cover Page'!$D$35/1000000*AA27/'FX rate'!$C$23,"")</f>
        <v>0</v>
      </c>
      <c r="CN27" s="902">
        <f>IF(ISNUMBER(AB27),'Cover Page'!$D$35/1000000*AB27/'FX rate'!$C$23,"")</f>
        <v>0</v>
      </c>
      <c r="CO27" s="795"/>
      <c r="CP27" s="795"/>
      <c r="CQ27" s="795"/>
      <c r="CR27" s="795"/>
      <c r="CS27" s="795"/>
    </row>
    <row r="28" spans="1:97" s="2" customFormat="1" ht="14.25" x14ac:dyDescent="0.2">
      <c r="A28" s="1088"/>
      <c r="B28" s="78">
        <v>2009</v>
      </c>
      <c r="C28" s="177"/>
      <c r="D28" s="118"/>
      <c r="E28" s="178"/>
      <c r="F28" s="118"/>
      <c r="G28" s="178"/>
      <c r="H28" s="118"/>
      <c r="I28" s="178"/>
      <c r="J28" s="118"/>
      <c r="K28" s="178"/>
      <c r="L28" s="118"/>
      <c r="M28" s="178"/>
      <c r="N28" s="118"/>
      <c r="O28" s="178"/>
      <c r="P28" s="118"/>
      <c r="Q28" s="178"/>
      <c r="R28" s="118"/>
      <c r="S28" s="178"/>
      <c r="T28" s="118"/>
      <c r="U28" s="178"/>
      <c r="V28" s="118"/>
      <c r="W28" s="178"/>
      <c r="X28" s="118"/>
      <c r="Y28" s="178"/>
      <c r="Z28" s="179"/>
      <c r="AA28" s="452">
        <f t="shared" si="0"/>
        <v>0</v>
      </c>
      <c r="AB28" s="438">
        <f t="shared" si="1"/>
        <v>0</v>
      </c>
      <c r="AH28" s="788">
        <v>2009</v>
      </c>
      <c r="AI28" s="872" t="str">
        <f>IF(ISNUMBER(C28),'Cover Page'!$D$35/1000000*'4 classification'!C28/'FX rate'!$C14,"")</f>
        <v/>
      </c>
      <c r="AJ28" s="873" t="str">
        <f>IF(ISNUMBER(D28),'Cover Page'!$D$35/1000000*'4 classification'!D28/'FX rate'!$C14,"")</f>
        <v/>
      </c>
      <c r="AK28" s="1125" t="str">
        <f>IF(ISNUMBER(E28),'Cover Page'!$D$35/1000000*'4 classification'!E28/'FX rate'!$C14,"")</f>
        <v/>
      </c>
      <c r="AL28" s="873" t="str">
        <f>IF(ISNUMBER(F28),'Cover Page'!$D$35/1000000*'4 classification'!F28/'FX rate'!$C14,"")</f>
        <v/>
      </c>
      <c r="AM28" s="1125" t="str">
        <f>IF(ISNUMBER(G28),'Cover Page'!$D$35/1000000*'4 classification'!G28/'FX rate'!$C14,"")</f>
        <v/>
      </c>
      <c r="AN28" s="873" t="str">
        <f>IF(ISNUMBER(H28),'Cover Page'!$D$35/1000000*'4 classification'!H28/'FX rate'!$C14,"")</f>
        <v/>
      </c>
      <c r="AO28" s="1125" t="str">
        <f>IF(ISNUMBER(I28),'Cover Page'!$D$35/1000000*'4 classification'!I28/'FX rate'!$C14,"")</f>
        <v/>
      </c>
      <c r="AP28" s="873" t="str">
        <f>IF(ISNUMBER(J28),'Cover Page'!$D$35/1000000*'4 classification'!J28/'FX rate'!$C14,"")</f>
        <v/>
      </c>
      <c r="AQ28" s="1125" t="str">
        <f>IF(ISNUMBER(K28),'Cover Page'!$D$35/1000000*'4 classification'!K28/'FX rate'!$C14,"")</f>
        <v/>
      </c>
      <c r="AR28" s="873" t="str">
        <f>IF(ISNUMBER(L28),'Cover Page'!$D$35/1000000*'4 classification'!L28/'FX rate'!$C14,"")</f>
        <v/>
      </c>
      <c r="AS28" s="1125" t="str">
        <f>IF(ISNUMBER(M28),'Cover Page'!$D$35/1000000*'4 classification'!M28/'FX rate'!$C14,"")</f>
        <v/>
      </c>
      <c r="AT28" s="873" t="str">
        <f>IF(ISNUMBER(N28),'Cover Page'!$D$35/1000000*'4 classification'!N28/'FX rate'!$C14,"")</f>
        <v/>
      </c>
      <c r="AU28" s="1125" t="str">
        <f>IF(ISNUMBER(O28),'Cover Page'!$D$35/1000000*'4 classification'!O28/'FX rate'!$C14,"")</f>
        <v/>
      </c>
      <c r="AV28" s="873" t="str">
        <f>IF(ISNUMBER(P28),'Cover Page'!$D$35/1000000*'4 classification'!P28/'FX rate'!$C14,"")</f>
        <v/>
      </c>
      <c r="AW28" s="1125" t="str">
        <f>IF(ISNUMBER(Q28),'Cover Page'!$D$35/1000000*'4 classification'!Q28/'FX rate'!$C14,"")</f>
        <v/>
      </c>
      <c r="AX28" s="1120" t="str">
        <f>IF(ISNUMBER(R28),'Cover Page'!$D$35/1000000*'4 classification'!R28/'FX rate'!$C14,"")</f>
        <v/>
      </c>
      <c r="AY28" s="1124" t="str">
        <f>IF(ISNUMBER(S28),'Cover Page'!$D$35/1000000*'4 classification'!S28/'FX rate'!$C14,"")</f>
        <v/>
      </c>
      <c r="AZ28" s="871" t="str">
        <f>IF(ISNUMBER(T28),'Cover Page'!$D$35/1000000*'4 classification'!T28/'FX rate'!$C14,"")</f>
        <v/>
      </c>
      <c r="BA28" s="1124" t="str">
        <f>IF(ISNUMBER(U28),'Cover Page'!$D$35/1000000*'4 classification'!U28/'FX rate'!$C14,"")</f>
        <v/>
      </c>
      <c r="BB28" s="871" t="str">
        <f>IF(ISNUMBER(V28),'Cover Page'!$D$35/1000000*'4 classification'!V28/'FX rate'!$C14,"")</f>
        <v/>
      </c>
      <c r="BC28" s="1124" t="str">
        <f>IF(ISNUMBER(W28),'Cover Page'!$D$35/1000000*'4 classification'!W28/'FX rate'!$C14,"")</f>
        <v/>
      </c>
      <c r="BD28" s="871" t="str">
        <f>IF(ISNUMBER(X28),'Cover Page'!$D$35/1000000*'4 classification'!X28/'FX rate'!$C14,"")</f>
        <v/>
      </c>
      <c r="BE28" s="1124" t="str">
        <f>IF(ISNUMBER(Y28),'Cover Page'!$D$35/1000000*'4 classification'!Y28/'FX rate'!$C14,"")</f>
        <v/>
      </c>
      <c r="BF28" s="871" t="str">
        <f>IF(ISNUMBER(Z28),'Cover Page'!$D$35/1000000*'4 classification'!Z28/'FX rate'!$C14,"")</f>
        <v/>
      </c>
      <c r="BG28" s="1119">
        <f>IF(ISNUMBER(AA28),'Cover Page'!$D$35/1000000*'4 classification'!AA28/'FX rate'!$C14,"")</f>
        <v>0</v>
      </c>
      <c r="BH28" s="871">
        <f>IF(ISNUMBER(AB28),'Cover Page'!$D$35/1000000*'4 classification'!AB28/'FX rate'!$C14,"")</f>
        <v>0</v>
      </c>
      <c r="BI28" s="722"/>
      <c r="BN28" s="860">
        <v>2009</v>
      </c>
      <c r="BO28" s="903" t="str">
        <f>IF(ISNUMBER(C28),'Cover Page'!$D$35/1000000*C28/'FX rate'!$C$23,"")</f>
        <v/>
      </c>
      <c r="BP28" s="904" t="str">
        <f>IF(ISNUMBER(D28),'Cover Page'!$D$35/1000000*D28/'FX rate'!$C$23,"")</f>
        <v/>
      </c>
      <c r="BQ28" s="1108" t="str">
        <f>IF(ISNUMBER(E28),'Cover Page'!$D$35/1000000*E28/'FX rate'!$C$23,"")</f>
        <v/>
      </c>
      <c r="BR28" s="904" t="str">
        <f>IF(ISNUMBER(F28),'Cover Page'!$D$35/1000000*F28/'FX rate'!$C$23,"")</f>
        <v/>
      </c>
      <c r="BS28" s="1108" t="str">
        <f>IF(ISNUMBER(G28),'Cover Page'!$D$35/1000000*G28/'FX rate'!$C$23,"")</f>
        <v/>
      </c>
      <c r="BT28" s="904" t="str">
        <f>IF(ISNUMBER(H28),'Cover Page'!$D$35/1000000*H28/'FX rate'!$C$23,"")</f>
        <v/>
      </c>
      <c r="BU28" s="1108" t="str">
        <f>IF(ISNUMBER(I28),'Cover Page'!$D$35/1000000*I28/'FX rate'!$C$23,"")</f>
        <v/>
      </c>
      <c r="BV28" s="904" t="str">
        <f>IF(ISNUMBER(J28),'Cover Page'!$D$35/1000000*J28/'FX rate'!$C$23,"")</f>
        <v/>
      </c>
      <c r="BW28" s="1108" t="str">
        <f>IF(ISNUMBER(K28),'Cover Page'!$D$35/1000000*K28/'FX rate'!$C$23,"")</f>
        <v/>
      </c>
      <c r="BX28" s="904" t="str">
        <f>IF(ISNUMBER(L28),'Cover Page'!$D$35/1000000*L28/'FX rate'!$C$23,"")</f>
        <v/>
      </c>
      <c r="BY28" s="1108" t="str">
        <f>IF(ISNUMBER(M28),'Cover Page'!$D$35/1000000*M28/'FX rate'!$C$23,"")</f>
        <v/>
      </c>
      <c r="BZ28" s="904" t="str">
        <f>IF(ISNUMBER(N28),'Cover Page'!$D$35/1000000*N28/'FX rate'!$C$23,"")</f>
        <v/>
      </c>
      <c r="CA28" s="1108" t="str">
        <f>IF(ISNUMBER(O28),'Cover Page'!$D$35/1000000*O28/'FX rate'!$C$23,"")</f>
        <v/>
      </c>
      <c r="CB28" s="904" t="str">
        <f>IF(ISNUMBER(P28),'Cover Page'!$D$35/1000000*P28/'FX rate'!$C$23,"")</f>
        <v/>
      </c>
      <c r="CC28" s="1108" t="str">
        <f>IF(ISNUMBER(Q28),'Cover Page'!$D$35/1000000*Q28/'FX rate'!$C$23,"")</f>
        <v/>
      </c>
      <c r="CD28" s="1109" t="str">
        <f>IF(ISNUMBER(R28),'Cover Page'!$D$35/1000000*R28/'FX rate'!$C$23,"")</f>
        <v/>
      </c>
      <c r="CE28" s="1106" t="str">
        <f>IF(ISNUMBER(S28),'Cover Page'!$D$35/1000000*S28/'FX rate'!$C$23,"")</f>
        <v/>
      </c>
      <c r="CF28" s="902" t="str">
        <f>IF(ISNUMBER(T28),'Cover Page'!$D$35/1000000*T28/'FX rate'!$C$23,"")</f>
        <v/>
      </c>
      <c r="CG28" s="1108" t="str">
        <f>IF(ISNUMBER(U28),'Cover Page'!$D$35/1000000*U28/'FX rate'!$C$23,"")</f>
        <v/>
      </c>
      <c r="CH28" s="1109" t="str">
        <f>IF(ISNUMBER(V28),'Cover Page'!$D$35/1000000*V28/'FX rate'!$C$23,"")</f>
        <v/>
      </c>
      <c r="CI28" s="1106" t="str">
        <f>IF(ISNUMBER(W28),'Cover Page'!$D$35/1000000*W28/'FX rate'!$C$23,"")</f>
        <v/>
      </c>
      <c r="CJ28" s="902" t="str">
        <f>IF(ISNUMBER(X28),'Cover Page'!$D$35/1000000*X28/'FX rate'!$C$23,"")</f>
        <v/>
      </c>
      <c r="CK28" s="1108" t="str">
        <f>IF(ISNUMBER(Y28),'Cover Page'!$D$35/1000000*Y28/'FX rate'!$C$23,"")</f>
        <v/>
      </c>
      <c r="CL28" s="1109" t="str">
        <f>IF(ISNUMBER(Z28),'Cover Page'!$D$35/1000000*Z28/'FX rate'!$C$23,"")</f>
        <v/>
      </c>
      <c r="CM28" s="1106">
        <f>IF(ISNUMBER(AA28),'Cover Page'!$D$35/1000000*AA28/'FX rate'!$C$23,"")</f>
        <v>0</v>
      </c>
      <c r="CN28" s="902">
        <f>IF(ISNUMBER(AB28),'Cover Page'!$D$35/1000000*AB28/'FX rate'!$C$23,"")</f>
        <v>0</v>
      </c>
      <c r="CO28" s="795"/>
      <c r="CP28" s="795"/>
      <c r="CQ28" s="795"/>
      <c r="CR28" s="795"/>
      <c r="CS28" s="795"/>
    </row>
    <row r="29" spans="1:97" s="2" customFormat="1" ht="14.25" x14ac:dyDescent="0.2">
      <c r="A29" s="1088"/>
      <c r="B29" s="78">
        <v>2010</v>
      </c>
      <c r="C29" s="177"/>
      <c r="D29" s="118"/>
      <c r="E29" s="178"/>
      <c r="F29" s="118"/>
      <c r="G29" s="178"/>
      <c r="H29" s="118"/>
      <c r="I29" s="178"/>
      <c r="J29" s="118"/>
      <c r="K29" s="178"/>
      <c r="L29" s="118"/>
      <c r="M29" s="178"/>
      <c r="N29" s="118"/>
      <c r="O29" s="178"/>
      <c r="P29" s="118"/>
      <c r="Q29" s="178"/>
      <c r="R29" s="118"/>
      <c r="S29" s="178"/>
      <c r="T29" s="118"/>
      <c r="U29" s="178"/>
      <c r="V29" s="118"/>
      <c r="W29" s="178"/>
      <c r="X29" s="118"/>
      <c r="Y29" s="178"/>
      <c r="Z29" s="179"/>
      <c r="AA29" s="452">
        <f t="shared" si="0"/>
        <v>0</v>
      </c>
      <c r="AB29" s="438">
        <f t="shared" si="1"/>
        <v>0</v>
      </c>
      <c r="AH29" s="788">
        <v>2010</v>
      </c>
      <c r="AI29" s="872" t="str">
        <f>IF(ISNUMBER(C29),'Cover Page'!$D$35/1000000*'4 classification'!C29/'FX rate'!$C15,"")</f>
        <v/>
      </c>
      <c r="AJ29" s="873" t="str">
        <f>IF(ISNUMBER(D29),'Cover Page'!$D$35/1000000*'4 classification'!D29/'FX rate'!$C15,"")</f>
        <v/>
      </c>
      <c r="AK29" s="1125" t="str">
        <f>IF(ISNUMBER(E29),'Cover Page'!$D$35/1000000*'4 classification'!E29/'FX rate'!$C15,"")</f>
        <v/>
      </c>
      <c r="AL29" s="873" t="str">
        <f>IF(ISNUMBER(F29),'Cover Page'!$D$35/1000000*'4 classification'!F29/'FX rate'!$C15,"")</f>
        <v/>
      </c>
      <c r="AM29" s="1125" t="str">
        <f>IF(ISNUMBER(G29),'Cover Page'!$D$35/1000000*'4 classification'!G29/'FX rate'!$C15,"")</f>
        <v/>
      </c>
      <c r="AN29" s="873" t="str">
        <f>IF(ISNUMBER(H29),'Cover Page'!$D$35/1000000*'4 classification'!H29/'FX rate'!$C15,"")</f>
        <v/>
      </c>
      <c r="AO29" s="1125" t="str">
        <f>IF(ISNUMBER(I29),'Cover Page'!$D$35/1000000*'4 classification'!I29/'FX rate'!$C15,"")</f>
        <v/>
      </c>
      <c r="AP29" s="873" t="str">
        <f>IF(ISNUMBER(J29),'Cover Page'!$D$35/1000000*'4 classification'!J29/'FX rate'!$C15,"")</f>
        <v/>
      </c>
      <c r="AQ29" s="1125" t="str">
        <f>IF(ISNUMBER(K29),'Cover Page'!$D$35/1000000*'4 classification'!K29/'FX rate'!$C15,"")</f>
        <v/>
      </c>
      <c r="AR29" s="873" t="str">
        <f>IF(ISNUMBER(L29),'Cover Page'!$D$35/1000000*'4 classification'!L29/'FX rate'!$C15,"")</f>
        <v/>
      </c>
      <c r="AS29" s="1125" t="str">
        <f>IF(ISNUMBER(M29),'Cover Page'!$D$35/1000000*'4 classification'!M29/'FX rate'!$C15,"")</f>
        <v/>
      </c>
      <c r="AT29" s="873" t="str">
        <f>IF(ISNUMBER(N29),'Cover Page'!$D$35/1000000*'4 classification'!N29/'FX rate'!$C15,"")</f>
        <v/>
      </c>
      <c r="AU29" s="1125" t="str">
        <f>IF(ISNUMBER(O29),'Cover Page'!$D$35/1000000*'4 classification'!O29/'FX rate'!$C15,"")</f>
        <v/>
      </c>
      <c r="AV29" s="873" t="str">
        <f>IF(ISNUMBER(P29),'Cover Page'!$D$35/1000000*'4 classification'!P29/'FX rate'!$C15,"")</f>
        <v/>
      </c>
      <c r="AW29" s="1125" t="str">
        <f>IF(ISNUMBER(Q29),'Cover Page'!$D$35/1000000*'4 classification'!Q29/'FX rate'!$C15,"")</f>
        <v/>
      </c>
      <c r="AX29" s="1120" t="str">
        <f>IF(ISNUMBER(R29),'Cover Page'!$D$35/1000000*'4 classification'!R29/'FX rate'!$C15,"")</f>
        <v/>
      </c>
      <c r="AY29" s="1124" t="str">
        <f>IF(ISNUMBER(S29),'Cover Page'!$D$35/1000000*'4 classification'!S29/'FX rate'!$C15,"")</f>
        <v/>
      </c>
      <c r="AZ29" s="871" t="str">
        <f>IF(ISNUMBER(T29),'Cover Page'!$D$35/1000000*'4 classification'!T29/'FX rate'!$C15,"")</f>
        <v/>
      </c>
      <c r="BA29" s="1124" t="str">
        <f>IF(ISNUMBER(U29),'Cover Page'!$D$35/1000000*'4 classification'!U29/'FX rate'!$C15,"")</f>
        <v/>
      </c>
      <c r="BB29" s="871" t="str">
        <f>IF(ISNUMBER(V29),'Cover Page'!$D$35/1000000*'4 classification'!V29/'FX rate'!$C15,"")</f>
        <v/>
      </c>
      <c r="BC29" s="1124" t="str">
        <f>IF(ISNUMBER(W29),'Cover Page'!$D$35/1000000*'4 classification'!W29/'FX rate'!$C15,"")</f>
        <v/>
      </c>
      <c r="BD29" s="871" t="str">
        <f>IF(ISNUMBER(X29),'Cover Page'!$D$35/1000000*'4 classification'!X29/'FX rate'!$C15,"")</f>
        <v/>
      </c>
      <c r="BE29" s="1124" t="str">
        <f>IF(ISNUMBER(Y29),'Cover Page'!$D$35/1000000*'4 classification'!Y29/'FX rate'!$C15,"")</f>
        <v/>
      </c>
      <c r="BF29" s="871" t="str">
        <f>IF(ISNUMBER(Z29),'Cover Page'!$D$35/1000000*'4 classification'!Z29/'FX rate'!$C15,"")</f>
        <v/>
      </c>
      <c r="BG29" s="1119">
        <f>IF(ISNUMBER(AA29),'Cover Page'!$D$35/1000000*'4 classification'!AA29/'FX rate'!$C15,"")</f>
        <v>0</v>
      </c>
      <c r="BH29" s="871">
        <f>IF(ISNUMBER(AB29),'Cover Page'!$D$35/1000000*'4 classification'!AB29/'FX rate'!$C15,"")</f>
        <v>0</v>
      </c>
      <c r="BI29" s="722"/>
      <c r="BN29" s="860">
        <v>2010</v>
      </c>
      <c r="BO29" s="903" t="str">
        <f>IF(ISNUMBER(C29),'Cover Page'!$D$35/1000000*C29/'FX rate'!$C$23,"")</f>
        <v/>
      </c>
      <c r="BP29" s="904" t="str">
        <f>IF(ISNUMBER(D29),'Cover Page'!$D$35/1000000*D29/'FX rate'!$C$23,"")</f>
        <v/>
      </c>
      <c r="BQ29" s="1108" t="str">
        <f>IF(ISNUMBER(E29),'Cover Page'!$D$35/1000000*E29/'FX rate'!$C$23,"")</f>
        <v/>
      </c>
      <c r="BR29" s="904" t="str">
        <f>IF(ISNUMBER(F29),'Cover Page'!$D$35/1000000*F29/'FX rate'!$C$23,"")</f>
        <v/>
      </c>
      <c r="BS29" s="1108" t="str">
        <f>IF(ISNUMBER(G29),'Cover Page'!$D$35/1000000*G29/'FX rate'!$C$23,"")</f>
        <v/>
      </c>
      <c r="BT29" s="904" t="str">
        <f>IF(ISNUMBER(H29),'Cover Page'!$D$35/1000000*H29/'FX rate'!$C$23,"")</f>
        <v/>
      </c>
      <c r="BU29" s="1108" t="str">
        <f>IF(ISNUMBER(I29),'Cover Page'!$D$35/1000000*I29/'FX rate'!$C$23,"")</f>
        <v/>
      </c>
      <c r="BV29" s="904" t="str">
        <f>IF(ISNUMBER(J29),'Cover Page'!$D$35/1000000*J29/'FX rate'!$C$23,"")</f>
        <v/>
      </c>
      <c r="BW29" s="1108" t="str">
        <f>IF(ISNUMBER(K29),'Cover Page'!$D$35/1000000*K29/'FX rate'!$C$23,"")</f>
        <v/>
      </c>
      <c r="BX29" s="904" t="str">
        <f>IF(ISNUMBER(L29),'Cover Page'!$D$35/1000000*L29/'FX rate'!$C$23,"")</f>
        <v/>
      </c>
      <c r="BY29" s="1108" t="str">
        <f>IF(ISNUMBER(M29),'Cover Page'!$D$35/1000000*M29/'FX rate'!$C$23,"")</f>
        <v/>
      </c>
      <c r="BZ29" s="904" t="str">
        <f>IF(ISNUMBER(N29),'Cover Page'!$D$35/1000000*N29/'FX rate'!$C$23,"")</f>
        <v/>
      </c>
      <c r="CA29" s="1108" t="str">
        <f>IF(ISNUMBER(O29),'Cover Page'!$D$35/1000000*O29/'FX rate'!$C$23,"")</f>
        <v/>
      </c>
      <c r="CB29" s="904" t="str">
        <f>IF(ISNUMBER(P29),'Cover Page'!$D$35/1000000*P29/'FX rate'!$C$23,"")</f>
        <v/>
      </c>
      <c r="CC29" s="1108" t="str">
        <f>IF(ISNUMBER(Q29),'Cover Page'!$D$35/1000000*Q29/'FX rate'!$C$23,"")</f>
        <v/>
      </c>
      <c r="CD29" s="1109" t="str">
        <f>IF(ISNUMBER(R29),'Cover Page'!$D$35/1000000*R29/'FX rate'!$C$23,"")</f>
        <v/>
      </c>
      <c r="CE29" s="1106" t="str">
        <f>IF(ISNUMBER(S29),'Cover Page'!$D$35/1000000*S29/'FX rate'!$C$23,"")</f>
        <v/>
      </c>
      <c r="CF29" s="902" t="str">
        <f>IF(ISNUMBER(T29),'Cover Page'!$D$35/1000000*T29/'FX rate'!$C$23,"")</f>
        <v/>
      </c>
      <c r="CG29" s="1108" t="str">
        <f>IF(ISNUMBER(U29),'Cover Page'!$D$35/1000000*U29/'FX rate'!$C$23,"")</f>
        <v/>
      </c>
      <c r="CH29" s="1109" t="str">
        <f>IF(ISNUMBER(V29),'Cover Page'!$D$35/1000000*V29/'FX rate'!$C$23,"")</f>
        <v/>
      </c>
      <c r="CI29" s="1106" t="str">
        <f>IF(ISNUMBER(W29),'Cover Page'!$D$35/1000000*W29/'FX rate'!$C$23,"")</f>
        <v/>
      </c>
      <c r="CJ29" s="902" t="str">
        <f>IF(ISNUMBER(X29),'Cover Page'!$D$35/1000000*X29/'FX rate'!$C$23,"")</f>
        <v/>
      </c>
      <c r="CK29" s="1108" t="str">
        <f>IF(ISNUMBER(Y29),'Cover Page'!$D$35/1000000*Y29/'FX rate'!$C$23,"")</f>
        <v/>
      </c>
      <c r="CL29" s="1109" t="str">
        <f>IF(ISNUMBER(Z29),'Cover Page'!$D$35/1000000*Z29/'FX rate'!$C$23,"")</f>
        <v/>
      </c>
      <c r="CM29" s="1106">
        <f>IF(ISNUMBER(AA29),'Cover Page'!$D$35/1000000*AA29/'FX rate'!$C$23,"")</f>
        <v>0</v>
      </c>
      <c r="CN29" s="902">
        <f>IF(ISNUMBER(AB29),'Cover Page'!$D$35/1000000*AB29/'FX rate'!$C$23,"")</f>
        <v>0</v>
      </c>
      <c r="CO29" s="795"/>
      <c r="CP29" s="795"/>
      <c r="CQ29" s="795"/>
      <c r="CR29" s="795"/>
      <c r="CS29" s="795"/>
    </row>
    <row r="30" spans="1:97" s="2" customFormat="1" ht="14.25" x14ac:dyDescent="0.2">
      <c r="A30" s="1088"/>
      <c r="B30" s="78">
        <v>2011</v>
      </c>
      <c r="C30" s="177"/>
      <c r="D30" s="118"/>
      <c r="E30" s="178"/>
      <c r="F30" s="118"/>
      <c r="G30" s="178"/>
      <c r="H30" s="118"/>
      <c r="I30" s="178"/>
      <c r="J30" s="118"/>
      <c r="K30" s="178"/>
      <c r="L30" s="118"/>
      <c r="M30" s="178"/>
      <c r="N30" s="118"/>
      <c r="O30" s="178"/>
      <c r="P30" s="118"/>
      <c r="Q30" s="178"/>
      <c r="R30" s="118"/>
      <c r="S30" s="178"/>
      <c r="T30" s="118"/>
      <c r="U30" s="178"/>
      <c r="V30" s="118"/>
      <c r="W30" s="178"/>
      <c r="X30" s="118"/>
      <c r="Y30" s="178"/>
      <c r="Z30" s="179"/>
      <c r="AA30" s="452">
        <f t="shared" si="0"/>
        <v>0</v>
      </c>
      <c r="AB30" s="438">
        <f t="shared" si="1"/>
        <v>0</v>
      </c>
      <c r="AH30" s="788">
        <v>2011</v>
      </c>
      <c r="AI30" s="872" t="str">
        <f>IF(ISNUMBER(C30),'Cover Page'!$D$35/1000000*'4 classification'!C30/'FX rate'!$C16,"")</f>
        <v/>
      </c>
      <c r="AJ30" s="873" t="str">
        <f>IF(ISNUMBER(D30),'Cover Page'!$D$35/1000000*'4 classification'!D30/'FX rate'!$C16,"")</f>
        <v/>
      </c>
      <c r="AK30" s="1125" t="str">
        <f>IF(ISNUMBER(E30),'Cover Page'!$D$35/1000000*'4 classification'!E30/'FX rate'!$C16,"")</f>
        <v/>
      </c>
      <c r="AL30" s="873" t="str">
        <f>IF(ISNUMBER(F30),'Cover Page'!$D$35/1000000*'4 classification'!F30/'FX rate'!$C16,"")</f>
        <v/>
      </c>
      <c r="AM30" s="1125" t="str">
        <f>IF(ISNUMBER(G30),'Cover Page'!$D$35/1000000*'4 classification'!G30/'FX rate'!$C16,"")</f>
        <v/>
      </c>
      <c r="AN30" s="873" t="str">
        <f>IF(ISNUMBER(H30),'Cover Page'!$D$35/1000000*'4 classification'!H30/'FX rate'!$C16,"")</f>
        <v/>
      </c>
      <c r="AO30" s="1125" t="str">
        <f>IF(ISNUMBER(I30),'Cover Page'!$D$35/1000000*'4 classification'!I30/'FX rate'!$C16,"")</f>
        <v/>
      </c>
      <c r="AP30" s="873" t="str">
        <f>IF(ISNUMBER(J30),'Cover Page'!$D$35/1000000*'4 classification'!J30/'FX rate'!$C16,"")</f>
        <v/>
      </c>
      <c r="AQ30" s="1125" t="str">
        <f>IF(ISNUMBER(K30),'Cover Page'!$D$35/1000000*'4 classification'!K30/'FX rate'!$C16,"")</f>
        <v/>
      </c>
      <c r="AR30" s="873" t="str">
        <f>IF(ISNUMBER(L30),'Cover Page'!$D$35/1000000*'4 classification'!L30/'FX rate'!$C16,"")</f>
        <v/>
      </c>
      <c r="AS30" s="1125" t="str">
        <f>IF(ISNUMBER(M30),'Cover Page'!$D$35/1000000*'4 classification'!M30/'FX rate'!$C16,"")</f>
        <v/>
      </c>
      <c r="AT30" s="873" t="str">
        <f>IF(ISNUMBER(N30),'Cover Page'!$D$35/1000000*'4 classification'!N30/'FX rate'!$C16,"")</f>
        <v/>
      </c>
      <c r="AU30" s="1125" t="str">
        <f>IF(ISNUMBER(O30),'Cover Page'!$D$35/1000000*'4 classification'!O30/'FX rate'!$C16,"")</f>
        <v/>
      </c>
      <c r="AV30" s="873" t="str">
        <f>IF(ISNUMBER(P30),'Cover Page'!$D$35/1000000*'4 classification'!P30/'FX rate'!$C16,"")</f>
        <v/>
      </c>
      <c r="AW30" s="1125" t="str">
        <f>IF(ISNUMBER(Q30),'Cover Page'!$D$35/1000000*'4 classification'!Q30/'FX rate'!$C16,"")</f>
        <v/>
      </c>
      <c r="AX30" s="1120" t="str">
        <f>IF(ISNUMBER(R30),'Cover Page'!$D$35/1000000*'4 classification'!R30/'FX rate'!$C16,"")</f>
        <v/>
      </c>
      <c r="AY30" s="1124" t="str">
        <f>IF(ISNUMBER(S30),'Cover Page'!$D$35/1000000*'4 classification'!S30/'FX rate'!$C16,"")</f>
        <v/>
      </c>
      <c r="AZ30" s="871" t="str">
        <f>IF(ISNUMBER(T30),'Cover Page'!$D$35/1000000*'4 classification'!T30/'FX rate'!$C16,"")</f>
        <v/>
      </c>
      <c r="BA30" s="1124" t="str">
        <f>IF(ISNUMBER(U30),'Cover Page'!$D$35/1000000*'4 classification'!U30/'FX rate'!$C16,"")</f>
        <v/>
      </c>
      <c r="BB30" s="871" t="str">
        <f>IF(ISNUMBER(V30),'Cover Page'!$D$35/1000000*'4 classification'!V30/'FX rate'!$C16,"")</f>
        <v/>
      </c>
      <c r="BC30" s="1124" t="str">
        <f>IF(ISNUMBER(W30),'Cover Page'!$D$35/1000000*'4 classification'!W30/'FX rate'!$C16,"")</f>
        <v/>
      </c>
      <c r="BD30" s="871" t="str">
        <f>IF(ISNUMBER(X30),'Cover Page'!$D$35/1000000*'4 classification'!X30/'FX rate'!$C16,"")</f>
        <v/>
      </c>
      <c r="BE30" s="1124" t="str">
        <f>IF(ISNUMBER(Y30),'Cover Page'!$D$35/1000000*'4 classification'!Y30/'FX rate'!$C16,"")</f>
        <v/>
      </c>
      <c r="BF30" s="871" t="str">
        <f>IF(ISNUMBER(Z30),'Cover Page'!$D$35/1000000*'4 classification'!Z30/'FX rate'!$C16,"")</f>
        <v/>
      </c>
      <c r="BG30" s="1119">
        <f>IF(ISNUMBER(AA30),'Cover Page'!$D$35/1000000*'4 classification'!AA30/'FX rate'!$C16,"")</f>
        <v>0</v>
      </c>
      <c r="BH30" s="871">
        <f>IF(ISNUMBER(AB30),'Cover Page'!$D$35/1000000*'4 classification'!AB30/'FX rate'!$C16,"")</f>
        <v>0</v>
      </c>
      <c r="BI30" s="722"/>
      <c r="BN30" s="860">
        <v>2011</v>
      </c>
      <c r="BO30" s="903" t="str">
        <f>IF(ISNUMBER(C30),'Cover Page'!$D$35/1000000*C30/'FX rate'!$C$23,"")</f>
        <v/>
      </c>
      <c r="BP30" s="904" t="str">
        <f>IF(ISNUMBER(D30),'Cover Page'!$D$35/1000000*D30/'FX rate'!$C$23,"")</f>
        <v/>
      </c>
      <c r="BQ30" s="1108" t="str">
        <f>IF(ISNUMBER(E30),'Cover Page'!$D$35/1000000*E30/'FX rate'!$C$23,"")</f>
        <v/>
      </c>
      <c r="BR30" s="904" t="str">
        <f>IF(ISNUMBER(F30),'Cover Page'!$D$35/1000000*F30/'FX rate'!$C$23,"")</f>
        <v/>
      </c>
      <c r="BS30" s="1108" t="str">
        <f>IF(ISNUMBER(G30),'Cover Page'!$D$35/1000000*G30/'FX rate'!$C$23,"")</f>
        <v/>
      </c>
      <c r="BT30" s="904" t="str">
        <f>IF(ISNUMBER(H30),'Cover Page'!$D$35/1000000*H30/'FX rate'!$C$23,"")</f>
        <v/>
      </c>
      <c r="BU30" s="1108" t="str">
        <f>IF(ISNUMBER(I30),'Cover Page'!$D$35/1000000*I30/'FX rate'!$C$23,"")</f>
        <v/>
      </c>
      <c r="BV30" s="904" t="str">
        <f>IF(ISNUMBER(J30),'Cover Page'!$D$35/1000000*J30/'FX rate'!$C$23,"")</f>
        <v/>
      </c>
      <c r="BW30" s="1108" t="str">
        <f>IF(ISNUMBER(K30),'Cover Page'!$D$35/1000000*K30/'FX rate'!$C$23,"")</f>
        <v/>
      </c>
      <c r="BX30" s="904" t="str">
        <f>IF(ISNUMBER(L30),'Cover Page'!$D$35/1000000*L30/'FX rate'!$C$23,"")</f>
        <v/>
      </c>
      <c r="BY30" s="1108" t="str">
        <f>IF(ISNUMBER(M30),'Cover Page'!$D$35/1000000*M30/'FX rate'!$C$23,"")</f>
        <v/>
      </c>
      <c r="BZ30" s="904" t="str">
        <f>IF(ISNUMBER(N30),'Cover Page'!$D$35/1000000*N30/'FX rate'!$C$23,"")</f>
        <v/>
      </c>
      <c r="CA30" s="1108" t="str">
        <f>IF(ISNUMBER(O30),'Cover Page'!$D$35/1000000*O30/'FX rate'!$C$23,"")</f>
        <v/>
      </c>
      <c r="CB30" s="904" t="str">
        <f>IF(ISNUMBER(P30),'Cover Page'!$D$35/1000000*P30/'FX rate'!$C$23,"")</f>
        <v/>
      </c>
      <c r="CC30" s="1108" t="str">
        <f>IF(ISNUMBER(Q30),'Cover Page'!$D$35/1000000*Q30/'FX rate'!$C$23,"")</f>
        <v/>
      </c>
      <c r="CD30" s="1109" t="str">
        <f>IF(ISNUMBER(R30),'Cover Page'!$D$35/1000000*R30/'FX rate'!$C$23,"")</f>
        <v/>
      </c>
      <c r="CE30" s="1106" t="str">
        <f>IF(ISNUMBER(S30),'Cover Page'!$D$35/1000000*S30/'FX rate'!$C$23,"")</f>
        <v/>
      </c>
      <c r="CF30" s="902" t="str">
        <f>IF(ISNUMBER(T30),'Cover Page'!$D$35/1000000*T30/'FX rate'!$C$23,"")</f>
        <v/>
      </c>
      <c r="CG30" s="1108" t="str">
        <f>IF(ISNUMBER(U30),'Cover Page'!$D$35/1000000*U30/'FX rate'!$C$23,"")</f>
        <v/>
      </c>
      <c r="CH30" s="1109" t="str">
        <f>IF(ISNUMBER(V30),'Cover Page'!$D$35/1000000*V30/'FX rate'!$C$23,"")</f>
        <v/>
      </c>
      <c r="CI30" s="1106" t="str">
        <f>IF(ISNUMBER(W30),'Cover Page'!$D$35/1000000*W30/'FX rate'!$C$23,"")</f>
        <v/>
      </c>
      <c r="CJ30" s="902" t="str">
        <f>IF(ISNUMBER(X30),'Cover Page'!$D$35/1000000*X30/'FX rate'!$C$23,"")</f>
        <v/>
      </c>
      <c r="CK30" s="1108" t="str">
        <f>IF(ISNUMBER(Y30),'Cover Page'!$D$35/1000000*Y30/'FX rate'!$C$23,"")</f>
        <v/>
      </c>
      <c r="CL30" s="1109" t="str">
        <f>IF(ISNUMBER(Z30),'Cover Page'!$D$35/1000000*Z30/'FX rate'!$C$23,"")</f>
        <v/>
      </c>
      <c r="CM30" s="1106">
        <f>IF(ISNUMBER(AA30),'Cover Page'!$D$35/1000000*AA30/'FX rate'!$C$23,"")</f>
        <v>0</v>
      </c>
      <c r="CN30" s="902">
        <f>IF(ISNUMBER(AB30),'Cover Page'!$D$35/1000000*AB30/'FX rate'!$C$23,"")</f>
        <v>0</v>
      </c>
      <c r="CO30" s="795"/>
      <c r="CP30" s="795"/>
      <c r="CQ30" s="795"/>
      <c r="CR30" s="795"/>
      <c r="CS30" s="795"/>
    </row>
    <row r="31" spans="1:97" s="2" customFormat="1" ht="14.25" x14ac:dyDescent="0.2">
      <c r="A31" s="1088"/>
      <c r="B31" s="78">
        <v>2012</v>
      </c>
      <c r="C31" s="177"/>
      <c r="D31" s="118"/>
      <c r="E31" s="178"/>
      <c r="F31" s="118"/>
      <c r="G31" s="178"/>
      <c r="H31" s="118"/>
      <c r="I31" s="178"/>
      <c r="J31" s="118"/>
      <c r="K31" s="178"/>
      <c r="L31" s="118"/>
      <c r="M31" s="178"/>
      <c r="N31" s="118"/>
      <c r="O31" s="178"/>
      <c r="P31" s="118"/>
      <c r="Q31" s="178"/>
      <c r="R31" s="118"/>
      <c r="S31" s="178"/>
      <c r="T31" s="118"/>
      <c r="U31" s="178"/>
      <c r="V31" s="118"/>
      <c r="W31" s="178"/>
      <c r="X31" s="118"/>
      <c r="Y31" s="178"/>
      <c r="Z31" s="179"/>
      <c r="AA31" s="452">
        <f t="shared" si="0"/>
        <v>0</v>
      </c>
      <c r="AB31" s="438">
        <f t="shared" si="1"/>
        <v>0</v>
      </c>
      <c r="AH31" s="788">
        <v>2012</v>
      </c>
      <c r="AI31" s="872" t="str">
        <f>IF(ISNUMBER(C31),'Cover Page'!$D$35/1000000*'4 classification'!C31/'FX rate'!$C17,"")</f>
        <v/>
      </c>
      <c r="AJ31" s="873" t="str">
        <f>IF(ISNUMBER(D31),'Cover Page'!$D$35/1000000*'4 classification'!D31/'FX rate'!$C17,"")</f>
        <v/>
      </c>
      <c r="AK31" s="1125" t="str">
        <f>IF(ISNUMBER(E31),'Cover Page'!$D$35/1000000*'4 classification'!E31/'FX rate'!$C17,"")</f>
        <v/>
      </c>
      <c r="AL31" s="873" t="str">
        <f>IF(ISNUMBER(F31),'Cover Page'!$D$35/1000000*'4 classification'!F31/'FX rate'!$C17,"")</f>
        <v/>
      </c>
      <c r="AM31" s="1125" t="str">
        <f>IF(ISNUMBER(G31),'Cover Page'!$D$35/1000000*'4 classification'!G31/'FX rate'!$C17,"")</f>
        <v/>
      </c>
      <c r="AN31" s="873" t="str">
        <f>IF(ISNUMBER(H31),'Cover Page'!$D$35/1000000*'4 classification'!H31/'FX rate'!$C17,"")</f>
        <v/>
      </c>
      <c r="AO31" s="1125" t="str">
        <f>IF(ISNUMBER(I31),'Cover Page'!$D$35/1000000*'4 classification'!I31/'FX rate'!$C17,"")</f>
        <v/>
      </c>
      <c r="AP31" s="873" t="str">
        <f>IF(ISNUMBER(J31),'Cover Page'!$D$35/1000000*'4 classification'!J31/'FX rate'!$C17,"")</f>
        <v/>
      </c>
      <c r="AQ31" s="1125" t="str">
        <f>IF(ISNUMBER(K31),'Cover Page'!$D$35/1000000*'4 classification'!K31/'FX rate'!$C17,"")</f>
        <v/>
      </c>
      <c r="AR31" s="873" t="str">
        <f>IF(ISNUMBER(L31),'Cover Page'!$D$35/1000000*'4 classification'!L31/'FX rate'!$C17,"")</f>
        <v/>
      </c>
      <c r="AS31" s="1125" t="str">
        <f>IF(ISNUMBER(M31),'Cover Page'!$D$35/1000000*'4 classification'!M31/'FX rate'!$C17,"")</f>
        <v/>
      </c>
      <c r="AT31" s="873" t="str">
        <f>IF(ISNUMBER(N31),'Cover Page'!$D$35/1000000*'4 classification'!N31/'FX rate'!$C17,"")</f>
        <v/>
      </c>
      <c r="AU31" s="1125" t="str">
        <f>IF(ISNUMBER(O31),'Cover Page'!$D$35/1000000*'4 classification'!O31/'FX rate'!$C17,"")</f>
        <v/>
      </c>
      <c r="AV31" s="873" t="str">
        <f>IF(ISNUMBER(P31),'Cover Page'!$D$35/1000000*'4 classification'!P31/'FX rate'!$C17,"")</f>
        <v/>
      </c>
      <c r="AW31" s="1125" t="str">
        <f>IF(ISNUMBER(Q31),'Cover Page'!$D$35/1000000*'4 classification'!Q31/'FX rate'!$C17,"")</f>
        <v/>
      </c>
      <c r="AX31" s="1120" t="str">
        <f>IF(ISNUMBER(R31),'Cover Page'!$D$35/1000000*'4 classification'!R31/'FX rate'!$C17,"")</f>
        <v/>
      </c>
      <c r="AY31" s="1124" t="str">
        <f>IF(ISNUMBER(S31),'Cover Page'!$D$35/1000000*'4 classification'!S31/'FX rate'!$C17,"")</f>
        <v/>
      </c>
      <c r="AZ31" s="871" t="str">
        <f>IF(ISNUMBER(T31),'Cover Page'!$D$35/1000000*'4 classification'!T31/'FX rate'!$C17,"")</f>
        <v/>
      </c>
      <c r="BA31" s="1124" t="str">
        <f>IF(ISNUMBER(U31),'Cover Page'!$D$35/1000000*'4 classification'!U31/'FX rate'!$C17,"")</f>
        <v/>
      </c>
      <c r="BB31" s="871" t="str">
        <f>IF(ISNUMBER(V31),'Cover Page'!$D$35/1000000*'4 classification'!V31/'FX rate'!$C17,"")</f>
        <v/>
      </c>
      <c r="BC31" s="1124" t="str">
        <f>IF(ISNUMBER(W31),'Cover Page'!$D$35/1000000*'4 classification'!W31/'FX rate'!$C17,"")</f>
        <v/>
      </c>
      <c r="BD31" s="871" t="str">
        <f>IF(ISNUMBER(X31),'Cover Page'!$D$35/1000000*'4 classification'!X31/'FX rate'!$C17,"")</f>
        <v/>
      </c>
      <c r="BE31" s="1124" t="str">
        <f>IF(ISNUMBER(Y31),'Cover Page'!$D$35/1000000*'4 classification'!Y31/'FX rate'!$C17,"")</f>
        <v/>
      </c>
      <c r="BF31" s="871" t="str">
        <f>IF(ISNUMBER(Z31),'Cover Page'!$D$35/1000000*'4 classification'!Z31/'FX rate'!$C17,"")</f>
        <v/>
      </c>
      <c r="BG31" s="1119">
        <f>IF(ISNUMBER(AA31),'Cover Page'!$D$35/1000000*'4 classification'!AA31/'FX rate'!$C17,"")</f>
        <v>0</v>
      </c>
      <c r="BH31" s="871">
        <f>IF(ISNUMBER(AB31),'Cover Page'!$D$35/1000000*'4 classification'!AB31/'FX rate'!$C17,"")</f>
        <v>0</v>
      </c>
      <c r="BI31" s="722"/>
      <c r="BN31" s="860">
        <v>2012</v>
      </c>
      <c r="BO31" s="903" t="str">
        <f>IF(ISNUMBER(C31),'Cover Page'!$D$35/1000000*C31/'FX rate'!$C$23,"")</f>
        <v/>
      </c>
      <c r="BP31" s="904" t="str">
        <f>IF(ISNUMBER(D31),'Cover Page'!$D$35/1000000*D31/'FX rate'!$C$23,"")</f>
        <v/>
      </c>
      <c r="BQ31" s="1108" t="str">
        <f>IF(ISNUMBER(E31),'Cover Page'!$D$35/1000000*E31/'FX rate'!$C$23,"")</f>
        <v/>
      </c>
      <c r="BR31" s="904" t="str">
        <f>IF(ISNUMBER(F31),'Cover Page'!$D$35/1000000*F31/'FX rate'!$C$23,"")</f>
        <v/>
      </c>
      <c r="BS31" s="1108" t="str">
        <f>IF(ISNUMBER(G31),'Cover Page'!$D$35/1000000*G31/'FX rate'!$C$23,"")</f>
        <v/>
      </c>
      <c r="BT31" s="904" t="str">
        <f>IF(ISNUMBER(H31),'Cover Page'!$D$35/1000000*H31/'FX rate'!$C$23,"")</f>
        <v/>
      </c>
      <c r="BU31" s="1108" t="str">
        <f>IF(ISNUMBER(I31),'Cover Page'!$D$35/1000000*I31/'FX rate'!$C$23,"")</f>
        <v/>
      </c>
      <c r="BV31" s="904" t="str">
        <f>IF(ISNUMBER(J31),'Cover Page'!$D$35/1000000*J31/'FX rate'!$C$23,"")</f>
        <v/>
      </c>
      <c r="BW31" s="1108" t="str">
        <f>IF(ISNUMBER(K31),'Cover Page'!$D$35/1000000*K31/'FX rate'!$C$23,"")</f>
        <v/>
      </c>
      <c r="BX31" s="904" t="str">
        <f>IF(ISNUMBER(L31),'Cover Page'!$D$35/1000000*L31/'FX rate'!$C$23,"")</f>
        <v/>
      </c>
      <c r="BY31" s="1108" t="str">
        <f>IF(ISNUMBER(M31),'Cover Page'!$D$35/1000000*M31/'FX rate'!$C$23,"")</f>
        <v/>
      </c>
      <c r="BZ31" s="904" t="str">
        <f>IF(ISNUMBER(N31),'Cover Page'!$D$35/1000000*N31/'FX rate'!$C$23,"")</f>
        <v/>
      </c>
      <c r="CA31" s="1108" t="str">
        <f>IF(ISNUMBER(O31),'Cover Page'!$D$35/1000000*O31/'FX rate'!$C$23,"")</f>
        <v/>
      </c>
      <c r="CB31" s="904" t="str">
        <f>IF(ISNUMBER(P31),'Cover Page'!$D$35/1000000*P31/'FX rate'!$C$23,"")</f>
        <v/>
      </c>
      <c r="CC31" s="1108" t="str">
        <f>IF(ISNUMBER(Q31),'Cover Page'!$D$35/1000000*Q31/'FX rate'!$C$23,"")</f>
        <v/>
      </c>
      <c r="CD31" s="1109" t="str">
        <f>IF(ISNUMBER(R31),'Cover Page'!$D$35/1000000*R31/'FX rate'!$C$23,"")</f>
        <v/>
      </c>
      <c r="CE31" s="1106" t="str">
        <f>IF(ISNUMBER(S31),'Cover Page'!$D$35/1000000*S31/'FX rate'!$C$23,"")</f>
        <v/>
      </c>
      <c r="CF31" s="902" t="str">
        <f>IF(ISNUMBER(T31),'Cover Page'!$D$35/1000000*T31/'FX rate'!$C$23,"")</f>
        <v/>
      </c>
      <c r="CG31" s="1108" t="str">
        <f>IF(ISNUMBER(U31),'Cover Page'!$D$35/1000000*U31/'FX rate'!$C$23,"")</f>
        <v/>
      </c>
      <c r="CH31" s="1109" t="str">
        <f>IF(ISNUMBER(V31),'Cover Page'!$D$35/1000000*V31/'FX rate'!$C$23,"")</f>
        <v/>
      </c>
      <c r="CI31" s="1106" t="str">
        <f>IF(ISNUMBER(W31),'Cover Page'!$D$35/1000000*W31/'FX rate'!$C$23,"")</f>
        <v/>
      </c>
      <c r="CJ31" s="902" t="str">
        <f>IF(ISNUMBER(X31),'Cover Page'!$D$35/1000000*X31/'FX rate'!$C$23,"")</f>
        <v/>
      </c>
      <c r="CK31" s="1108" t="str">
        <f>IF(ISNUMBER(Y31),'Cover Page'!$D$35/1000000*Y31/'FX rate'!$C$23,"")</f>
        <v/>
      </c>
      <c r="CL31" s="1109" t="str">
        <f>IF(ISNUMBER(Z31),'Cover Page'!$D$35/1000000*Z31/'FX rate'!$C$23,"")</f>
        <v/>
      </c>
      <c r="CM31" s="1106">
        <f>IF(ISNUMBER(AA31),'Cover Page'!$D$35/1000000*AA31/'FX rate'!$C$23,"")</f>
        <v>0</v>
      </c>
      <c r="CN31" s="902">
        <f>IF(ISNUMBER(AB31),'Cover Page'!$D$35/1000000*AB31/'FX rate'!$C$23,"")</f>
        <v>0</v>
      </c>
      <c r="CO31" s="795"/>
      <c r="CP31" s="795"/>
      <c r="CQ31" s="795"/>
      <c r="CR31" s="795"/>
      <c r="CS31" s="795"/>
    </row>
    <row r="32" spans="1:97" s="2" customFormat="1" ht="14.25" x14ac:dyDescent="0.2">
      <c r="A32" s="1088"/>
      <c r="B32" s="78">
        <v>2013</v>
      </c>
      <c r="C32" s="177"/>
      <c r="D32" s="118"/>
      <c r="E32" s="178"/>
      <c r="F32" s="118"/>
      <c r="G32" s="178"/>
      <c r="H32" s="118"/>
      <c r="I32" s="178"/>
      <c r="J32" s="118"/>
      <c r="K32" s="178"/>
      <c r="L32" s="118"/>
      <c r="M32" s="178"/>
      <c r="N32" s="118"/>
      <c r="O32" s="178"/>
      <c r="P32" s="118"/>
      <c r="Q32" s="178"/>
      <c r="R32" s="118"/>
      <c r="S32" s="178"/>
      <c r="T32" s="118"/>
      <c r="U32" s="178"/>
      <c r="V32" s="118"/>
      <c r="W32" s="178"/>
      <c r="X32" s="118"/>
      <c r="Y32" s="178"/>
      <c r="Z32" s="179"/>
      <c r="AA32" s="452">
        <f t="shared" si="0"/>
        <v>0</v>
      </c>
      <c r="AB32" s="438">
        <f t="shared" si="1"/>
        <v>0</v>
      </c>
      <c r="AH32" s="788">
        <v>2013</v>
      </c>
      <c r="AI32" s="872" t="str">
        <f>IF(ISNUMBER(C32),'Cover Page'!$D$35/1000000*'4 classification'!C32/'FX rate'!$C18,"")</f>
        <v/>
      </c>
      <c r="AJ32" s="873" t="str">
        <f>IF(ISNUMBER(D32),'Cover Page'!$D$35/1000000*'4 classification'!D32/'FX rate'!$C18,"")</f>
        <v/>
      </c>
      <c r="AK32" s="1125" t="str">
        <f>IF(ISNUMBER(E32),'Cover Page'!$D$35/1000000*'4 classification'!E32/'FX rate'!$C18,"")</f>
        <v/>
      </c>
      <c r="AL32" s="873" t="str">
        <f>IF(ISNUMBER(F32),'Cover Page'!$D$35/1000000*'4 classification'!F32/'FX rate'!$C18,"")</f>
        <v/>
      </c>
      <c r="AM32" s="1125" t="str">
        <f>IF(ISNUMBER(G32),'Cover Page'!$D$35/1000000*'4 classification'!G32/'FX rate'!$C18,"")</f>
        <v/>
      </c>
      <c r="AN32" s="873" t="str">
        <f>IF(ISNUMBER(H32),'Cover Page'!$D$35/1000000*'4 classification'!H32/'FX rate'!$C18,"")</f>
        <v/>
      </c>
      <c r="AO32" s="1125" t="str">
        <f>IF(ISNUMBER(I32),'Cover Page'!$D$35/1000000*'4 classification'!I32/'FX rate'!$C18,"")</f>
        <v/>
      </c>
      <c r="AP32" s="873" t="str">
        <f>IF(ISNUMBER(J32),'Cover Page'!$D$35/1000000*'4 classification'!J32/'FX rate'!$C18,"")</f>
        <v/>
      </c>
      <c r="AQ32" s="1125" t="str">
        <f>IF(ISNUMBER(K32),'Cover Page'!$D$35/1000000*'4 classification'!K32/'FX rate'!$C18,"")</f>
        <v/>
      </c>
      <c r="AR32" s="873" t="str">
        <f>IF(ISNUMBER(L32),'Cover Page'!$D$35/1000000*'4 classification'!L32/'FX rate'!$C18,"")</f>
        <v/>
      </c>
      <c r="AS32" s="1125" t="str">
        <f>IF(ISNUMBER(M32),'Cover Page'!$D$35/1000000*'4 classification'!M32/'FX rate'!$C18,"")</f>
        <v/>
      </c>
      <c r="AT32" s="873" t="str">
        <f>IF(ISNUMBER(N32),'Cover Page'!$D$35/1000000*'4 classification'!N32/'FX rate'!$C18,"")</f>
        <v/>
      </c>
      <c r="AU32" s="1125" t="str">
        <f>IF(ISNUMBER(O32),'Cover Page'!$D$35/1000000*'4 classification'!O32/'FX rate'!$C18,"")</f>
        <v/>
      </c>
      <c r="AV32" s="873" t="str">
        <f>IF(ISNUMBER(P32),'Cover Page'!$D$35/1000000*'4 classification'!P32/'FX rate'!$C18,"")</f>
        <v/>
      </c>
      <c r="AW32" s="1125" t="str">
        <f>IF(ISNUMBER(Q32),'Cover Page'!$D$35/1000000*'4 classification'!Q32/'FX rate'!$C18,"")</f>
        <v/>
      </c>
      <c r="AX32" s="1120" t="str">
        <f>IF(ISNUMBER(R32),'Cover Page'!$D$35/1000000*'4 classification'!R32/'FX rate'!$C18,"")</f>
        <v/>
      </c>
      <c r="AY32" s="1124" t="str">
        <f>IF(ISNUMBER(S32),'Cover Page'!$D$35/1000000*'4 classification'!S32/'FX rate'!$C18,"")</f>
        <v/>
      </c>
      <c r="AZ32" s="871" t="str">
        <f>IF(ISNUMBER(T32),'Cover Page'!$D$35/1000000*'4 classification'!T32/'FX rate'!$C18,"")</f>
        <v/>
      </c>
      <c r="BA32" s="1124" t="str">
        <f>IF(ISNUMBER(U32),'Cover Page'!$D$35/1000000*'4 classification'!U32/'FX rate'!$C18,"")</f>
        <v/>
      </c>
      <c r="BB32" s="871" t="str">
        <f>IF(ISNUMBER(V32),'Cover Page'!$D$35/1000000*'4 classification'!V32/'FX rate'!$C18,"")</f>
        <v/>
      </c>
      <c r="BC32" s="1124" t="str">
        <f>IF(ISNUMBER(W32),'Cover Page'!$D$35/1000000*'4 classification'!W32/'FX rate'!$C18,"")</f>
        <v/>
      </c>
      <c r="BD32" s="871" t="str">
        <f>IF(ISNUMBER(X32),'Cover Page'!$D$35/1000000*'4 classification'!X32/'FX rate'!$C18,"")</f>
        <v/>
      </c>
      <c r="BE32" s="1124" t="str">
        <f>IF(ISNUMBER(Y32),'Cover Page'!$D$35/1000000*'4 classification'!Y32/'FX rate'!$C18,"")</f>
        <v/>
      </c>
      <c r="BF32" s="871" t="str">
        <f>IF(ISNUMBER(Z32),'Cover Page'!$D$35/1000000*'4 classification'!Z32/'FX rate'!$C18,"")</f>
        <v/>
      </c>
      <c r="BG32" s="1119">
        <f>IF(ISNUMBER(AA32),'Cover Page'!$D$35/1000000*'4 classification'!AA32/'FX rate'!$C18,"")</f>
        <v>0</v>
      </c>
      <c r="BH32" s="871">
        <f>IF(ISNUMBER(AB32),'Cover Page'!$D$35/1000000*'4 classification'!AB32/'FX rate'!$C18,"")</f>
        <v>0</v>
      </c>
      <c r="BI32" s="722"/>
      <c r="BN32" s="860">
        <v>2013</v>
      </c>
      <c r="BO32" s="903" t="str">
        <f>IF(ISNUMBER(C32),'Cover Page'!$D$35/1000000*C32/'FX rate'!$C$23,"")</f>
        <v/>
      </c>
      <c r="BP32" s="904" t="str">
        <f>IF(ISNUMBER(D32),'Cover Page'!$D$35/1000000*D32/'FX rate'!$C$23,"")</f>
        <v/>
      </c>
      <c r="BQ32" s="1108" t="str">
        <f>IF(ISNUMBER(E32),'Cover Page'!$D$35/1000000*E32/'FX rate'!$C$23,"")</f>
        <v/>
      </c>
      <c r="BR32" s="904" t="str">
        <f>IF(ISNUMBER(F32),'Cover Page'!$D$35/1000000*F32/'FX rate'!$C$23,"")</f>
        <v/>
      </c>
      <c r="BS32" s="1108" t="str">
        <f>IF(ISNUMBER(G32),'Cover Page'!$D$35/1000000*G32/'FX rate'!$C$23,"")</f>
        <v/>
      </c>
      <c r="BT32" s="904" t="str">
        <f>IF(ISNUMBER(H32),'Cover Page'!$D$35/1000000*H32/'FX rate'!$C$23,"")</f>
        <v/>
      </c>
      <c r="BU32" s="1108" t="str">
        <f>IF(ISNUMBER(I32),'Cover Page'!$D$35/1000000*I32/'FX rate'!$C$23,"")</f>
        <v/>
      </c>
      <c r="BV32" s="904" t="str">
        <f>IF(ISNUMBER(J32),'Cover Page'!$D$35/1000000*J32/'FX rate'!$C$23,"")</f>
        <v/>
      </c>
      <c r="BW32" s="1108" t="str">
        <f>IF(ISNUMBER(K32),'Cover Page'!$D$35/1000000*K32/'FX rate'!$C$23,"")</f>
        <v/>
      </c>
      <c r="BX32" s="904" t="str">
        <f>IF(ISNUMBER(L32),'Cover Page'!$D$35/1000000*L32/'FX rate'!$C$23,"")</f>
        <v/>
      </c>
      <c r="BY32" s="1108" t="str">
        <f>IF(ISNUMBER(M32),'Cover Page'!$D$35/1000000*M32/'FX rate'!$C$23,"")</f>
        <v/>
      </c>
      <c r="BZ32" s="904" t="str">
        <f>IF(ISNUMBER(N32),'Cover Page'!$D$35/1000000*N32/'FX rate'!$C$23,"")</f>
        <v/>
      </c>
      <c r="CA32" s="1108" t="str">
        <f>IF(ISNUMBER(O32),'Cover Page'!$D$35/1000000*O32/'FX rate'!$C$23,"")</f>
        <v/>
      </c>
      <c r="CB32" s="904" t="str">
        <f>IF(ISNUMBER(P32),'Cover Page'!$D$35/1000000*P32/'FX rate'!$C$23,"")</f>
        <v/>
      </c>
      <c r="CC32" s="1108" t="str">
        <f>IF(ISNUMBER(Q32),'Cover Page'!$D$35/1000000*Q32/'FX rate'!$C$23,"")</f>
        <v/>
      </c>
      <c r="CD32" s="1109" t="str">
        <f>IF(ISNUMBER(R32),'Cover Page'!$D$35/1000000*R32/'FX rate'!$C$23,"")</f>
        <v/>
      </c>
      <c r="CE32" s="1106" t="str">
        <f>IF(ISNUMBER(S32),'Cover Page'!$D$35/1000000*S32/'FX rate'!$C$23,"")</f>
        <v/>
      </c>
      <c r="CF32" s="902" t="str">
        <f>IF(ISNUMBER(T32),'Cover Page'!$D$35/1000000*T32/'FX rate'!$C$23,"")</f>
        <v/>
      </c>
      <c r="CG32" s="1108" t="str">
        <f>IF(ISNUMBER(U32),'Cover Page'!$D$35/1000000*U32/'FX rate'!$C$23,"")</f>
        <v/>
      </c>
      <c r="CH32" s="1109" t="str">
        <f>IF(ISNUMBER(V32),'Cover Page'!$D$35/1000000*V32/'FX rate'!$C$23,"")</f>
        <v/>
      </c>
      <c r="CI32" s="1106" t="str">
        <f>IF(ISNUMBER(W32),'Cover Page'!$D$35/1000000*W32/'FX rate'!$C$23,"")</f>
        <v/>
      </c>
      <c r="CJ32" s="902" t="str">
        <f>IF(ISNUMBER(X32),'Cover Page'!$D$35/1000000*X32/'FX rate'!$C$23,"")</f>
        <v/>
      </c>
      <c r="CK32" s="1108" t="str">
        <f>IF(ISNUMBER(Y32),'Cover Page'!$D$35/1000000*Y32/'FX rate'!$C$23,"")</f>
        <v/>
      </c>
      <c r="CL32" s="1109" t="str">
        <f>IF(ISNUMBER(Z32),'Cover Page'!$D$35/1000000*Z32/'FX rate'!$C$23,"")</f>
        <v/>
      </c>
      <c r="CM32" s="1106">
        <f>IF(ISNUMBER(AA32),'Cover Page'!$D$35/1000000*AA32/'FX rate'!$C$23,"")</f>
        <v>0</v>
      </c>
      <c r="CN32" s="902">
        <f>IF(ISNUMBER(AB32),'Cover Page'!$D$35/1000000*AB32/'FX rate'!$C$23,"")</f>
        <v>0</v>
      </c>
      <c r="CO32" s="795"/>
      <c r="CP32" s="795"/>
      <c r="CQ32" s="795"/>
      <c r="CR32" s="795"/>
      <c r="CS32" s="795"/>
    </row>
    <row r="33" spans="1:97" s="20" customFormat="1" ht="14.25" x14ac:dyDescent="0.2">
      <c r="A33" s="1089"/>
      <c r="B33" s="37">
        <v>2014</v>
      </c>
      <c r="C33" s="177"/>
      <c r="D33" s="120"/>
      <c r="E33" s="181"/>
      <c r="F33" s="120"/>
      <c r="G33" s="181"/>
      <c r="H33" s="120"/>
      <c r="I33" s="181"/>
      <c r="J33" s="120"/>
      <c r="K33" s="181"/>
      <c r="L33" s="120"/>
      <c r="M33" s="181"/>
      <c r="N33" s="120"/>
      <c r="O33" s="181"/>
      <c r="P33" s="120"/>
      <c r="Q33" s="181"/>
      <c r="R33" s="120"/>
      <c r="S33" s="181"/>
      <c r="T33" s="120"/>
      <c r="U33" s="181"/>
      <c r="V33" s="120"/>
      <c r="W33" s="181"/>
      <c r="X33" s="120"/>
      <c r="Y33" s="181"/>
      <c r="Z33" s="182"/>
      <c r="AA33" s="453">
        <f t="shared" si="0"/>
        <v>0</v>
      </c>
      <c r="AB33" s="439">
        <f t="shared" si="1"/>
        <v>0</v>
      </c>
      <c r="AH33" s="788">
        <v>2014</v>
      </c>
      <c r="AI33" s="872" t="str">
        <f>IF(ISNUMBER(C33),'Cover Page'!$D$35/1000000*'4 classification'!C33/'FX rate'!$C19,"")</f>
        <v/>
      </c>
      <c r="AJ33" s="873" t="str">
        <f>IF(ISNUMBER(D33),'Cover Page'!$D$35/1000000*'4 classification'!D33/'FX rate'!$C19,"")</f>
        <v/>
      </c>
      <c r="AK33" s="1125" t="str">
        <f>IF(ISNUMBER(E33),'Cover Page'!$D$35/1000000*'4 classification'!E33/'FX rate'!$C19,"")</f>
        <v/>
      </c>
      <c r="AL33" s="873" t="str">
        <f>IF(ISNUMBER(F33),'Cover Page'!$D$35/1000000*'4 classification'!F33/'FX rate'!$C19,"")</f>
        <v/>
      </c>
      <c r="AM33" s="1125" t="str">
        <f>IF(ISNUMBER(G33),'Cover Page'!$D$35/1000000*'4 classification'!G33/'FX rate'!$C19,"")</f>
        <v/>
      </c>
      <c r="AN33" s="873" t="str">
        <f>IF(ISNUMBER(H33),'Cover Page'!$D$35/1000000*'4 classification'!H33/'FX rate'!$C19,"")</f>
        <v/>
      </c>
      <c r="AO33" s="1125" t="str">
        <f>IF(ISNUMBER(I33),'Cover Page'!$D$35/1000000*'4 classification'!I33/'FX rate'!$C19,"")</f>
        <v/>
      </c>
      <c r="AP33" s="873" t="str">
        <f>IF(ISNUMBER(J33),'Cover Page'!$D$35/1000000*'4 classification'!J33/'FX rate'!$C19,"")</f>
        <v/>
      </c>
      <c r="AQ33" s="1125" t="str">
        <f>IF(ISNUMBER(K33),'Cover Page'!$D$35/1000000*'4 classification'!K33/'FX rate'!$C19,"")</f>
        <v/>
      </c>
      <c r="AR33" s="873" t="str">
        <f>IF(ISNUMBER(L33),'Cover Page'!$D$35/1000000*'4 classification'!L33/'FX rate'!$C19,"")</f>
        <v/>
      </c>
      <c r="AS33" s="1125" t="str">
        <f>IF(ISNUMBER(M33),'Cover Page'!$D$35/1000000*'4 classification'!M33/'FX rate'!$C19,"")</f>
        <v/>
      </c>
      <c r="AT33" s="873" t="str">
        <f>IF(ISNUMBER(N33),'Cover Page'!$D$35/1000000*'4 classification'!N33/'FX rate'!$C19,"")</f>
        <v/>
      </c>
      <c r="AU33" s="1125" t="str">
        <f>IF(ISNUMBER(O33),'Cover Page'!$D$35/1000000*'4 classification'!O33/'FX rate'!$C19,"")</f>
        <v/>
      </c>
      <c r="AV33" s="873" t="str">
        <f>IF(ISNUMBER(P33),'Cover Page'!$D$35/1000000*'4 classification'!P33/'FX rate'!$C19,"")</f>
        <v/>
      </c>
      <c r="AW33" s="1125" t="str">
        <f>IF(ISNUMBER(Q33),'Cover Page'!$D$35/1000000*'4 classification'!Q33/'FX rate'!$C19,"")</f>
        <v/>
      </c>
      <c r="AX33" s="1120" t="str">
        <f>IF(ISNUMBER(R33),'Cover Page'!$D$35/1000000*'4 classification'!R33/'FX rate'!$C19,"")</f>
        <v/>
      </c>
      <c r="AY33" s="1124" t="str">
        <f>IF(ISNUMBER(S33),'Cover Page'!$D$35/1000000*'4 classification'!S33/'FX rate'!$C19,"")</f>
        <v/>
      </c>
      <c r="AZ33" s="871" t="str">
        <f>IF(ISNUMBER(T33),'Cover Page'!$D$35/1000000*'4 classification'!T33/'FX rate'!$C19,"")</f>
        <v/>
      </c>
      <c r="BA33" s="1124" t="str">
        <f>IF(ISNUMBER(U33),'Cover Page'!$D$35/1000000*'4 classification'!U33/'FX rate'!$C19,"")</f>
        <v/>
      </c>
      <c r="BB33" s="871" t="str">
        <f>IF(ISNUMBER(V33),'Cover Page'!$D$35/1000000*'4 classification'!V33/'FX rate'!$C19,"")</f>
        <v/>
      </c>
      <c r="BC33" s="1124" t="str">
        <f>IF(ISNUMBER(W33),'Cover Page'!$D$35/1000000*'4 classification'!W33/'FX rate'!$C19,"")</f>
        <v/>
      </c>
      <c r="BD33" s="871" t="str">
        <f>IF(ISNUMBER(X33),'Cover Page'!$D$35/1000000*'4 classification'!X33/'FX rate'!$C19,"")</f>
        <v/>
      </c>
      <c r="BE33" s="1124" t="str">
        <f>IF(ISNUMBER(Y33),'Cover Page'!$D$35/1000000*'4 classification'!Y33/'FX rate'!$C19,"")</f>
        <v/>
      </c>
      <c r="BF33" s="871" t="str">
        <f>IF(ISNUMBER(Z33),'Cover Page'!$D$35/1000000*'4 classification'!Z33/'FX rate'!$C19,"")</f>
        <v/>
      </c>
      <c r="BG33" s="1119">
        <f>IF(ISNUMBER(AA33),'Cover Page'!$D$35/1000000*'4 classification'!AA33/'FX rate'!$C19,"")</f>
        <v>0</v>
      </c>
      <c r="BH33" s="871">
        <f>IF(ISNUMBER(AB33),'Cover Page'!$D$35/1000000*'4 classification'!AB33/'FX rate'!$C19,"")</f>
        <v>0</v>
      </c>
      <c r="BI33" s="722"/>
      <c r="BN33" s="860">
        <v>2014</v>
      </c>
      <c r="BO33" s="903" t="str">
        <f>IF(ISNUMBER(C33),'Cover Page'!$D$35/1000000*C33/'FX rate'!$C$23,"")</f>
        <v/>
      </c>
      <c r="BP33" s="904" t="str">
        <f>IF(ISNUMBER(D33),'Cover Page'!$D$35/1000000*D33/'FX rate'!$C$23,"")</f>
        <v/>
      </c>
      <c r="BQ33" s="1108" t="str">
        <f>IF(ISNUMBER(E33),'Cover Page'!$D$35/1000000*E33/'FX rate'!$C$23,"")</f>
        <v/>
      </c>
      <c r="BR33" s="904" t="str">
        <f>IF(ISNUMBER(F33),'Cover Page'!$D$35/1000000*F33/'FX rate'!$C$23,"")</f>
        <v/>
      </c>
      <c r="BS33" s="1108" t="str">
        <f>IF(ISNUMBER(G33),'Cover Page'!$D$35/1000000*G33/'FX rate'!$C$23,"")</f>
        <v/>
      </c>
      <c r="BT33" s="904" t="str">
        <f>IF(ISNUMBER(H33),'Cover Page'!$D$35/1000000*H33/'FX rate'!$C$23,"")</f>
        <v/>
      </c>
      <c r="BU33" s="1108" t="str">
        <f>IF(ISNUMBER(I33),'Cover Page'!$D$35/1000000*I33/'FX rate'!$C$23,"")</f>
        <v/>
      </c>
      <c r="BV33" s="904" t="str">
        <f>IF(ISNUMBER(J33),'Cover Page'!$D$35/1000000*J33/'FX rate'!$C$23,"")</f>
        <v/>
      </c>
      <c r="BW33" s="1108" t="str">
        <f>IF(ISNUMBER(K33),'Cover Page'!$D$35/1000000*K33/'FX rate'!$C$23,"")</f>
        <v/>
      </c>
      <c r="BX33" s="904" t="str">
        <f>IF(ISNUMBER(L33),'Cover Page'!$D$35/1000000*L33/'FX rate'!$C$23,"")</f>
        <v/>
      </c>
      <c r="BY33" s="1108" t="str">
        <f>IF(ISNUMBER(M33),'Cover Page'!$D$35/1000000*M33/'FX rate'!$C$23,"")</f>
        <v/>
      </c>
      <c r="BZ33" s="904" t="str">
        <f>IF(ISNUMBER(N33),'Cover Page'!$D$35/1000000*N33/'FX rate'!$C$23,"")</f>
        <v/>
      </c>
      <c r="CA33" s="1108" t="str">
        <f>IF(ISNUMBER(O33),'Cover Page'!$D$35/1000000*O33/'FX rate'!$C$23,"")</f>
        <v/>
      </c>
      <c r="CB33" s="904" t="str">
        <f>IF(ISNUMBER(P33),'Cover Page'!$D$35/1000000*P33/'FX rate'!$C$23,"")</f>
        <v/>
      </c>
      <c r="CC33" s="1108" t="str">
        <f>IF(ISNUMBER(Q33),'Cover Page'!$D$35/1000000*Q33/'FX rate'!$C$23,"")</f>
        <v/>
      </c>
      <c r="CD33" s="1109" t="str">
        <f>IF(ISNUMBER(R33),'Cover Page'!$D$35/1000000*R33/'FX rate'!$C$23,"")</f>
        <v/>
      </c>
      <c r="CE33" s="1106" t="str">
        <f>IF(ISNUMBER(S33),'Cover Page'!$D$35/1000000*S33/'FX rate'!$C$23,"")</f>
        <v/>
      </c>
      <c r="CF33" s="902" t="str">
        <f>IF(ISNUMBER(T33),'Cover Page'!$D$35/1000000*T33/'FX rate'!$C$23,"")</f>
        <v/>
      </c>
      <c r="CG33" s="1108" t="str">
        <f>IF(ISNUMBER(U33),'Cover Page'!$D$35/1000000*U33/'FX rate'!$C$23,"")</f>
        <v/>
      </c>
      <c r="CH33" s="1109" t="str">
        <f>IF(ISNUMBER(V33),'Cover Page'!$D$35/1000000*V33/'FX rate'!$C$23,"")</f>
        <v/>
      </c>
      <c r="CI33" s="1106" t="str">
        <f>IF(ISNUMBER(W33),'Cover Page'!$D$35/1000000*W33/'FX rate'!$C$23,"")</f>
        <v/>
      </c>
      <c r="CJ33" s="902" t="str">
        <f>IF(ISNUMBER(X33),'Cover Page'!$D$35/1000000*X33/'FX rate'!$C$23,"")</f>
        <v/>
      </c>
      <c r="CK33" s="1108" t="str">
        <f>IF(ISNUMBER(Y33),'Cover Page'!$D$35/1000000*Y33/'FX rate'!$C$23,"")</f>
        <v/>
      </c>
      <c r="CL33" s="1109" t="str">
        <f>IF(ISNUMBER(Z33),'Cover Page'!$D$35/1000000*Z33/'FX rate'!$C$23,"")</f>
        <v/>
      </c>
      <c r="CM33" s="1106">
        <f>IF(ISNUMBER(AA33),'Cover Page'!$D$35/1000000*AA33/'FX rate'!$C$23,"")</f>
        <v>0</v>
      </c>
      <c r="CN33" s="902">
        <f>IF(ISNUMBER(AB33),'Cover Page'!$D$35/1000000*AB33/'FX rate'!$C$23,"")</f>
        <v>0</v>
      </c>
      <c r="CO33" s="795"/>
      <c r="CP33" s="795"/>
      <c r="CQ33" s="795"/>
      <c r="CR33" s="795"/>
      <c r="CS33" s="795"/>
    </row>
    <row r="34" spans="1:97" s="20" customFormat="1" ht="14.25" x14ac:dyDescent="0.2">
      <c r="A34" s="1089"/>
      <c r="B34" s="78">
        <v>2015</v>
      </c>
      <c r="C34" s="177"/>
      <c r="D34" s="118"/>
      <c r="E34" s="178"/>
      <c r="F34" s="118"/>
      <c r="G34" s="178"/>
      <c r="H34" s="118"/>
      <c r="I34" s="178"/>
      <c r="J34" s="118"/>
      <c r="K34" s="178"/>
      <c r="L34" s="118"/>
      <c r="M34" s="178"/>
      <c r="N34" s="118"/>
      <c r="O34" s="178"/>
      <c r="P34" s="118"/>
      <c r="Q34" s="178"/>
      <c r="R34" s="118"/>
      <c r="S34" s="178"/>
      <c r="T34" s="118"/>
      <c r="U34" s="178"/>
      <c r="V34" s="118"/>
      <c r="W34" s="178"/>
      <c r="X34" s="118"/>
      <c r="Y34" s="178"/>
      <c r="Z34" s="179"/>
      <c r="AA34" s="452">
        <f t="shared" si="0"/>
        <v>0</v>
      </c>
      <c r="AB34" s="438">
        <f t="shared" si="1"/>
        <v>0</v>
      </c>
      <c r="AH34" s="788">
        <v>2015</v>
      </c>
      <c r="AI34" s="872" t="str">
        <f>IF(ISNUMBER(C34),'Cover Page'!$D$35/1000000*'4 classification'!C34/'FX rate'!$C20,"")</f>
        <v/>
      </c>
      <c r="AJ34" s="873" t="str">
        <f>IF(ISNUMBER(D34),'Cover Page'!$D$35/1000000*'4 classification'!D34/'FX rate'!$C20,"")</f>
        <v/>
      </c>
      <c r="AK34" s="1125" t="str">
        <f>IF(ISNUMBER(E34),'Cover Page'!$D$35/1000000*'4 classification'!E34/'FX rate'!$C20,"")</f>
        <v/>
      </c>
      <c r="AL34" s="873" t="str">
        <f>IF(ISNUMBER(F34),'Cover Page'!$D$35/1000000*'4 classification'!F34/'FX rate'!$C20,"")</f>
        <v/>
      </c>
      <c r="AM34" s="1125" t="str">
        <f>IF(ISNUMBER(G34),'Cover Page'!$D$35/1000000*'4 classification'!G34/'FX rate'!$C20,"")</f>
        <v/>
      </c>
      <c r="AN34" s="873" t="str">
        <f>IF(ISNUMBER(H34),'Cover Page'!$D$35/1000000*'4 classification'!H34/'FX rate'!$C20,"")</f>
        <v/>
      </c>
      <c r="AO34" s="1125" t="str">
        <f>IF(ISNUMBER(I34),'Cover Page'!$D$35/1000000*'4 classification'!I34/'FX rate'!$C20,"")</f>
        <v/>
      </c>
      <c r="AP34" s="873" t="str">
        <f>IF(ISNUMBER(J34),'Cover Page'!$D$35/1000000*'4 classification'!J34/'FX rate'!$C20,"")</f>
        <v/>
      </c>
      <c r="AQ34" s="1125" t="str">
        <f>IF(ISNUMBER(K34),'Cover Page'!$D$35/1000000*'4 classification'!K34/'FX rate'!$C20,"")</f>
        <v/>
      </c>
      <c r="AR34" s="873" t="str">
        <f>IF(ISNUMBER(L34),'Cover Page'!$D$35/1000000*'4 classification'!L34/'FX rate'!$C20,"")</f>
        <v/>
      </c>
      <c r="AS34" s="1125" t="str">
        <f>IF(ISNUMBER(M34),'Cover Page'!$D$35/1000000*'4 classification'!M34/'FX rate'!$C20,"")</f>
        <v/>
      </c>
      <c r="AT34" s="873" t="str">
        <f>IF(ISNUMBER(N34),'Cover Page'!$D$35/1000000*'4 classification'!N34/'FX rate'!$C20,"")</f>
        <v/>
      </c>
      <c r="AU34" s="1125" t="str">
        <f>IF(ISNUMBER(O34),'Cover Page'!$D$35/1000000*'4 classification'!O34/'FX rate'!$C20,"")</f>
        <v/>
      </c>
      <c r="AV34" s="873" t="str">
        <f>IF(ISNUMBER(P34),'Cover Page'!$D$35/1000000*'4 classification'!P34/'FX rate'!$C20,"")</f>
        <v/>
      </c>
      <c r="AW34" s="1125" t="str">
        <f>IF(ISNUMBER(Q34),'Cover Page'!$D$35/1000000*'4 classification'!Q34/'FX rate'!$C20,"")</f>
        <v/>
      </c>
      <c r="AX34" s="1120" t="str">
        <f>IF(ISNUMBER(R34),'Cover Page'!$D$35/1000000*'4 classification'!R34/'FX rate'!$C20,"")</f>
        <v/>
      </c>
      <c r="AY34" s="1124" t="str">
        <f>IF(ISNUMBER(S34),'Cover Page'!$D$35/1000000*'4 classification'!S34/'FX rate'!$C20,"")</f>
        <v/>
      </c>
      <c r="AZ34" s="871" t="str">
        <f>IF(ISNUMBER(T34),'Cover Page'!$D$35/1000000*'4 classification'!T34/'FX rate'!$C20,"")</f>
        <v/>
      </c>
      <c r="BA34" s="1124" t="str">
        <f>IF(ISNUMBER(U34),'Cover Page'!$D$35/1000000*'4 classification'!U34/'FX rate'!$C20,"")</f>
        <v/>
      </c>
      <c r="BB34" s="871" t="str">
        <f>IF(ISNUMBER(V34),'Cover Page'!$D$35/1000000*'4 classification'!V34/'FX rate'!$C20,"")</f>
        <v/>
      </c>
      <c r="BC34" s="1124" t="str">
        <f>IF(ISNUMBER(W34),'Cover Page'!$D$35/1000000*'4 classification'!W34/'FX rate'!$C20,"")</f>
        <v/>
      </c>
      <c r="BD34" s="871" t="str">
        <f>IF(ISNUMBER(X34),'Cover Page'!$D$35/1000000*'4 classification'!X34/'FX rate'!$C20,"")</f>
        <v/>
      </c>
      <c r="BE34" s="1124" t="str">
        <f>IF(ISNUMBER(Y34),'Cover Page'!$D$35/1000000*'4 classification'!Y34/'FX rate'!$C20,"")</f>
        <v/>
      </c>
      <c r="BF34" s="871" t="str">
        <f>IF(ISNUMBER(Z34),'Cover Page'!$D$35/1000000*'4 classification'!Z34/'FX rate'!$C20,"")</f>
        <v/>
      </c>
      <c r="BG34" s="1119">
        <f>IF(ISNUMBER(AA34),'Cover Page'!$D$35/1000000*'4 classification'!AA34/'FX rate'!$C20,"")</f>
        <v>0</v>
      </c>
      <c r="BH34" s="871">
        <f>IF(ISNUMBER(AB34),'Cover Page'!$D$35/1000000*'4 classification'!AB34/'FX rate'!$C20,"")</f>
        <v>0</v>
      </c>
      <c r="BI34" s="722"/>
      <c r="BN34" s="860">
        <v>2015</v>
      </c>
      <c r="BO34" s="903" t="str">
        <f>IF(ISNUMBER(C34),'Cover Page'!$D$35/1000000*C34/'FX rate'!$C$23,"")</f>
        <v/>
      </c>
      <c r="BP34" s="904" t="str">
        <f>IF(ISNUMBER(D34),'Cover Page'!$D$35/1000000*D34/'FX rate'!$C$23,"")</f>
        <v/>
      </c>
      <c r="BQ34" s="1108" t="str">
        <f>IF(ISNUMBER(E34),'Cover Page'!$D$35/1000000*E34/'FX rate'!$C$23,"")</f>
        <v/>
      </c>
      <c r="BR34" s="904" t="str">
        <f>IF(ISNUMBER(F34),'Cover Page'!$D$35/1000000*F34/'FX rate'!$C$23,"")</f>
        <v/>
      </c>
      <c r="BS34" s="1108" t="str">
        <f>IF(ISNUMBER(G34),'Cover Page'!$D$35/1000000*G34/'FX rate'!$C$23,"")</f>
        <v/>
      </c>
      <c r="BT34" s="904" t="str">
        <f>IF(ISNUMBER(H34),'Cover Page'!$D$35/1000000*H34/'FX rate'!$C$23,"")</f>
        <v/>
      </c>
      <c r="BU34" s="1108" t="str">
        <f>IF(ISNUMBER(I34),'Cover Page'!$D$35/1000000*I34/'FX rate'!$C$23,"")</f>
        <v/>
      </c>
      <c r="BV34" s="904" t="str">
        <f>IF(ISNUMBER(J34),'Cover Page'!$D$35/1000000*J34/'FX rate'!$C$23,"")</f>
        <v/>
      </c>
      <c r="BW34" s="1108" t="str">
        <f>IF(ISNUMBER(K34),'Cover Page'!$D$35/1000000*K34/'FX rate'!$C$23,"")</f>
        <v/>
      </c>
      <c r="BX34" s="904" t="str">
        <f>IF(ISNUMBER(L34),'Cover Page'!$D$35/1000000*L34/'FX rate'!$C$23,"")</f>
        <v/>
      </c>
      <c r="BY34" s="1108" t="str">
        <f>IF(ISNUMBER(M34),'Cover Page'!$D$35/1000000*M34/'FX rate'!$C$23,"")</f>
        <v/>
      </c>
      <c r="BZ34" s="904" t="str">
        <f>IF(ISNUMBER(N34),'Cover Page'!$D$35/1000000*N34/'FX rate'!$C$23,"")</f>
        <v/>
      </c>
      <c r="CA34" s="1108" t="str">
        <f>IF(ISNUMBER(O34),'Cover Page'!$D$35/1000000*O34/'FX rate'!$C$23,"")</f>
        <v/>
      </c>
      <c r="CB34" s="904" t="str">
        <f>IF(ISNUMBER(P34),'Cover Page'!$D$35/1000000*P34/'FX rate'!$C$23,"")</f>
        <v/>
      </c>
      <c r="CC34" s="1108" t="str">
        <f>IF(ISNUMBER(Q34),'Cover Page'!$D$35/1000000*Q34/'FX rate'!$C$23,"")</f>
        <v/>
      </c>
      <c r="CD34" s="1109" t="str">
        <f>IF(ISNUMBER(R34),'Cover Page'!$D$35/1000000*R34/'FX rate'!$C$23,"")</f>
        <v/>
      </c>
      <c r="CE34" s="1106" t="str">
        <f>IF(ISNUMBER(S34),'Cover Page'!$D$35/1000000*S34/'FX rate'!$C$23,"")</f>
        <v/>
      </c>
      <c r="CF34" s="902" t="str">
        <f>IF(ISNUMBER(T34),'Cover Page'!$D$35/1000000*T34/'FX rate'!$C$23,"")</f>
        <v/>
      </c>
      <c r="CG34" s="1108" t="str">
        <f>IF(ISNUMBER(U34),'Cover Page'!$D$35/1000000*U34/'FX rate'!$C$23,"")</f>
        <v/>
      </c>
      <c r="CH34" s="1109" t="str">
        <f>IF(ISNUMBER(V34),'Cover Page'!$D$35/1000000*V34/'FX rate'!$C$23,"")</f>
        <v/>
      </c>
      <c r="CI34" s="1106" t="str">
        <f>IF(ISNUMBER(W34),'Cover Page'!$D$35/1000000*W34/'FX rate'!$C$23,"")</f>
        <v/>
      </c>
      <c r="CJ34" s="902" t="str">
        <f>IF(ISNUMBER(X34),'Cover Page'!$D$35/1000000*X34/'FX rate'!$C$23,"")</f>
        <v/>
      </c>
      <c r="CK34" s="1108" t="str">
        <f>IF(ISNUMBER(Y34),'Cover Page'!$D$35/1000000*Y34/'FX rate'!$C$23,"")</f>
        <v/>
      </c>
      <c r="CL34" s="1109" t="str">
        <f>IF(ISNUMBER(Z34),'Cover Page'!$D$35/1000000*Z34/'FX rate'!$C$23,"")</f>
        <v/>
      </c>
      <c r="CM34" s="1106">
        <f>IF(ISNUMBER(AA34),'Cover Page'!$D$35/1000000*AA34/'FX rate'!$C$23,"")</f>
        <v>0</v>
      </c>
      <c r="CN34" s="902">
        <f>IF(ISNUMBER(AB34),'Cover Page'!$D$35/1000000*AB34/'FX rate'!$C$23,"")</f>
        <v>0</v>
      </c>
      <c r="CO34" s="795"/>
      <c r="CP34" s="795"/>
      <c r="CQ34" s="795"/>
      <c r="CR34" s="795"/>
      <c r="CS34" s="795"/>
    </row>
    <row r="35" spans="1:97" s="20" customFormat="1" ht="14.25" x14ac:dyDescent="0.2">
      <c r="A35" s="1089"/>
      <c r="B35" s="78">
        <v>2016</v>
      </c>
      <c r="C35" s="177"/>
      <c r="D35" s="118"/>
      <c r="E35" s="178"/>
      <c r="F35" s="118"/>
      <c r="G35" s="178"/>
      <c r="H35" s="118"/>
      <c r="I35" s="178"/>
      <c r="J35" s="118"/>
      <c r="K35" s="178"/>
      <c r="L35" s="118"/>
      <c r="M35" s="178"/>
      <c r="N35" s="118"/>
      <c r="O35" s="178"/>
      <c r="P35" s="118"/>
      <c r="Q35" s="178"/>
      <c r="R35" s="118"/>
      <c r="S35" s="178"/>
      <c r="T35" s="118"/>
      <c r="U35" s="178"/>
      <c r="V35" s="118"/>
      <c r="W35" s="178"/>
      <c r="X35" s="118"/>
      <c r="Y35" s="178"/>
      <c r="Z35" s="179"/>
      <c r="AA35" s="452">
        <f t="shared" si="0"/>
        <v>0</v>
      </c>
      <c r="AB35" s="438">
        <f t="shared" si="1"/>
        <v>0</v>
      </c>
      <c r="AH35" s="788">
        <v>2016</v>
      </c>
      <c r="AI35" s="872" t="str">
        <f>IF(ISNUMBER(C35),'Cover Page'!$D$35/1000000*'4 classification'!C35/'FX rate'!$C21,"")</f>
        <v/>
      </c>
      <c r="AJ35" s="873" t="str">
        <f>IF(ISNUMBER(D35),'Cover Page'!$D$35/1000000*'4 classification'!D35/'FX rate'!$C21,"")</f>
        <v/>
      </c>
      <c r="AK35" s="1125" t="str">
        <f>IF(ISNUMBER(E35),'Cover Page'!$D$35/1000000*'4 classification'!E35/'FX rate'!$C21,"")</f>
        <v/>
      </c>
      <c r="AL35" s="873" t="str">
        <f>IF(ISNUMBER(F35),'Cover Page'!$D$35/1000000*'4 classification'!F35/'FX rate'!$C21,"")</f>
        <v/>
      </c>
      <c r="AM35" s="1125" t="str">
        <f>IF(ISNUMBER(G35),'Cover Page'!$D$35/1000000*'4 classification'!G35/'FX rate'!$C21,"")</f>
        <v/>
      </c>
      <c r="AN35" s="873" t="str">
        <f>IF(ISNUMBER(H35),'Cover Page'!$D$35/1000000*'4 classification'!H35/'FX rate'!$C21,"")</f>
        <v/>
      </c>
      <c r="AO35" s="1125" t="str">
        <f>IF(ISNUMBER(I35),'Cover Page'!$D$35/1000000*'4 classification'!I35/'FX rate'!$C21,"")</f>
        <v/>
      </c>
      <c r="AP35" s="873" t="str">
        <f>IF(ISNUMBER(J35),'Cover Page'!$D$35/1000000*'4 classification'!J35/'FX rate'!$C21,"")</f>
        <v/>
      </c>
      <c r="AQ35" s="1125" t="str">
        <f>IF(ISNUMBER(K35),'Cover Page'!$D$35/1000000*'4 classification'!K35/'FX rate'!$C21,"")</f>
        <v/>
      </c>
      <c r="AR35" s="873" t="str">
        <f>IF(ISNUMBER(L35),'Cover Page'!$D$35/1000000*'4 classification'!L35/'FX rate'!$C21,"")</f>
        <v/>
      </c>
      <c r="AS35" s="1125" t="str">
        <f>IF(ISNUMBER(M35),'Cover Page'!$D$35/1000000*'4 classification'!M35/'FX rate'!$C21,"")</f>
        <v/>
      </c>
      <c r="AT35" s="873" t="str">
        <f>IF(ISNUMBER(N35),'Cover Page'!$D$35/1000000*'4 classification'!N35/'FX rate'!$C21,"")</f>
        <v/>
      </c>
      <c r="AU35" s="1125" t="str">
        <f>IF(ISNUMBER(O35),'Cover Page'!$D$35/1000000*'4 classification'!O35/'FX rate'!$C21,"")</f>
        <v/>
      </c>
      <c r="AV35" s="873" t="str">
        <f>IF(ISNUMBER(P35),'Cover Page'!$D$35/1000000*'4 classification'!P35/'FX rate'!$C21,"")</f>
        <v/>
      </c>
      <c r="AW35" s="1125" t="str">
        <f>IF(ISNUMBER(Q35),'Cover Page'!$D$35/1000000*'4 classification'!Q35/'FX rate'!$C21,"")</f>
        <v/>
      </c>
      <c r="AX35" s="1120" t="str">
        <f>IF(ISNUMBER(R35),'Cover Page'!$D$35/1000000*'4 classification'!R35/'FX rate'!$C21,"")</f>
        <v/>
      </c>
      <c r="AY35" s="1124" t="str">
        <f>IF(ISNUMBER(S35),'Cover Page'!$D$35/1000000*'4 classification'!S35/'FX rate'!$C21,"")</f>
        <v/>
      </c>
      <c r="AZ35" s="871" t="str">
        <f>IF(ISNUMBER(T35),'Cover Page'!$D$35/1000000*'4 classification'!T35/'FX rate'!$C21,"")</f>
        <v/>
      </c>
      <c r="BA35" s="1124" t="str">
        <f>IF(ISNUMBER(U35),'Cover Page'!$D$35/1000000*'4 classification'!U35/'FX rate'!$C21,"")</f>
        <v/>
      </c>
      <c r="BB35" s="871" t="str">
        <f>IF(ISNUMBER(V35),'Cover Page'!$D$35/1000000*'4 classification'!V35/'FX rate'!$C21,"")</f>
        <v/>
      </c>
      <c r="BC35" s="1124" t="str">
        <f>IF(ISNUMBER(W35),'Cover Page'!$D$35/1000000*'4 classification'!W35/'FX rate'!$C21,"")</f>
        <v/>
      </c>
      <c r="BD35" s="871" t="str">
        <f>IF(ISNUMBER(X35),'Cover Page'!$D$35/1000000*'4 classification'!X35/'FX rate'!$C21,"")</f>
        <v/>
      </c>
      <c r="BE35" s="1124" t="str">
        <f>IF(ISNUMBER(Y35),'Cover Page'!$D$35/1000000*'4 classification'!Y35/'FX rate'!$C21,"")</f>
        <v/>
      </c>
      <c r="BF35" s="871" t="str">
        <f>IF(ISNUMBER(Z35),'Cover Page'!$D$35/1000000*'4 classification'!Z35/'FX rate'!$C21,"")</f>
        <v/>
      </c>
      <c r="BG35" s="1119">
        <f>IF(ISNUMBER(AA35),'Cover Page'!$D$35/1000000*'4 classification'!AA35/'FX rate'!$C21,"")</f>
        <v>0</v>
      </c>
      <c r="BH35" s="871">
        <f>IF(ISNUMBER(AB35),'Cover Page'!$D$35/1000000*'4 classification'!AB35/'FX rate'!$C21,"")</f>
        <v>0</v>
      </c>
      <c r="BI35" s="722"/>
      <c r="BN35" s="860">
        <v>2016</v>
      </c>
      <c r="BO35" s="903" t="str">
        <f>IF(ISNUMBER(C35),'Cover Page'!$D$35/1000000*C35/'FX rate'!$C$23,"")</f>
        <v/>
      </c>
      <c r="BP35" s="904" t="str">
        <f>IF(ISNUMBER(D35),'Cover Page'!$D$35/1000000*D35/'FX rate'!$C$23,"")</f>
        <v/>
      </c>
      <c r="BQ35" s="1108" t="str">
        <f>IF(ISNUMBER(E35),'Cover Page'!$D$35/1000000*E35/'FX rate'!$C$23,"")</f>
        <v/>
      </c>
      <c r="BR35" s="904" t="str">
        <f>IF(ISNUMBER(F35),'Cover Page'!$D$35/1000000*F35/'FX rate'!$C$23,"")</f>
        <v/>
      </c>
      <c r="BS35" s="1108" t="str">
        <f>IF(ISNUMBER(G35),'Cover Page'!$D$35/1000000*G35/'FX rate'!$C$23,"")</f>
        <v/>
      </c>
      <c r="BT35" s="904" t="str">
        <f>IF(ISNUMBER(H35),'Cover Page'!$D$35/1000000*H35/'FX rate'!$C$23,"")</f>
        <v/>
      </c>
      <c r="BU35" s="1108" t="str">
        <f>IF(ISNUMBER(I35),'Cover Page'!$D$35/1000000*I35/'FX rate'!$C$23,"")</f>
        <v/>
      </c>
      <c r="BV35" s="904" t="str">
        <f>IF(ISNUMBER(J35),'Cover Page'!$D$35/1000000*J35/'FX rate'!$C$23,"")</f>
        <v/>
      </c>
      <c r="BW35" s="1108" t="str">
        <f>IF(ISNUMBER(K35),'Cover Page'!$D$35/1000000*K35/'FX rate'!$C$23,"")</f>
        <v/>
      </c>
      <c r="BX35" s="904" t="str">
        <f>IF(ISNUMBER(L35),'Cover Page'!$D$35/1000000*L35/'FX rate'!$C$23,"")</f>
        <v/>
      </c>
      <c r="BY35" s="1108" t="str">
        <f>IF(ISNUMBER(M35),'Cover Page'!$D$35/1000000*M35/'FX rate'!$C$23,"")</f>
        <v/>
      </c>
      <c r="BZ35" s="904" t="str">
        <f>IF(ISNUMBER(N35),'Cover Page'!$D$35/1000000*N35/'FX rate'!$C$23,"")</f>
        <v/>
      </c>
      <c r="CA35" s="1108" t="str">
        <f>IF(ISNUMBER(O35),'Cover Page'!$D$35/1000000*O35/'FX rate'!$C$23,"")</f>
        <v/>
      </c>
      <c r="CB35" s="904" t="str">
        <f>IF(ISNUMBER(P35),'Cover Page'!$D$35/1000000*P35/'FX rate'!$C$23,"")</f>
        <v/>
      </c>
      <c r="CC35" s="1108" t="str">
        <f>IF(ISNUMBER(Q35),'Cover Page'!$D$35/1000000*Q35/'FX rate'!$C$23,"")</f>
        <v/>
      </c>
      <c r="CD35" s="1109" t="str">
        <f>IF(ISNUMBER(R35),'Cover Page'!$D$35/1000000*R35/'FX rate'!$C$23,"")</f>
        <v/>
      </c>
      <c r="CE35" s="1106" t="str">
        <f>IF(ISNUMBER(S35),'Cover Page'!$D$35/1000000*S35/'FX rate'!$C$23,"")</f>
        <v/>
      </c>
      <c r="CF35" s="902" t="str">
        <f>IF(ISNUMBER(T35),'Cover Page'!$D$35/1000000*T35/'FX rate'!$C$23,"")</f>
        <v/>
      </c>
      <c r="CG35" s="1108" t="str">
        <f>IF(ISNUMBER(U35),'Cover Page'!$D$35/1000000*U35/'FX rate'!$C$23,"")</f>
        <v/>
      </c>
      <c r="CH35" s="1109" t="str">
        <f>IF(ISNUMBER(V35),'Cover Page'!$D$35/1000000*V35/'FX rate'!$C$23,"")</f>
        <v/>
      </c>
      <c r="CI35" s="1106" t="str">
        <f>IF(ISNUMBER(W35),'Cover Page'!$D$35/1000000*W35/'FX rate'!$C$23,"")</f>
        <v/>
      </c>
      <c r="CJ35" s="902" t="str">
        <f>IF(ISNUMBER(X35),'Cover Page'!$D$35/1000000*X35/'FX rate'!$C$23,"")</f>
        <v/>
      </c>
      <c r="CK35" s="1108" t="str">
        <f>IF(ISNUMBER(Y35),'Cover Page'!$D$35/1000000*Y35/'FX rate'!$C$23,"")</f>
        <v/>
      </c>
      <c r="CL35" s="1109" t="str">
        <f>IF(ISNUMBER(Z35),'Cover Page'!$D$35/1000000*Z35/'FX rate'!$C$23,"")</f>
        <v/>
      </c>
      <c r="CM35" s="1106">
        <f>IF(ISNUMBER(AA35),'Cover Page'!$D$35/1000000*AA35/'FX rate'!$C$23,"")</f>
        <v>0</v>
      </c>
      <c r="CN35" s="902">
        <f>IF(ISNUMBER(AB35),'Cover Page'!$D$35/1000000*AB35/'FX rate'!$C$23,"")</f>
        <v>0</v>
      </c>
      <c r="CO35" s="795"/>
      <c r="CP35" s="795"/>
      <c r="CQ35" s="795"/>
      <c r="CR35" s="795"/>
      <c r="CS35" s="795"/>
    </row>
    <row r="36" spans="1:97" s="20" customFormat="1" ht="14.25" x14ac:dyDescent="0.2">
      <c r="A36" s="1089"/>
      <c r="B36" s="78">
        <v>2017</v>
      </c>
      <c r="C36" s="177"/>
      <c r="D36" s="118"/>
      <c r="E36" s="178"/>
      <c r="F36" s="118"/>
      <c r="G36" s="178"/>
      <c r="H36" s="118"/>
      <c r="I36" s="178"/>
      <c r="J36" s="118"/>
      <c r="K36" s="178"/>
      <c r="L36" s="118"/>
      <c r="M36" s="178"/>
      <c r="N36" s="118"/>
      <c r="O36" s="178"/>
      <c r="P36" s="118"/>
      <c r="Q36" s="178"/>
      <c r="R36" s="118"/>
      <c r="S36" s="178"/>
      <c r="T36" s="118"/>
      <c r="U36" s="178"/>
      <c r="V36" s="118"/>
      <c r="W36" s="178"/>
      <c r="X36" s="118"/>
      <c r="Y36" s="178"/>
      <c r="Z36" s="179"/>
      <c r="AA36" s="452">
        <f t="shared" si="0"/>
        <v>0</v>
      </c>
      <c r="AB36" s="438">
        <f t="shared" si="1"/>
        <v>0</v>
      </c>
      <c r="AH36" s="788">
        <v>2017</v>
      </c>
      <c r="AI36" s="872" t="str">
        <f>IF(ISNUMBER(C36),'Cover Page'!$D$35/1000000*'4 classification'!C36/'FX rate'!$C22,"")</f>
        <v/>
      </c>
      <c r="AJ36" s="873" t="str">
        <f>IF(ISNUMBER(D36),'Cover Page'!$D$35/1000000*'4 classification'!D36/'FX rate'!$C22,"")</f>
        <v/>
      </c>
      <c r="AK36" s="1125" t="str">
        <f>IF(ISNUMBER(E36),'Cover Page'!$D$35/1000000*'4 classification'!E36/'FX rate'!$C22,"")</f>
        <v/>
      </c>
      <c r="AL36" s="873" t="str">
        <f>IF(ISNUMBER(F36),'Cover Page'!$D$35/1000000*'4 classification'!F36/'FX rate'!$C22,"")</f>
        <v/>
      </c>
      <c r="AM36" s="1125" t="str">
        <f>IF(ISNUMBER(G36),'Cover Page'!$D$35/1000000*'4 classification'!G36/'FX rate'!$C22,"")</f>
        <v/>
      </c>
      <c r="AN36" s="873" t="str">
        <f>IF(ISNUMBER(H36),'Cover Page'!$D$35/1000000*'4 classification'!H36/'FX rate'!$C22,"")</f>
        <v/>
      </c>
      <c r="AO36" s="1125" t="str">
        <f>IF(ISNUMBER(I36),'Cover Page'!$D$35/1000000*'4 classification'!I36/'FX rate'!$C22,"")</f>
        <v/>
      </c>
      <c r="AP36" s="873" t="str">
        <f>IF(ISNUMBER(J36),'Cover Page'!$D$35/1000000*'4 classification'!J36/'FX rate'!$C22,"")</f>
        <v/>
      </c>
      <c r="AQ36" s="1125" t="str">
        <f>IF(ISNUMBER(K36),'Cover Page'!$D$35/1000000*'4 classification'!K36/'FX rate'!$C22,"")</f>
        <v/>
      </c>
      <c r="AR36" s="873" t="str">
        <f>IF(ISNUMBER(L36),'Cover Page'!$D$35/1000000*'4 classification'!L36/'FX rate'!$C22,"")</f>
        <v/>
      </c>
      <c r="AS36" s="1125" t="str">
        <f>IF(ISNUMBER(M36),'Cover Page'!$D$35/1000000*'4 classification'!M36/'FX rate'!$C22,"")</f>
        <v/>
      </c>
      <c r="AT36" s="873" t="str">
        <f>IF(ISNUMBER(N36),'Cover Page'!$D$35/1000000*'4 classification'!N36/'FX rate'!$C22,"")</f>
        <v/>
      </c>
      <c r="AU36" s="1125" t="str">
        <f>IF(ISNUMBER(O36),'Cover Page'!$D$35/1000000*'4 classification'!O36/'FX rate'!$C22,"")</f>
        <v/>
      </c>
      <c r="AV36" s="873" t="str">
        <f>IF(ISNUMBER(P36),'Cover Page'!$D$35/1000000*'4 classification'!P36/'FX rate'!$C22,"")</f>
        <v/>
      </c>
      <c r="AW36" s="1125" t="str">
        <f>IF(ISNUMBER(Q36),'Cover Page'!$D$35/1000000*'4 classification'!Q36/'FX rate'!$C22,"")</f>
        <v/>
      </c>
      <c r="AX36" s="1120" t="str">
        <f>IF(ISNUMBER(R36),'Cover Page'!$D$35/1000000*'4 classification'!R36/'FX rate'!$C22,"")</f>
        <v/>
      </c>
      <c r="AY36" s="1124" t="str">
        <f>IF(ISNUMBER(S36),'Cover Page'!$D$35/1000000*'4 classification'!S36/'FX rate'!$C22,"")</f>
        <v/>
      </c>
      <c r="AZ36" s="871" t="str">
        <f>IF(ISNUMBER(T36),'Cover Page'!$D$35/1000000*'4 classification'!T36/'FX rate'!$C22,"")</f>
        <v/>
      </c>
      <c r="BA36" s="1124" t="str">
        <f>IF(ISNUMBER(U36),'Cover Page'!$D$35/1000000*'4 classification'!U36/'FX rate'!$C22,"")</f>
        <v/>
      </c>
      <c r="BB36" s="871" t="str">
        <f>IF(ISNUMBER(V36),'Cover Page'!$D$35/1000000*'4 classification'!V36/'FX rate'!$C22,"")</f>
        <v/>
      </c>
      <c r="BC36" s="1124" t="str">
        <f>IF(ISNUMBER(W36),'Cover Page'!$D$35/1000000*'4 classification'!W36/'FX rate'!$C22,"")</f>
        <v/>
      </c>
      <c r="BD36" s="871" t="str">
        <f>IF(ISNUMBER(X36),'Cover Page'!$D$35/1000000*'4 classification'!X36/'FX rate'!$C22,"")</f>
        <v/>
      </c>
      <c r="BE36" s="1124" t="str">
        <f>IF(ISNUMBER(Y36),'Cover Page'!$D$35/1000000*'4 classification'!Y36/'FX rate'!$C22,"")</f>
        <v/>
      </c>
      <c r="BF36" s="871" t="str">
        <f>IF(ISNUMBER(Z36),'Cover Page'!$D$35/1000000*'4 classification'!Z36/'FX rate'!$C22,"")</f>
        <v/>
      </c>
      <c r="BG36" s="1119">
        <f>IF(ISNUMBER(AA36),'Cover Page'!$D$35/1000000*'4 classification'!AA36/'FX rate'!$C22,"")</f>
        <v>0</v>
      </c>
      <c r="BH36" s="871">
        <f>IF(ISNUMBER(AB36),'Cover Page'!$D$35/1000000*'4 classification'!AB36/'FX rate'!$C22,"")</f>
        <v>0</v>
      </c>
      <c r="BI36" s="722"/>
      <c r="BN36" s="860">
        <v>2017</v>
      </c>
      <c r="BO36" s="903" t="str">
        <f>IF(ISNUMBER(C36),'Cover Page'!$D$35/1000000*C36/'FX rate'!$C$23,"")</f>
        <v/>
      </c>
      <c r="BP36" s="904" t="str">
        <f>IF(ISNUMBER(D36),'Cover Page'!$D$35/1000000*D36/'FX rate'!$C$23,"")</f>
        <v/>
      </c>
      <c r="BQ36" s="1108" t="str">
        <f>IF(ISNUMBER(E36),'Cover Page'!$D$35/1000000*E36/'FX rate'!$C$23,"")</f>
        <v/>
      </c>
      <c r="BR36" s="904" t="str">
        <f>IF(ISNUMBER(F36),'Cover Page'!$D$35/1000000*F36/'FX rate'!$C$23,"")</f>
        <v/>
      </c>
      <c r="BS36" s="1108" t="str">
        <f>IF(ISNUMBER(G36),'Cover Page'!$D$35/1000000*G36/'FX rate'!$C$23,"")</f>
        <v/>
      </c>
      <c r="BT36" s="904" t="str">
        <f>IF(ISNUMBER(H36),'Cover Page'!$D$35/1000000*H36/'FX rate'!$C$23,"")</f>
        <v/>
      </c>
      <c r="BU36" s="1108" t="str">
        <f>IF(ISNUMBER(I36),'Cover Page'!$D$35/1000000*I36/'FX rate'!$C$23,"")</f>
        <v/>
      </c>
      <c r="BV36" s="904" t="str">
        <f>IF(ISNUMBER(J36),'Cover Page'!$D$35/1000000*J36/'FX rate'!$C$23,"")</f>
        <v/>
      </c>
      <c r="BW36" s="1108" t="str">
        <f>IF(ISNUMBER(K36),'Cover Page'!$D$35/1000000*K36/'FX rate'!$C$23,"")</f>
        <v/>
      </c>
      <c r="BX36" s="904" t="str">
        <f>IF(ISNUMBER(L36),'Cover Page'!$D$35/1000000*L36/'FX rate'!$C$23,"")</f>
        <v/>
      </c>
      <c r="BY36" s="1108" t="str">
        <f>IF(ISNUMBER(M36),'Cover Page'!$D$35/1000000*M36/'FX rate'!$C$23,"")</f>
        <v/>
      </c>
      <c r="BZ36" s="904" t="str">
        <f>IF(ISNUMBER(N36),'Cover Page'!$D$35/1000000*N36/'FX rate'!$C$23,"")</f>
        <v/>
      </c>
      <c r="CA36" s="1108" t="str">
        <f>IF(ISNUMBER(O36),'Cover Page'!$D$35/1000000*O36/'FX rate'!$C$23,"")</f>
        <v/>
      </c>
      <c r="CB36" s="904" t="str">
        <f>IF(ISNUMBER(P36),'Cover Page'!$D$35/1000000*P36/'FX rate'!$C$23,"")</f>
        <v/>
      </c>
      <c r="CC36" s="1108" t="str">
        <f>IF(ISNUMBER(Q36),'Cover Page'!$D$35/1000000*Q36/'FX rate'!$C$23,"")</f>
        <v/>
      </c>
      <c r="CD36" s="1109" t="str">
        <f>IF(ISNUMBER(R36),'Cover Page'!$D$35/1000000*R36/'FX rate'!$C$23,"")</f>
        <v/>
      </c>
      <c r="CE36" s="1106" t="str">
        <f>IF(ISNUMBER(S36),'Cover Page'!$D$35/1000000*S36/'FX rate'!$C$23,"")</f>
        <v/>
      </c>
      <c r="CF36" s="902" t="str">
        <f>IF(ISNUMBER(T36),'Cover Page'!$D$35/1000000*T36/'FX rate'!$C$23,"")</f>
        <v/>
      </c>
      <c r="CG36" s="1108" t="str">
        <f>IF(ISNUMBER(U36),'Cover Page'!$D$35/1000000*U36/'FX rate'!$C$23,"")</f>
        <v/>
      </c>
      <c r="CH36" s="1109" t="str">
        <f>IF(ISNUMBER(V36),'Cover Page'!$D$35/1000000*V36/'FX rate'!$C$23,"")</f>
        <v/>
      </c>
      <c r="CI36" s="1106" t="str">
        <f>IF(ISNUMBER(W36),'Cover Page'!$D$35/1000000*W36/'FX rate'!$C$23,"")</f>
        <v/>
      </c>
      <c r="CJ36" s="902" t="str">
        <f>IF(ISNUMBER(X36),'Cover Page'!$D$35/1000000*X36/'FX rate'!$C$23,"")</f>
        <v/>
      </c>
      <c r="CK36" s="1108" t="str">
        <f>IF(ISNUMBER(Y36),'Cover Page'!$D$35/1000000*Y36/'FX rate'!$C$23,"")</f>
        <v/>
      </c>
      <c r="CL36" s="1109" t="str">
        <f>IF(ISNUMBER(Z36),'Cover Page'!$D$35/1000000*Z36/'FX rate'!$C$23,"")</f>
        <v/>
      </c>
      <c r="CM36" s="1106">
        <f>IF(ISNUMBER(AA36),'Cover Page'!$D$35/1000000*AA36/'FX rate'!$C$23,"")</f>
        <v>0</v>
      </c>
      <c r="CN36" s="902">
        <f>IF(ISNUMBER(AB36),'Cover Page'!$D$35/1000000*AB36/'FX rate'!$C$23,"")</f>
        <v>0</v>
      </c>
      <c r="CO36" s="795"/>
      <c r="CP36" s="795"/>
      <c r="CQ36" s="795"/>
      <c r="CR36" s="795"/>
      <c r="CS36" s="795"/>
    </row>
    <row r="37" spans="1:97" s="20" customFormat="1" ht="14.25" x14ac:dyDescent="0.2">
      <c r="A37" s="1089"/>
      <c r="B37" s="78">
        <v>2018</v>
      </c>
      <c r="C37" s="177"/>
      <c r="D37" s="118"/>
      <c r="E37" s="178"/>
      <c r="F37" s="118"/>
      <c r="G37" s="178"/>
      <c r="H37" s="118"/>
      <c r="I37" s="178"/>
      <c r="J37" s="118"/>
      <c r="K37" s="178"/>
      <c r="L37" s="118"/>
      <c r="M37" s="178"/>
      <c r="N37" s="118"/>
      <c r="O37" s="178"/>
      <c r="P37" s="118"/>
      <c r="Q37" s="178"/>
      <c r="R37" s="118"/>
      <c r="S37" s="178"/>
      <c r="T37" s="118"/>
      <c r="U37" s="178"/>
      <c r="V37" s="118"/>
      <c r="W37" s="178"/>
      <c r="X37" s="118"/>
      <c r="Y37" s="178"/>
      <c r="Z37" s="179"/>
      <c r="AA37" s="452">
        <f t="shared" si="0"/>
        <v>0</v>
      </c>
      <c r="AB37" s="438">
        <f t="shared" si="1"/>
        <v>0</v>
      </c>
      <c r="AH37" s="788">
        <v>2018</v>
      </c>
      <c r="AI37" s="872" t="str">
        <f>IF(ISNUMBER(C37),'Cover Page'!$D$35/1000000*'4 classification'!C37/'FX rate'!$C23,"")</f>
        <v/>
      </c>
      <c r="AJ37" s="873" t="str">
        <f>IF(ISNUMBER(D37),'Cover Page'!$D$35/1000000*'4 classification'!D37/'FX rate'!$C23,"")</f>
        <v/>
      </c>
      <c r="AK37" s="1125" t="str">
        <f>IF(ISNUMBER(E37),'Cover Page'!$D$35/1000000*'4 classification'!E37/'FX rate'!$C23,"")</f>
        <v/>
      </c>
      <c r="AL37" s="873" t="str">
        <f>IF(ISNUMBER(F37),'Cover Page'!$D$35/1000000*'4 classification'!F37/'FX rate'!$C23,"")</f>
        <v/>
      </c>
      <c r="AM37" s="1125" t="str">
        <f>IF(ISNUMBER(G37),'Cover Page'!$D$35/1000000*'4 classification'!G37/'FX rate'!$C23,"")</f>
        <v/>
      </c>
      <c r="AN37" s="873" t="str">
        <f>IF(ISNUMBER(H37),'Cover Page'!$D$35/1000000*'4 classification'!H37/'FX rate'!$C23,"")</f>
        <v/>
      </c>
      <c r="AO37" s="1125" t="str">
        <f>IF(ISNUMBER(I37),'Cover Page'!$D$35/1000000*'4 classification'!I37/'FX rate'!$C23,"")</f>
        <v/>
      </c>
      <c r="AP37" s="873" t="str">
        <f>IF(ISNUMBER(J37),'Cover Page'!$D$35/1000000*'4 classification'!J37/'FX rate'!$C23,"")</f>
        <v/>
      </c>
      <c r="AQ37" s="1125" t="str">
        <f>IF(ISNUMBER(K37),'Cover Page'!$D$35/1000000*'4 classification'!K37/'FX rate'!$C23,"")</f>
        <v/>
      </c>
      <c r="AR37" s="873" t="str">
        <f>IF(ISNUMBER(L37),'Cover Page'!$D$35/1000000*'4 classification'!L37/'FX rate'!$C23,"")</f>
        <v/>
      </c>
      <c r="AS37" s="1125" t="str">
        <f>IF(ISNUMBER(M37),'Cover Page'!$D$35/1000000*'4 classification'!M37/'FX rate'!$C23,"")</f>
        <v/>
      </c>
      <c r="AT37" s="873" t="str">
        <f>IF(ISNUMBER(N37),'Cover Page'!$D$35/1000000*'4 classification'!N37/'FX rate'!$C23,"")</f>
        <v/>
      </c>
      <c r="AU37" s="1125" t="str">
        <f>IF(ISNUMBER(O37),'Cover Page'!$D$35/1000000*'4 classification'!O37/'FX rate'!$C23,"")</f>
        <v/>
      </c>
      <c r="AV37" s="873" t="str">
        <f>IF(ISNUMBER(P37),'Cover Page'!$D$35/1000000*'4 classification'!P37/'FX rate'!$C23,"")</f>
        <v/>
      </c>
      <c r="AW37" s="1125" t="str">
        <f>IF(ISNUMBER(Q37),'Cover Page'!$D$35/1000000*'4 classification'!Q37/'FX rate'!$C23,"")</f>
        <v/>
      </c>
      <c r="AX37" s="1120" t="str">
        <f>IF(ISNUMBER(R37),'Cover Page'!$D$35/1000000*'4 classification'!R37/'FX rate'!$C23,"")</f>
        <v/>
      </c>
      <c r="AY37" s="1124" t="str">
        <f>IF(ISNUMBER(S37),'Cover Page'!$D$35/1000000*'4 classification'!S37/'FX rate'!$C23,"")</f>
        <v/>
      </c>
      <c r="AZ37" s="871" t="str">
        <f>IF(ISNUMBER(T37),'Cover Page'!$D$35/1000000*'4 classification'!T37/'FX rate'!$C23,"")</f>
        <v/>
      </c>
      <c r="BA37" s="1124" t="str">
        <f>IF(ISNUMBER(U37),'Cover Page'!$D$35/1000000*'4 classification'!U37/'FX rate'!$C23,"")</f>
        <v/>
      </c>
      <c r="BB37" s="871" t="str">
        <f>IF(ISNUMBER(V37),'Cover Page'!$D$35/1000000*'4 classification'!V37/'FX rate'!$C23,"")</f>
        <v/>
      </c>
      <c r="BC37" s="1124" t="str">
        <f>IF(ISNUMBER(W37),'Cover Page'!$D$35/1000000*'4 classification'!W37/'FX rate'!$C23,"")</f>
        <v/>
      </c>
      <c r="BD37" s="871" t="str">
        <f>IF(ISNUMBER(X37),'Cover Page'!$D$35/1000000*'4 classification'!X37/'FX rate'!$C23,"")</f>
        <v/>
      </c>
      <c r="BE37" s="1124" t="str">
        <f>IF(ISNUMBER(Y37),'Cover Page'!$D$35/1000000*'4 classification'!Y37/'FX rate'!$C23,"")</f>
        <v/>
      </c>
      <c r="BF37" s="871" t="str">
        <f>IF(ISNUMBER(Z37),'Cover Page'!$D$35/1000000*'4 classification'!Z37/'FX rate'!$C23,"")</f>
        <v/>
      </c>
      <c r="BG37" s="1119">
        <f>IF(ISNUMBER(AA37),'Cover Page'!$D$35/1000000*'4 classification'!AA37/'FX rate'!$C23,"")</f>
        <v>0</v>
      </c>
      <c r="BH37" s="871">
        <f>IF(ISNUMBER(AB37),'Cover Page'!$D$35/1000000*'4 classification'!AB37/'FX rate'!$C23,"")</f>
        <v>0</v>
      </c>
      <c r="BI37" s="722"/>
      <c r="BN37" s="860">
        <v>2018</v>
      </c>
      <c r="BO37" s="903" t="str">
        <f>IF(ISNUMBER(C37),'Cover Page'!$D$35/1000000*C37/'FX rate'!$C$23,"")</f>
        <v/>
      </c>
      <c r="BP37" s="904" t="str">
        <f>IF(ISNUMBER(D37),'Cover Page'!$D$35/1000000*D37/'FX rate'!$C$23,"")</f>
        <v/>
      </c>
      <c r="BQ37" s="1108" t="str">
        <f>IF(ISNUMBER(E37),'Cover Page'!$D$35/1000000*E37/'FX rate'!$C$23,"")</f>
        <v/>
      </c>
      <c r="BR37" s="904" t="str">
        <f>IF(ISNUMBER(F37),'Cover Page'!$D$35/1000000*F37/'FX rate'!$C$23,"")</f>
        <v/>
      </c>
      <c r="BS37" s="1108" t="str">
        <f>IF(ISNUMBER(G37),'Cover Page'!$D$35/1000000*G37/'FX rate'!$C$23,"")</f>
        <v/>
      </c>
      <c r="BT37" s="904" t="str">
        <f>IF(ISNUMBER(H37),'Cover Page'!$D$35/1000000*H37/'FX rate'!$C$23,"")</f>
        <v/>
      </c>
      <c r="BU37" s="1108" t="str">
        <f>IF(ISNUMBER(I37),'Cover Page'!$D$35/1000000*I37/'FX rate'!$C$23,"")</f>
        <v/>
      </c>
      <c r="BV37" s="904" t="str">
        <f>IF(ISNUMBER(J37),'Cover Page'!$D$35/1000000*J37/'FX rate'!$C$23,"")</f>
        <v/>
      </c>
      <c r="BW37" s="1108" t="str">
        <f>IF(ISNUMBER(K37),'Cover Page'!$D$35/1000000*K37/'FX rate'!$C$23,"")</f>
        <v/>
      </c>
      <c r="BX37" s="904" t="str">
        <f>IF(ISNUMBER(L37),'Cover Page'!$D$35/1000000*L37/'FX rate'!$C$23,"")</f>
        <v/>
      </c>
      <c r="BY37" s="1108" t="str">
        <f>IF(ISNUMBER(M37),'Cover Page'!$D$35/1000000*M37/'FX rate'!$C$23,"")</f>
        <v/>
      </c>
      <c r="BZ37" s="904" t="str">
        <f>IF(ISNUMBER(N37),'Cover Page'!$D$35/1000000*N37/'FX rate'!$C$23,"")</f>
        <v/>
      </c>
      <c r="CA37" s="1108" t="str">
        <f>IF(ISNUMBER(O37),'Cover Page'!$D$35/1000000*O37/'FX rate'!$C$23,"")</f>
        <v/>
      </c>
      <c r="CB37" s="904" t="str">
        <f>IF(ISNUMBER(P37),'Cover Page'!$D$35/1000000*P37/'FX rate'!$C$23,"")</f>
        <v/>
      </c>
      <c r="CC37" s="1108" t="str">
        <f>IF(ISNUMBER(Q37),'Cover Page'!$D$35/1000000*Q37/'FX rate'!$C$23,"")</f>
        <v/>
      </c>
      <c r="CD37" s="1109" t="str">
        <f>IF(ISNUMBER(R37),'Cover Page'!$D$35/1000000*R37/'FX rate'!$C$23,"")</f>
        <v/>
      </c>
      <c r="CE37" s="1106" t="str">
        <f>IF(ISNUMBER(S37),'Cover Page'!$D$35/1000000*S37/'FX rate'!$C$23,"")</f>
        <v/>
      </c>
      <c r="CF37" s="902" t="str">
        <f>IF(ISNUMBER(T37),'Cover Page'!$D$35/1000000*T37/'FX rate'!$C$23,"")</f>
        <v/>
      </c>
      <c r="CG37" s="1108" t="str">
        <f>IF(ISNUMBER(U37),'Cover Page'!$D$35/1000000*U37/'FX rate'!$C$23,"")</f>
        <v/>
      </c>
      <c r="CH37" s="1109" t="str">
        <f>IF(ISNUMBER(V37),'Cover Page'!$D$35/1000000*V37/'FX rate'!$C$23,"")</f>
        <v/>
      </c>
      <c r="CI37" s="1106" t="str">
        <f>IF(ISNUMBER(W37),'Cover Page'!$D$35/1000000*W37/'FX rate'!$C$23,"")</f>
        <v/>
      </c>
      <c r="CJ37" s="902" t="str">
        <f>IF(ISNUMBER(X37),'Cover Page'!$D$35/1000000*X37/'FX rate'!$C$23,"")</f>
        <v/>
      </c>
      <c r="CK37" s="1108" t="str">
        <f>IF(ISNUMBER(Y37),'Cover Page'!$D$35/1000000*Y37/'FX rate'!$C$23,"")</f>
        <v/>
      </c>
      <c r="CL37" s="1109" t="str">
        <f>IF(ISNUMBER(Z37),'Cover Page'!$D$35/1000000*Z37/'FX rate'!$C$23,"")</f>
        <v/>
      </c>
      <c r="CM37" s="1106">
        <f>IF(ISNUMBER(AA37),'Cover Page'!$D$35/1000000*AA37/'FX rate'!$C$23,"")</f>
        <v>0</v>
      </c>
      <c r="CN37" s="902">
        <f>IF(ISNUMBER(AB37),'Cover Page'!$D$35/1000000*AB37/'FX rate'!$C$23,"")</f>
        <v>0</v>
      </c>
      <c r="CO37" s="795"/>
      <c r="CP37" s="795"/>
      <c r="CQ37" s="795"/>
      <c r="CR37" s="795"/>
      <c r="CS37" s="795"/>
    </row>
    <row r="38" spans="1:97" s="2" customFormat="1" ht="14.25" customHeight="1" x14ac:dyDescent="0.2">
      <c r="A38" s="1085"/>
      <c r="B38" s="196" t="s">
        <v>1089</v>
      </c>
      <c r="C38" s="1075"/>
      <c r="D38" s="1076"/>
      <c r="E38" s="1077"/>
      <c r="F38" s="1076"/>
      <c r="G38" s="1077"/>
      <c r="H38" s="1076"/>
      <c r="I38" s="1077"/>
      <c r="J38" s="1076"/>
      <c r="K38" s="1077"/>
      <c r="L38" s="1076"/>
      <c r="M38" s="1077"/>
      <c r="N38" s="1076"/>
      <c r="O38" s="1077"/>
      <c r="P38" s="1076"/>
      <c r="Q38" s="1077"/>
      <c r="R38" s="1076"/>
      <c r="S38" s="1077"/>
      <c r="T38" s="1076"/>
      <c r="U38" s="1077"/>
      <c r="V38" s="1076"/>
      <c r="W38" s="1077"/>
      <c r="X38" s="1076"/>
      <c r="Y38" s="1077"/>
      <c r="Z38" s="1078"/>
      <c r="AA38" s="454">
        <f t="shared" ref="AA38" si="2">C38+E38+G38+I38+K38+M38+O38+Q38+S38+U38+W38+Y38</f>
        <v>0</v>
      </c>
      <c r="AB38" s="455">
        <f t="shared" ref="AB38" si="3">D38+F38+H38+J38+L38+N38+P38+R38+T38+V38+X38+Z38</f>
        <v>0</v>
      </c>
      <c r="AH38" s="874"/>
      <c r="AI38" s="875"/>
      <c r="AJ38" s="875"/>
      <c r="AK38" s="875"/>
      <c r="AL38" s="875"/>
      <c r="AM38" s="875"/>
      <c r="AN38" s="875"/>
      <c r="AO38" s="875"/>
      <c r="AP38" s="875"/>
      <c r="AQ38" s="875"/>
      <c r="AR38" s="875"/>
      <c r="AS38" s="875"/>
      <c r="AT38" s="875"/>
      <c r="AU38" s="875"/>
      <c r="AV38" s="875"/>
      <c r="AW38" s="875"/>
      <c r="AX38" s="875"/>
      <c r="AY38" s="876"/>
      <c r="AZ38" s="876"/>
      <c r="BA38" s="722"/>
      <c r="BB38" s="722"/>
      <c r="BC38" s="722"/>
      <c r="BD38" s="722"/>
      <c r="BE38" s="722"/>
      <c r="BF38" s="722"/>
      <c r="BG38" s="722"/>
      <c r="BH38" s="722"/>
      <c r="BI38" s="722"/>
      <c r="BN38" s="905"/>
      <c r="BO38" s="906"/>
      <c r="BP38" s="906"/>
      <c r="BQ38" s="906"/>
      <c r="BR38" s="906"/>
      <c r="BS38" s="906"/>
      <c r="BT38" s="906"/>
      <c r="BU38" s="906"/>
      <c r="BV38" s="906"/>
      <c r="BW38" s="906"/>
      <c r="BX38" s="906"/>
      <c r="BY38" s="906"/>
      <c r="BZ38" s="906"/>
      <c r="CA38" s="906"/>
      <c r="CB38" s="906"/>
      <c r="CC38" s="906"/>
      <c r="CD38" s="906"/>
      <c r="CE38" s="907"/>
      <c r="CF38" s="907"/>
      <c r="CG38" s="794"/>
      <c r="CH38" s="794"/>
      <c r="CI38" s="794"/>
      <c r="CJ38" s="795"/>
      <c r="CK38" s="795"/>
      <c r="CL38" s="795"/>
      <c r="CM38" s="795"/>
      <c r="CN38" s="795"/>
      <c r="CO38" s="795"/>
      <c r="CP38" s="795"/>
      <c r="CQ38" s="795"/>
      <c r="CR38" s="795"/>
      <c r="CS38" s="795"/>
    </row>
    <row r="39" spans="1:97" s="14" customFormat="1" ht="69.95" customHeight="1" thickBot="1" x14ac:dyDescent="0.25">
      <c r="A39" s="1085"/>
      <c r="B39" s="197" t="s">
        <v>327</v>
      </c>
      <c r="C39" s="183"/>
      <c r="D39" s="184"/>
      <c r="E39" s="185"/>
      <c r="F39" s="184"/>
      <c r="G39" s="185"/>
      <c r="H39" s="184"/>
      <c r="I39" s="185"/>
      <c r="J39" s="184"/>
      <c r="K39" s="185"/>
      <c r="L39" s="184"/>
      <c r="M39" s="185"/>
      <c r="N39" s="184"/>
      <c r="O39" s="185"/>
      <c r="P39" s="184"/>
      <c r="Q39" s="185"/>
      <c r="R39" s="184"/>
      <c r="S39" s="185"/>
      <c r="T39" s="184"/>
      <c r="U39" s="185"/>
      <c r="V39" s="184"/>
      <c r="W39" s="185"/>
      <c r="X39" s="184"/>
      <c r="Y39" s="185"/>
      <c r="Z39" s="186"/>
      <c r="AA39" s="1540"/>
      <c r="AB39" s="1542"/>
      <c r="AH39" s="877"/>
      <c r="AI39" s="878"/>
      <c r="AJ39" s="878"/>
      <c r="AK39" s="878"/>
      <c r="AL39" s="878"/>
      <c r="AM39" s="878"/>
      <c r="AN39" s="878"/>
      <c r="AO39" s="878"/>
      <c r="AP39" s="878"/>
      <c r="AQ39" s="878"/>
      <c r="AR39" s="878"/>
      <c r="AS39" s="878"/>
      <c r="AT39" s="878"/>
      <c r="AU39" s="878"/>
      <c r="AV39" s="878"/>
      <c r="AW39" s="878"/>
      <c r="AX39" s="878"/>
      <c r="AY39" s="879"/>
      <c r="AZ39" s="879"/>
      <c r="BA39" s="723"/>
      <c r="BB39" s="723"/>
      <c r="BC39" s="723"/>
      <c r="BD39" s="722"/>
      <c r="BE39" s="722"/>
      <c r="BF39" s="722"/>
      <c r="BG39" s="722"/>
      <c r="BH39" s="722"/>
      <c r="BI39" s="722"/>
      <c r="BN39" s="908"/>
      <c r="BO39" s="909"/>
      <c r="BP39" s="909"/>
      <c r="BQ39" s="909"/>
      <c r="BR39" s="909"/>
      <c r="BS39" s="909"/>
      <c r="BT39" s="909"/>
      <c r="BU39" s="909"/>
      <c r="BV39" s="909"/>
      <c r="BW39" s="909"/>
      <c r="BX39" s="909"/>
      <c r="BY39" s="909"/>
      <c r="BZ39" s="909"/>
      <c r="CA39" s="909"/>
      <c r="CB39" s="909"/>
      <c r="CC39" s="909"/>
      <c r="CD39" s="909"/>
      <c r="CE39" s="910"/>
      <c r="CF39" s="910"/>
      <c r="CG39" s="795"/>
      <c r="CH39" s="795"/>
      <c r="CI39" s="795"/>
      <c r="CJ39" s="795"/>
      <c r="CK39" s="795"/>
      <c r="CL39" s="795"/>
      <c r="CM39" s="795"/>
      <c r="CN39" s="795"/>
      <c r="CO39" s="795"/>
      <c r="CP39" s="795"/>
      <c r="CQ39" s="795"/>
      <c r="CR39" s="795"/>
      <c r="CS39" s="795"/>
    </row>
    <row r="40" spans="1:97" s="20" customFormat="1" ht="28.5" customHeight="1" x14ac:dyDescent="0.2">
      <c r="A40" s="3"/>
      <c r="B40" s="169"/>
      <c r="C40" s="674" t="str">
        <f>IF(MAX(C31:C37)&gt;0,IF(ISBLANK(C30),"Please extend back to at least 2011",""),"")</f>
        <v/>
      </c>
      <c r="D40" s="674" t="str">
        <f t="shared" ref="D40:Y40" si="4">IF(MAX(D31:D37)&gt;0,IF(ISBLANK(D30),"Please extend back to at least 2011",""),"")</f>
        <v/>
      </c>
      <c r="E40" s="674" t="str">
        <f t="shared" si="4"/>
        <v/>
      </c>
      <c r="F40" s="674" t="str">
        <f t="shared" si="4"/>
        <v/>
      </c>
      <c r="G40" s="674" t="str">
        <f t="shared" si="4"/>
        <v/>
      </c>
      <c r="H40" s="674" t="str">
        <f t="shared" si="4"/>
        <v/>
      </c>
      <c r="I40" s="674" t="str">
        <f t="shared" si="4"/>
        <v/>
      </c>
      <c r="J40" s="674" t="str">
        <f t="shared" si="4"/>
        <v/>
      </c>
      <c r="K40" s="674" t="str">
        <f t="shared" si="4"/>
        <v/>
      </c>
      <c r="L40" s="674" t="str">
        <f t="shared" si="4"/>
        <v/>
      </c>
      <c r="M40" s="674" t="str">
        <f t="shared" si="4"/>
        <v/>
      </c>
      <c r="N40" s="674" t="str">
        <f t="shared" si="4"/>
        <v/>
      </c>
      <c r="O40" s="674" t="str">
        <f t="shared" si="4"/>
        <v/>
      </c>
      <c r="P40" s="674" t="str">
        <f t="shared" si="4"/>
        <v/>
      </c>
      <c r="Q40" s="674" t="str">
        <f t="shared" si="4"/>
        <v/>
      </c>
      <c r="R40" s="674" t="str">
        <f t="shared" si="4"/>
        <v/>
      </c>
      <c r="S40" s="674" t="str">
        <f t="shared" si="4"/>
        <v/>
      </c>
      <c r="T40" s="674" t="str">
        <f t="shared" si="4"/>
        <v/>
      </c>
      <c r="U40" s="674" t="str">
        <f t="shared" si="4"/>
        <v/>
      </c>
      <c r="V40" s="674" t="str">
        <f t="shared" si="4"/>
        <v/>
      </c>
      <c r="W40" s="674" t="str">
        <f t="shared" si="4"/>
        <v/>
      </c>
      <c r="X40" s="674" t="str">
        <f t="shared" si="4"/>
        <v/>
      </c>
      <c r="Y40" s="674" t="str">
        <f t="shared" si="4"/>
        <v/>
      </c>
      <c r="Z40" s="674" t="str">
        <f>IF(MAX(Z31:Z37)&gt;0,IF(ISBLANK(Z30),"Please extend back to at least 2011",""),"")</f>
        <v/>
      </c>
      <c r="AH40" s="723"/>
      <c r="AI40" s="723"/>
      <c r="AJ40" s="723"/>
      <c r="AK40" s="723"/>
      <c r="AL40" s="723"/>
      <c r="AM40" s="723"/>
      <c r="AN40" s="723"/>
      <c r="AO40" s="723"/>
      <c r="AP40" s="723"/>
      <c r="AQ40" s="723"/>
      <c r="AR40" s="723"/>
      <c r="AS40" s="723"/>
      <c r="AT40" s="723"/>
      <c r="AU40" s="723"/>
      <c r="AV40" s="723"/>
      <c r="AW40" s="723"/>
      <c r="AX40" s="723"/>
      <c r="AY40" s="723"/>
      <c r="AZ40" s="723"/>
      <c r="BA40" s="723"/>
      <c r="BB40" s="723"/>
      <c r="BC40" s="723"/>
      <c r="BD40" s="722"/>
      <c r="BE40" s="722"/>
      <c r="BF40" s="722"/>
      <c r="BG40" s="722"/>
      <c r="BH40" s="722"/>
      <c r="BI40" s="722"/>
      <c r="BN40" s="795"/>
      <c r="BO40" s="795"/>
      <c r="BP40" s="795"/>
      <c r="BQ40" s="795"/>
      <c r="BR40" s="795"/>
      <c r="BS40" s="795"/>
      <c r="BT40" s="795"/>
      <c r="BU40" s="795"/>
      <c r="BV40" s="795"/>
      <c r="BW40" s="795"/>
      <c r="BX40" s="795"/>
      <c r="BY40" s="795"/>
      <c r="BZ40" s="795"/>
      <c r="CA40" s="795"/>
      <c r="CB40" s="795"/>
      <c r="CC40" s="795"/>
      <c r="CD40" s="795"/>
      <c r="CE40" s="795"/>
      <c r="CF40" s="795"/>
      <c r="CG40" s="795"/>
      <c r="CH40" s="795"/>
      <c r="CI40" s="795"/>
      <c r="CJ40" s="795"/>
      <c r="CK40" s="795"/>
      <c r="CL40" s="795"/>
      <c r="CM40" s="795"/>
      <c r="CN40" s="795"/>
      <c r="CO40" s="795"/>
      <c r="CP40" s="795"/>
      <c r="CQ40" s="795"/>
      <c r="CR40" s="795"/>
      <c r="CS40" s="795"/>
    </row>
    <row r="41" spans="1:97" s="20" customFormat="1" ht="28.5" customHeight="1" x14ac:dyDescent="0.2">
      <c r="A41" s="3"/>
      <c r="B41" s="1209" t="s">
        <v>611</v>
      </c>
      <c r="C41" s="1210" t="s">
        <v>744</v>
      </c>
      <c r="D41" s="1210" t="s">
        <v>745</v>
      </c>
      <c r="E41" s="1210" t="s">
        <v>746</v>
      </c>
      <c r="F41" s="1210" t="s">
        <v>747</v>
      </c>
      <c r="G41" s="1210" t="s">
        <v>747</v>
      </c>
      <c r="H41" s="1210" t="s">
        <v>748</v>
      </c>
      <c r="I41" s="1210" t="s">
        <v>749</v>
      </c>
      <c r="J41" s="1210" t="s">
        <v>750</v>
      </c>
      <c r="K41" s="1210" t="s">
        <v>751</v>
      </c>
      <c r="L41" s="1210" t="s">
        <v>752</v>
      </c>
      <c r="M41" s="1210" t="s">
        <v>754</v>
      </c>
      <c r="N41" s="1210" t="s">
        <v>755</v>
      </c>
      <c r="O41" s="1210" t="s">
        <v>756</v>
      </c>
      <c r="P41" s="1210" t="s">
        <v>757</v>
      </c>
      <c r="Q41" s="1210" t="s">
        <v>758</v>
      </c>
      <c r="R41" s="1210" t="s">
        <v>759</v>
      </c>
      <c r="S41" s="1210" t="s">
        <v>760</v>
      </c>
      <c r="T41" s="1210" t="s">
        <v>761</v>
      </c>
      <c r="U41" s="1214" t="s">
        <v>762</v>
      </c>
      <c r="V41" s="1215" t="s">
        <v>763</v>
      </c>
      <c r="W41" s="1215" t="s">
        <v>753</v>
      </c>
      <c r="X41" s="1215" t="s">
        <v>764</v>
      </c>
      <c r="Y41" s="1215" t="s">
        <v>765</v>
      </c>
      <c r="Z41" s="1215" t="s">
        <v>766</v>
      </c>
      <c r="AH41" s="723"/>
      <c r="AI41" s="723"/>
      <c r="AJ41" s="723"/>
      <c r="AK41" s="723"/>
      <c r="AL41" s="723"/>
      <c r="AM41" s="723"/>
      <c r="AN41" s="723"/>
      <c r="AO41" s="723"/>
      <c r="AP41" s="723"/>
      <c r="AQ41" s="723"/>
      <c r="AR41" s="723"/>
      <c r="AS41" s="723"/>
      <c r="AT41" s="723"/>
      <c r="AU41" s="723"/>
      <c r="AV41" s="723"/>
      <c r="AW41" s="723"/>
      <c r="AX41" s="723"/>
      <c r="AY41" s="723"/>
      <c r="AZ41" s="723"/>
      <c r="BA41" s="723"/>
      <c r="BB41" s="723"/>
      <c r="BC41" s="723"/>
      <c r="BD41" s="722"/>
      <c r="BE41" s="722"/>
      <c r="BF41" s="722"/>
      <c r="BG41" s="722"/>
      <c r="BH41" s="722"/>
      <c r="BI41" s="722"/>
      <c r="BN41" s="795"/>
      <c r="BO41" s="795"/>
      <c r="BP41" s="795"/>
      <c r="BQ41" s="795"/>
      <c r="BR41" s="795"/>
      <c r="BS41" s="795"/>
      <c r="BT41" s="795"/>
      <c r="BU41" s="795"/>
      <c r="BV41" s="795"/>
      <c r="BW41" s="795"/>
      <c r="BX41" s="795"/>
      <c r="BY41" s="795"/>
      <c r="BZ41" s="795"/>
      <c r="CA41" s="795"/>
      <c r="CB41" s="795"/>
      <c r="CC41" s="795"/>
      <c r="CD41" s="795"/>
      <c r="CE41" s="795"/>
      <c r="CF41" s="795"/>
      <c r="CG41" s="795"/>
      <c r="CH41" s="795"/>
      <c r="CI41" s="795"/>
      <c r="CJ41" s="795"/>
      <c r="CK41" s="795"/>
      <c r="CL41" s="795"/>
      <c r="CM41" s="795"/>
      <c r="CN41" s="795"/>
      <c r="CO41" s="795"/>
      <c r="CP41" s="795"/>
      <c r="CQ41" s="795"/>
      <c r="CR41" s="795"/>
      <c r="CS41" s="795"/>
    </row>
    <row r="42" spans="1:97" s="2" customFormat="1" ht="20.100000000000001" customHeight="1" x14ac:dyDescent="0.2">
      <c r="B42" s="7"/>
      <c r="C42" s="7"/>
      <c r="D42" s="7"/>
      <c r="E42" s="7"/>
      <c r="F42" s="7"/>
      <c r="G42" s="7"/>
      <c r="H42" s="7"/>
      <c r="I42" s="7"/>
      <c r="J42" s="7"/>
      <c r="K42" s="7"/>
      <c r="L42" s="7"/>
      <c r="M42" s="7"/>
      <c r="N42" s="7"/>
      <c r="O42" s="7"/>
      <c r="P42" s="7"/>
      <c r="Q42" s="7"/>
      <c r="R42" s="7"/>
      <c r="S42" s="7"/>
      <c r="T42" s="7"/>
      <c r="U42" s="55"/>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N42" s="794"/>
      <c r="BO42" s="794"/>
      <c r="BP42" s="794"/>
      <c r="BQ42" s="794"/>
      <c r="BR42" s="794"/>
      <c r="BS42" s="794"/>
      <c r="BT42" s="794"/>
      <c r="BU42" s="794"/>
      <c r="BV42" s="794"/>
      <c r="BW42" s="794"/>
      <c r="BX42" s="794"/>
      <c r="BY42" s="794"/>
      <c r="BZ42" s="794"/>
      <c r="CA42" s="794"/>
      <c r="CB42" s="794"/>
      <c r="CC42" s="794"/>
      <c r="CD42" s="794"/>
      <c r="CE42" s="794"/>
      <c r="CF42" s="794"/>
      <c r="CG42" s="794"/>
      <c r="CH42" s="794"/>
      <c r="CI42" s="794"/>
      <c r="CJ42" s="795"/>
      <c r="CK42" s="795"/>
      <c r="CL42" s="795"/>
      <c r="CM42" s="795"/>
      <c r="CN42" s="795"/>
      <c r="CO42" s="795"/>
      <c r="CP42" s="795"/>
      <c r="CQ42" s="795"/>
      <c r="CR42" s="795"/>
      <c r="CS42" s="795"/>
    </row>
    <row r="43" spans="1:97" s="2" customFormat="1" ht="14.25" customHeight="1" x14ac:dyDescent="0.25">
      <c r="B43" s="89" t="s">
        <v>102</v>
      </c>
      <c r="C43" s="7"/>
      <c r="D43" s="7"/>
      <c r="E43" s="7"/>
      <c r="F43" s="7"/>
      <c r="G43" s="7"/>
      <c r="H43" s="7"/>
      <c r="I43" s="7"/>
      <c r="J43" s="7"/>
      <c r="K43" s="7"/>
      <c r="L43" s="7"/>
      <c r="M43" s="7"/>
      <c r="N43" s="7"/>
      <c r="O43" s="7"/>
      <c r="P43" s="7"/>
      <c r="Q43" s="7"/>
      <c r="R43" s="7"/>
      <c r="S43" s="7"/>
      <c r="T43" s="7"/>
      <c r="U43" s="55"/>
      <c r="AH43" s="930"/>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N43" s="931"/>
      <c r="BO43" s="794"/>
      <c r="BP43" s="794"/>
      <c r="BQ43" s="794"/>
      <c r="BR43" s="794"/>
      <c r="BS43" s="794"/>
      <c r="BT43" s="794"/>
      <c r="BU43" s="794"/>
      <c r="BV43" s="794"/>
      <c r="BW43" s="794"/>
      <c r="BX43" s="794"/>
      <c r="BY43" s="794"/>
      <c r="BZ43" s="794"/>
      <c r="CA43" s="794"/>
      <c r="CB43" s="794"/>
      <c r="CC43" s="794"/>
      <c r="CD43" s="794"/>
      <c r="CE43" s="794"/>
      <c r="CF43" s="794"/>
      <c r="CG43" s="794"/>
      <c r="CH43" s="794"/>
      <c r="CI43" s="794"/>
      <c r="CJ43" s="795"/>
      <c r="CK43" s="795"/>
      <c r="CL43" s="795"/>
      <c r="CM43" s="795"/>
      <c r="CN43" s="795"/>
      <c r="CO43" s="795"/>
      <c r="CP43" s="795"/>
      <c r="CQ43" s="795"/>
      <c r="CR43" s="795"/>
      <c r="CS43" s="795"/>
    </row>
    <row r="44" spans="1:97" s="2" customFormat="1" ht="9.9499999999999993" customHeight="1" x14ac:dyDescent="0.25">
      <c r="B44" s="7"/>
      <c r="C44" s="7"/>
      <c r="D44" s="7"/>
      <c r="E44" s="7"/>
      <c r="F44" s="7"/>
      <c r="G44" s="7"/>
      <c r="H44" s="7"/>
      <c r="I44" s="7"/>
      <c r="J44" s="7"/>
      <c r="K44" s="7"/>
      <c r="L44" s="7"/>
      <c r="M44" s="7"/>
      <c r="N44" s="7"/>
      <c r="O44" s="7"/>
      <c r="P44" s="7"/>
      <c r="Q44" s="7"/>
      <c r="R44" s="7"/>
      <c r="S44" s="7"/>
      <c r="T44" s="7"/>
      <c r="U44" s="55"/>
      <c r="AH44" s="930"/>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N44" s="794"/>
      <c r="BO44" s="794"/>
      <c r="BP44" s="794"/>
      <c r="BQ44" s="794"/>
      <c r="BR44" s="794"/>
      <c r="BS44" s="794"/>
      <c r="BT44" s="794"/>
      <c r="BU44" s="794"/>
      <c r="BV44" s="794"/>
      <c r="BW44" s="794"/>
      <c r="BX44" s="794"/>
      <c r="BY44" s="794"/>
      <c r="BZ44" s="794"/>
      <c r="CA44" s="794"/>
      <c r="CB44" s="794"/>
      <c r="CC44" s="794"/>
      <c r="CD44" s="794"/>
      <c r="CE44" s="794"/>
      <c r="CF44" s="794"/>
      <c r="CG44" s="794"/>
      <c r="CH44" s="794"/>
      <c r="CI44" s="794"/>
      <c r="CJ44" s="795"/>
      <c r="CK44" s="795"/>
      <c r="CL44" s="795"/>
      <c r="CM44" s="795"/>
      <c r="CN44" s="795"/>
      <c r="CO44" s="795"/>
      <c r="CP44" s="795"/>
      <c r="CQ44" s="795"/>
      <c r="CR44" s="795"/>
      <c r="CS44" s="795"/>
    </row>
    <row r="45" spans="1:97" s="2" customFormat="1" ht="14.25" customHeight="1" x14ac:dyDescent="0.25">
      <c r="B45" s="2089"/>
      <c r="C45" s="163" t="s">
        <v>1</v>
      </c>
      <c r="D45" s="164" t="s">
        <v>2</v>
      </c>
      <c r="E45" s="163" t="s">
        <v>3</v>
      </c>
      <c r="F45" s="164" t="s">
        <v>80</v>
      </c>
      <c r="G45" s="163" t="s">
        <v>4</v>
      </c>
      <c r="H45" s="164" t="s">
        <v>5</v>
      </c>
      <c r="I45" s="163" t="s">
        <v>6</v>
      </c>
      <c r="J45" s="164" t="s">
        <v>7</v>
      </c>
      <c r="K45" s="163" t="s">
        <v>8</v>
      </c>
      <c r="L45" s="164" t="s">
        <v>9</v>
      </c>
      <c r="M45" s="163" t="s">
        <v>10</v>
      </c>
      <c r="N45" s="164" t="s">
        <v>11</v>
      </c>
      <c r="O45" s="163" t="s">
        <v>12</v>
      </c>
      <c r="P45" s="164" t="s">
        <v>13</v>
      </c>
      <c r="Q45" s="163" t="s">
        <v>14</v>
      </c>
      <c r="R45" s="164" t="s">
        <v>15</v>
      </c>
      <c r="S45" s="163" t="s">
        <v>16</v>
      </c>
      <c r="T45" s="164" t="s">
        <v>17</v>
      </c>
      <c r="U45" s="163" t="s">
        <v>18</v>
      </c>
      <c r="V45" s="164" t="s">
        <v>19</v>
      </c>
      <c r="W45" s="163" t="s">
        <v>20</v>
      </c>
      <c r="X45" s="164" t="s">
        <v>21</v>
      </c>
      <c r="Y45" s="163" t="s">
        <v>22</v>
      </c>
      <c r="Z45" s="164" t="s">
        <v>23</v>
      </c>
      <c r="AA45" s="165" t="s">
        <v>24</v>
      </c>
      <c r="AB45" s="166" t="s">
        <v>25</v>
      </c>
      <c r="AC45" s="166" t="s">
        <v>26</v>
      </c>
      <c r="AH45" s="866"/>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N45" s="897"/>
      <c r="BO45" s="794"/>
      <c r="BP45" s="794"/>
      <c r="BQ45" s="794"/>
      <c r="BR45" s="794"/>
      <c r="BS45" s="794"/>
      <c r="BT45" s="794"/>
      <c r="BU45" s="794"/>
      <c r="BV45" s="794"/>
      <c r="BW45" s="794"/>
      <c r="BX45" s="794"/>
      <c r="BY45" s="794"/>
      <c r="BZ45" s="794"/>
      <c r="CA45" s="794"/>
      <c r="CB45" s="794"/>
      <c r="CC45" s="794"/>
      <c r="CD45" s="794"/>
      <c r="CE45" s="794"/>
      <c r="CF45" s="794"/>
      <c r="CG45" s="794"/>
      <c r="CH45" s="794"/>
      <c r="CI45" s="794"/>
      <c r="CJ45" s="795"/>
      <c r="CK45" s="795"/>
      <c r="CL45" s="795"/>
      <c r="CM45" s="795"/>
      <c r="CN45" s="795"/>
      <c r="CO45" s="795"/>
      <c r="CP45" s="795"/>
      <c r="CQ45" s="795"/>
      <c r="CR45" s="795"/>
      <c r="CS45" s="795"/>
    </row>
    <row r="46" spans="1:97" s="2" customFormat="1" ht="39" customHeight="1" x14ac:dyDescent="0.25">
      <c r="B46" s="2096"/>
      <c r="C46" s="2092" t="s">
        <v>37</v>
      </c>
      <c r="D46" s="45"/>
      <c r="E46" s="113"/>
      <c r="F46" s="2094" t="s">
        <v>52</v>
      </c>
      <c r="G46" s="45"/>
      <c r="H46" s="139"/>
      <c r="I46" s="2094" t="s">
        <v>58</v>
      </c>
      <c r="J46" s="45"/>
      <c r="K46" s="139"/>
      <c r="L46" s="2094" t="s">
        <v>97</v>
      </c>
      <c r="M46" s="45"/>
      <c r="N46" s="139"/>
      <c r="O46" s="2094" t="s">
        <v>98</v>
      </c>
      <c r="P46" s="45"/>
      <c r="Q46" s="139"/>
      <c r="R46" s="2094" t="s">
        <v>99</v>
      </c>
      <c r="S46" s="45"/>
      <c r="T46" s="139"/>
      <c r="U46" s="2094" t="s">
        <v>100</v>
      </c>
      <c r="V46" s="45"/>
      <c r="W46" s="139"/>
      <c r="X46" s="2083" t="s">
        <v>101</v>
      </c>
      <c r="Y46" s="45"/>
      <c r="Z46" s="140"/>
      <c r="AA46" s="1996" t="s">
        <v>50</v>
      </c>
      <c r="AB46" s="45"/>
      <c r="AC46" s="139"/>
      <c r="AH46" s="1096" t="s">
        <v>102</v>
      </c>
      <c r="AI46" s="722"/>
      <c r="AJ46" s="722"/>
      <c r="AK46" s="722"/>
      <c r="AL46" s="722"/>
      <c r="AM46" s="722"/>
      <c r="AN46" s="722"/>
      <c r="AO46" s="722"/>
      <c r="AP46" s="722"/>
      <c r="AQ46" s="722"/>
      <c r="AR46" s="722"/>
      <c r="AS46" s="722"/>
      <c r="AT46" s="722"/>
      <c r="AU46" s="722"/>
      <c r="AV46" s="722"/>
      <c r="AW46" s="722"/>
      <c r="AX46" s="722"/>
      <c r="AY46" s="722"/>
      <c r="AZ46" s="722"/>
      <c r="BA46" s="722"/>
      <c r="BB46" s="722"/>
      <c r="BC46" s="722"/>
      <c r="BD46" s="722"/>
      <c r="BE46" s="722"/>
      <c r="BF46" s="722"/>
      <c r="BG46" s="722"/>
      <c r="BH46" s="722"/>
      <c r="BI46" s="722"/>
      <c r="BN46" s="1105" t="s">
        <v>102</v>
      </c>
      <c r="BO46" s="794"/>
      <c r="BP46" s="794"/>
      <c r="BQ46" s="794"/>
      <c r="BR46" s="794"/>
      <c r="BS46" s="794"/>
      <c r="BT46" s="794"/>
      <c r="BU46" s="794"/>
      <c r="BV46" s="794"/>
      <c r="BW46" s="794"/>
      <c r="BX46" s="794"/>
      <c r="BY46" s="794"/>
      <c r="BZ46" s="794"/>
      <c r="CA46" s="794"/>
      <c r="CB46" s="794"/>
      <c r="CC46" s="794"/>
      <c r="CD46" s="794"/>
      <c r="CE46" s="794"/>
      <c r="CF46" s="794"/>
      <c r="CG46" s="794"/>
      <c r="CH46" s="794"/>
      <c r="CI46" s="794"/>
      <c r="CJ46" s="795"/>
      <c r="CK46" s="795"/>
      <c r="CL46" s="795"/>
      <c r="CM46" s="795"/>
      <c r="CN46" s="795"/>
      <c r="CO46" s="795"/>
      <c r="CP46" s="795"/>
      <c r="CQ46" s="795"/>
      <c r="CR46" s="795"/>
      <c r="CS46" s="795"/>
    </row>
    <row r="47" spans="1:97" s="2" customFormat="1" ht="60.95" customHeight="1" thickBot="1" x14ac:dyDescent="0.25">
      <c r="B47" s="2097"/>
      <c r="C47" s="2093"/>
      <c r="D47" s="267" t="s">
        <v>324</v>
      </c>
      <c r="E47" s="268" t="s">
        <v>329</v>
      </c>
      <c r="F47" s="2095"/>
      <c r="G47" s="267" t="s">
        <v>324</v>
      </c>
      <c r="H47" s="268" t="s">
        <v>329</v>
      </c>
      <c r="I47" s="2095"/>
      <c r="J47" s="267" t="s">
        <v>324</v>
      </c>
      <c r="K47" s="268" t="s">
        <v>329</v>
      </c>
      <c r="L47" s="2095"/>
      <c r="M47" s="267" t="s">
        <v>324</v>
      </c>
      <c r="N47" s="268" t="s">
        <v>329</v>
      </c>
      <c r="O47" s="2095"/>
      <c r="P47" s="267" t="s">
        <v>324</v>
      </c>
      <c r="Q47" s="268" t="s">
        <v>329</v>
      </c>
      <c r="R47" s="2095"/>
      <c r="S47" s="267" t="s">
        <v>232</v>
      </c>
      <c r="T47" s="268" t="s">
        <v>329</v>
      </c>
      <c r="U47" s="2095"/>
      <c r="V47" s="267" t="s">
        <v>232</v>
      </c>
      <c r="W47" s="268" t="s">
        <v>329</v>
      </c>
      <c r="X47" s="2108"/>
      <c r="Y47" s="267" t="s">
        <v>232</v>
      </c>
      <c r="Z47" s="268" t="s">
        <v>329</v>
      </c>
      <c r="AA47" s="2109"/>
      <c r="AB47" s="267" t="s">
        <v>232</v>
      </c>
      <c r="AC47" s="268" t="s">
        <v>330</v>
      </c>
      <c r="AH47" s="1090" t="s">
        <v>549</v>
      </c>
      <c r="AI47" s="722"/>
      <c r="AJ47" s="722"/>
      <c r="AK47" s="722"/>
      <c r="AL47" s="722"/>
      <c r="AM47" s="722"/>
      <c r="AN47" s="722"/>
      <c r="AO47" s="722"/>
      <c r="AP47" s="722"/>
      <c r="AQ47" s="722"/>
      <c r="AR47" s="722"/>
      <c r="AS47" s="722"/>
      <c r="AT47" s="722"/>
      <c r="AU47" s="722"/>
      <c r="AV47" s="722"/>
      <c r="AW47" s="722"/>
      <c r="AX47" s="722"/>
      <c r="AY47" s="722"/>
      <c r="AZ47" s="722"/>
      <c r="BA47" s="722"/>
      <c r="BB47" s="722"/>
      <c r="BC47" s="722"/>
      <c r="BD47" s="722"/>
      <c r="BE47" s="722"/>
      <c r="BF47" s="722"/>
      <c r="BG47" s="722"/>
      <c r="BH47" s="722"/>
      <c r="BI47" s="722"/>
      <c r="BN47" s="1099" t="s">
        <v>1132</v>
      </c>
      <c r="BO47" s="794"/>
      <c r="BP47" s="794"/>
      <c r="BQ47" s="794"/>
      <c r="BR47" s="794"/>
      <c r="BS47" s="794"/>
      <c r="BT47" s="794"/>
      <c r="BU47" s="794"/>
      <c r="BV47" s="794"/>
      <c r="BW47" s="794"/>
      <c r="BX47" s="794"/>
      <c r="BY47" s="794"/>
      <c r="BZ47" s="794"/>
      <c r="CA47" s="794"/>
      <c r="CB47" s="794"/>
      <c r="CC47" s="794"/>
      <c r="CD47" s="794"/>
      <c r="CE47" s="794"/>
      <c r="CF47" s="794"/>
      <c r="CG47" s="794"/>
      <c r="CH47" s="794"/>
      <c r="CI47" s="794"/>
      <c r="CJ47" s="795"/>
      <c r="CK47" s="795"/>
      <c r="CL47" s="795"/>
      <c r="CM47" s="795"/>
      <c r="CN47" s="795"/>
      <c r="CO47" s="795"/>
      <c r="CP47" s="795"/>
      <c r="CQ47" s="795"/>
      <c r="CR47" s="795"/>
      <c r="CS47" s="795"/>
    </row>
    <row r="48" spans="1:97" s="1455" customFormat="1" ht="60" customHeight="1" x14ac:dyDescent="0.2">
      <c r="B48" s="1456" t="s">
        <v>43</v>
      </c>
      <c r="C48" s="464"/>
      <c r="D48" s="1452"/>
      <c r="E48" s="469"/>
      <c r="F48" s="482"/>
      <c r="G48" s="1452"/>
      <c r="H48" s="469"/>
      <c r="I48" s="482"/>
      <c r="J48" s="1452"/>
      <c r="K48" s="469"/>
      <c r="L48" s="482"/>
      <c r="M48" s="1452"/>
      <c r="N48" s="469"/>
      <c r="O48" s="482"/>
      <c r="P48" s="1452"/>
      <c r="Q48" s="469"/>
      <c r="R48" s="482"/>
      <c r="S48" s="1452"/>
      <c r="T48" s="469"/>
      <c r="U48" s="482"/>
      <c r="V48" s="1452"/>
      <c r="W48" s="469"/>
      <c r="X48" s="482"/>
      <c r="Y48" s="1452"/>
      <c r="Z48" s="1452"/>
      <c r="AA48" s="468"/>
      <c r="AB48" s="1452"/>
      <c r="AC48" s="469"/>
      <c r="AH48" s="1457"/>
      <c r="AI48" s="1458" t="s">
        <v>1</v>
      </c>
      <c r="AJ48" s="1459" t="s">
        <v>2</v>
      </c>
      <c r="AK48" s="1458" t="s">
        <v>3</v>
      </c>
      <c r="AL48" s="1459" t="s">
        <v>80</v>
      </c>
      <c r="AM48" s="1458" t="s">
        <v>4</v>
      </c>
      <c r="AN48" s="1459" t="s">
        <v>5</v>
      </c>
      <c r="AO48" s="1458" t="s">
        <v>6</v>
      </c>
      <c r="AP48" s="1459" t="s">
        <v>7</v>
      </c>
      <c r="AQ48" s="1458" t="s">
        <v>8</v>
      </c>
      <c r="AR48" s="1459" t="s">
        <v>9</v>
      </c>
      <c r="AS48" s="1458" t="s">
        <v>10</v>
      </c>
      <c r="AT48" s="1459" t="s">
        <v>11</v>
      </c>
      <c r="AU48" s="1458" t="s">
        <v>12</v>
      </c>
      <c r="AV48" s="1459" t="s">
        <v>13</v>
      </c>
      <c r="AW48" s="1458" t="s">
        <v>14</v>
      </c>
      <c r="AX48" s="1459" t="s">
        <v>15</v>
      </c>
      <c r="AY48" s="1458" t="s">
        <v>14</v>
      </c>
      <c r="AZ48" s="1459" t="s">
        <v>15</v>
      </c>
      <c r="BA48" s="1458" t="s">
        <v>16</v>
      </c>
      <c r="BB48" s="1459" t="s">
        <v>17</v>
      </c>
      <c r="BC48" s="1459" t="s">
        <v>18</v>
      </c>
      <c r="BD48" s="1405"/>
      <c r="BE48" s="1405"/>
      <c r="BF48" s="1405"/>
      <c r="BG48" s="1405"/>
      <c r="BH48" s="1405"/>
      <c r="BI48" s="1405"/>
      <c r="BN48" s="1460"/>
      <c r="BO48" s="1461" t="s">
        <v>1</v>
      </c>
      <c r="BP48" s="1462" t="s">
        <v>2</v>
      </c>
      <c r="BQ48" s="1461" t="s">
        <v>3</v>
      </c>
      <c r="BR48" s="1462" t="s">
        <v>80</v>
      </c>
      <c r="BS48" s="1461" t="s">
        <v>4</v>
      </c>
      <c r="BT48" s="1462" t="s">
        <v>5</v>
      </c>
      <c r="BU48" s="1461" t="s">
        <v>6</v>
      </c>
      <c r="BV48" s="1462" t="s">
        <v>7</v>
      </c>
      <c r="BW48" s="1461" t="s">
        <v>8</v>
      </c>
      <c r="BX48" s="1462" t="s">
        <v>9</v>
      </c>
      <c r="BY48" s="1461" t="s">
        <v>10</v>
      </c>
      <c r="BZ48" s="1462" t="s">
        <v>11</v>
      </c>
      <c r="CA48" s="1461" t="s">
        <v>12</v>
      </c>
      <c r="CB48" s="1462" t="s">
        <v>13</v>
      </c>
      <c r="CC48" s="1461" t="s">
        <v>14</v>
      </c>
      <c r="CD48" s="1462" t="s">
        <v>15</v>
      </c>
      <c r="CE48" s="1461" t="s">
        <v>14</v>
      </c>
      <c r="CF48" s="1462" t="s">
        <v>15</v>
      </c>
      <c r="CG48" s="1461" t="s">
        <v>16</v>
      </c>
      <c r="CH48" s="1462" t="s">
        <v>17</v>
      </c>
      <c r="CI48" s="1462" t="s">
        <v>18</v>
      </c>
      <c r="CJ48" s="1412"/>
      <c r="CK48" s="1412"/>
      <c r="CL48" s="1412"/>
      <c r="CM48" s="1412"/>
      <c r="CN48" s="1412"/>
      <c r="CO48" s="1412"/>
      <c r="CP48" s="1412"/>
      <c r="CQ48" s="1412"/>
      <c r="CR48" s="1412"/>
      <c r="CS48" s="1412"/>
    </row>
    <row r="49" spans="1:97" s="1455" customFormat="1" ht="60" customHeight="1" x14ac:dyDescent="0.2">
      <c r="B49" s="1463" t="s">
        <v>95</v>
      </c>
      <c r="C49" s="470"/>
      <c r="D49" s="1453"/>
      <c r="E49" s="475"/>
      <c r="F49" s="483"/>
      <c r="G49" s="1453"/>
      <c r="H49" s="475"/>
      <c r="I49" s="483"/>
      <c r="J49" s="1453"/>
      <c r="K49" s="475"/>
      <c r="L49" s="483"/>
      <c r="M49" s="1453"/>
      <c r="N49" s="475"/>
      <c r="O49" s="483"/>
      <c r="P49" s="1453"/>
      <c r="Q49" s="475"/>
      <c r="R49" s="483"/>
      <c r="S49" s="1453"/>
      <c r="T49" s="475"/>
      <c r="U49" s="483"/>
      <c r="V49" s="1453"/>
      <c r="W49" s="475"/>
      <c r="X49" s="483"/>
      <c r="Y49" s="1453"/>
      <c r="Z49" s="1453"/>
      <c r="AA49" s="474"/>
      <c r="AB49" s="1453"/>
      <c r="AC49" s="475"/>
      <c r="AH49" s="1464"/>
      <c r="AI49" s="2073" t="str">
        <f>C46</f>
        <v>Finance Companies</v>
      </c>
      <c r="AJ49" s="1465"/>
      <c r="AK49" s="1466"/>
      <c r="AL49" s="2075" t="str">
        <f>F46</f>
        <v>Entity Type 2</v>
      </c>
      <c r="AM49" s="1465"/>
      <c r="AN49" s="1467"/>
      <c r="AO49" s="2075" t="str">
        <f>I46</f>
        <v>Entity Type 3</v>
      </c>
      <c r="AP49" s="1465"/>
      <c r="AQ49" s="1467"/>
      <c r="AR49" s="2075" t="str">
        <f>L46</f>
        <v>Entity Type 4</v>
      </c>
      <c r="AS49" s="1465"/>
      <c r="AT49" s="1467"/>
      <c r="AU49" s="2075" t="str">
        <f>O46</f>
        <v>Entity Type 5</v>
      </c>
      <c r="AV49" s="1465"/>
      <c r="AW49" s="1467"/>
      <c r="AX49" s="2075" t="str">
        <f>R46</f>
        <v>Entity Type 6</v>
      </c>
      <c r="AY49" s="1465"/>
      <c r="AZ49" s="1467"/>
      <c r="BA49" s="2077" t="str">
        <f>U46</f>
        <v>Entity Type 7</v>
      </c>
      <c r="BB49" s="1468"/>
      <c r="BC49" s="1467"/>
      <c r="BD49" s="2077" t="str">
        <f>X46</f>
        <v>Entity Type 8</v>
      </c>
      <c r="BE49" s="1468"/>
      <c r="BF49" s="1467"/>
      <c r="BG49" s="2077" t="str">
        <f>AA46</f>
        <v>Total</v>
      </c>
      <c r="BH49" s="1468"/>
      <c r="BI49" s="1467"/>
      <c r="BN49" s="1469"/>
      <c r="BO49" s="2117" t="str">
        <f>C46</f>
        <v>Finance Companies</v>
      </c>
      <c r="BP49" s="1470"/>
      <c r="BQ49" s="1471"/>
      <c r="BR49" s="2115" t="str">
        <f>F46</f>
        <v>Entity Type 2</v>
      </c>
      <c r="BS49" s="1470"/>
      <c r="BT49" s="1472"/>
      <c r="BU49" s="2115" t="str">
        <f>I46</f>
        <v>Entity Type 3</v>
      </c>
      <c r="BV49" s="1470"/>
      <c r="BW49" s="1472"/>
      <c r="BX49" s="2115" t="str">
        <f>L46</f>
        <v>Entity Type 4</v>
      </c>
      <c r="BY49" s="1470"/>
      <c r="BZ49" s="1472"/>
      <c r="CA49" s="2115" t="str">
        <f>O46</f>
        <v>Entity Type 5</v>
      </c>
      <c r="CB49" s="1470"/>
      <c r="CC49" s="1472"/>
      <c r="CD49" s="2115" t="str">
        <f>R46</f>
        <v>Entity Type 6</v>
      </c>
      <c r="CE49" s="1470"/>
      <c r="CF49" s="1472"/>
      <c r="CG49" s="2115" t="str">
        <f>U46</f>
        <v>Entity Type 7</v>
      </c>
      <c r="CH49" s="1470"/>
      <c r="CI49" s="1472"/>
      <c r="CJ49" s="2132" t="str">
        <f>X46</f>
        <v>Entity Type 8</v>
      </c>
      <c r="CK49" s="1473"/>
      <c r="CL49" s="1472"/>
      <c r="CM49" s="2132" t="str">
        <f>AA46</f>
        <v>Total</v>
      </c>
      <c r="CN49" s="1473"/>
      <c r="CO49" s="1472"/>
      <c r="CP49" s="1412"/>
      <c r="CQ49" s="1412"/>
      <c r="CR49" s="1412"/>
      <c r="CS49" s="1412"/>
    </row>
    <row r="50" spans="1:97" s="1455" customFormat="1" ht="60" customHeight="1" thickBot="1" x14ac:dyDescent="0.25">
      <c r="B50" s="1474" t="s">
        <v>94</v>
      </c>
      <c r="C50" s="476"/>
      <c r="D50" s="1454"/>
      <c r="E50" s="481"/>
      <c r="F50" s="484"/>
      <c r="G50" s="1454"/>
      <c r="H50" s="481"/>
      <c r="I50" s="484"/>
      <c r="J50" s="1454"/>
      <c r="K50" s="481"/>
      <c r="L50" s="484"/>
      <c r="M50" s="1454"/>
      <c r="N50" s="481"/>
      <c r="O50" s="484"/>
      <c r="P50" s="1454"/>
      <c r="Q50" s="481"/>
      <c r="R50" s="484"/>
      <c r="S50" s="1454"/>
      <c r="T50" s="481"/>
      <c r="U50" s="484"/>
      <c r="V50" s="1454"/>
      <c r="W50" s="481"/>
      <c r="X50" s="484"/>
      <c r="Y50" s="1454"/>
      <c r="Z50" s="1454"/>
      <c r="AA50" s="480"/>
      <c r="AB50" s="1454"/>
      <c r="AC50" s="481"/>
      <c r="AH50" s="1475"/>
      <c r="AI50" s="2074"/>
      <c r="AJ50" s="1476" t="s">
        <v>324</v>
      </c>
      <c r="AK50" s="1477" t="s">
        <v>329</v>
      </c>
      <c r="AL50" s="2076"/>
      <c r="AM50" s="1476" t="s">
        <v>324</v>
      </c>
      <c r="AN50" s="1477" t="s">
        <v>329</v>
      </c>
      <c r="AO50" s="2076"/>
      <c r="AP50" s="1476" t="s">
        <v>324</v>
      </c>
      <c r="AQ50" s="1477" t="s">
        <v>329</v>
      </c>
      <c r="AR50" s="2076"/>
      <c r="AS50" s="1476" t="s">
        <v>324</v>
      </c>
      <c r="AT50" s="1477" t="s">
        <v>329</v>
      </c>
      <c r="AU50" s="2076"/>
      <c r="AV50" s="1476" t="s">
        <v>324</v>
      </c>
      <c r="AW50" s="1477" t="s">
        <v>329</v>
      </c>
      <c r="AX50" s="2076"/>
      <c r="AY50" s="1476" t="s">
        <v>232</v>
      </c>
      <c r="AZ50" s="1477" t="s">
        <v>329</v>
      </c>
      <c r="BA50" s="2078"/>
      <c r="BB50" s="1476" t="s">
        <v>232</v>
      </c>
      <c r="BC50" s="1477" t="s">
        <v>329</v>
      </c>
      <c r="BD50" s="2078"/>
      <c r="BE50" s="1476" t="s">
        <v>232</v>
      </c>
      <c r="BF50" s="1477" t="s">
        <v>329</v>
      </c>
      <c r="BG50" s="2078"/>
      <c r="BH50" s="1476" t="s">
        <v>232</v>
      </c>
      <c r="BI50" s="1477" t="s">
        <v>329</v>
      </c>
      <c r="BN50" s="1478"/>
      <c r="BO50" s="2118"/>
      <c r="BP50" s="1479" t="s">
        <v>232</v>
      </c>
      <c r="BQ50" s="1480" t="s">
        <v>329</v>
      </c>
      <c r="BR50" s="2116"/>
      <c r="BS50" s="1479" t="s">
        <v>232</v>
      </c>
      <c r="BT50" s="1480" t="s">
        <v>329</v>
      </c>
      <c r="BU50" s="2116"/>
      <c r="BV50" s="1479" t="s">
        <v>232</v>
      </c>
      <c r="BW50" s="1480" t="s">
        <v>329</v>
      </c>
      <c r="BX50" s="2116"/>
      <c r="BY50" s="1479" t="s">
        <v>232</v>
      </c>
      <c r="BZ50" s="1480" t="s">
        <v>329</v>
      </c>
      <c r="CA50" s="2116"/>
      <c r="CB50" s="1479" t="s">
        <v>232</v>
      </c>
      <c r="CC50" s="1480" t="s">
        <v>329</v>
      </c>
      <c r="CD50" s="2116"/>
      <c r="CE50" s="1479" t="s">
        <v>232</v>
      </c>
      <c r="CF50" s="1480" t="s">
        <v>329</v>
      </c>
      <c r="CG50" s="2116"/>
      <c r="CH50" s="1479" t="s">
        <v>232</v>
      </c>
      <c r="CI50" s="1480" t="s">
        <v>329</v>
      </c>
      <c r="CJ50" s="2136"/>
      <c r="CK50" s="1481" t="s">
        <v>232</v>
      </c>
      <c r="CL50" s="1482" t="s">
        <v>329</v>
      </c>
      <c r="CM50" s="2136"/>
      <c r="CN50" s="1481" t="s">
        <v>232</v>
      </c>
      <c r="CO50" s="1482" t="s">
        <v>329</v>
      </c>
      <c r="CP50" s="1412"/>
      <c r="CQ50" s="1412"/>
      <c r="CR50" s="1412"/>
      <c r="CS50" s="1412"/>
    </row>
    <row r="51" spans="1:97" s="1396" customFormat="1" ht="14.25" customHeight="1" x14ac:dyDescent="0.2">
      <c r="A51" s="1390"/>
      <c r="B51" s="1391" t="s">
        <v>131</v>
      </c>
      <c r="C51" s="1413"/>
      <c r="D51" s="1414"/>
      <c r="E51" s="1415"/>
      <c r="F51" s="1416"/>
      <c r="G51" s="1414"/>
      <c r="H51" s="1415"/>
      <c r="I51" s="1416"/>
      <c r="J51" s="1414"/>
      <c r="K51" s="1415"/>
      <c r="L51" s="1416"/>
      <c r="M51" s="1414"/>
      <c r="N51" s="1415"/>
      <c r="O51" s="1416"/>
      <c r="P51" s="1414"/>
      <c r="Q51" s="1415"/>
      <c r="R51" s="1416"/>
      <c r="S51" s="1414"/>
      <c r="T51" s="1415"/>
      <c r="U51" s="1416"/>
      <c r="V51" s="1414"/>
      <c r="W51" s="1415"/>
      <c r="X51" s="1416"/>
      <c r="Y51" s="1414"/>
      <c r="Z51" s="1414"/>
      <c r="AA51" s="1413"/>
      <c r="AB51" s="1414"/>
      <c r="AC51" s="1415"/>
      <c r="AH51" s="1397"/>
      <c r="AI51" s="1417"/>
      <c r="AJ51" s="1418"/>
      <c r="AK51" s="1419"/>
      <c r="AL51" s="1420"/>
      <c r="AM51" s="1418"/>
      <c r="AN51" s="1419"/>
      <c r="AO51" s="1420"/>
      <c r="AP51" s="1418"/>
      <c r="AQ51" s="1419"/>
      <c r="AR51" s="1420"/>
      <c r="AS51" s="1418"/>
      <c r="AT51" s="1419"/>
      <c r="AU51" s="1420"/>
      <c r="AV51" s="1418"/>
      <c r="AW51" s="1419"/>
      <c r="AX51" s="1420"/>
      <c r="AY51" s="1418"/>
      <c r="AZ51" s="1418"/>
      <c r="BA51" s="1421"/>
      <c r="BB51" s="1422"/>
      <c r="BC51" s="1419"/>
      <c r="BD51" s="1421"/>
      <c r="BE51" s="1422"/>
      <c r="BF51" s="1419"/>
      <c r="BG51" s="1420"/>
      <c r="BH51" s="1422"/>
      <c r="BI51" s="1419"/>
      <c r="BN51" s="1406"/>
      <c r="BO51" s="1423"/>
      <c r="BP51" s="1424"/>
      <c r="BQ51" s="1425"/>
      <c r="BR51" s="1426"/>
      <c r="BS51" s="1424"/>
      <c r="BT51" s="1425"/>
      <c r="BU51" s="1426"/>
      <c r="BV51" s="1424"/>
      <c r="BW51" s="1425"/>
      <c r="BX51" s="1426"/>
      <c r="BY51" s="1424"/>
      <c r="BZ51" s="1425"/>
      <c r="CA51" s="1426"/>
      <c r="CB51" s="1424"/>
      <c r="CC51" s="1425"/>
      <c r="CD51" s="1426"/>
      <c r="CE51" s="1424"/>
      <c r="CF51" s="1425"/>
      <c r="CG51" s="1426"/>
      <c r="CH51" s="1424"/>
      <c r="CI51" s="1425"/>
      <c r="CJ51" s="1426"/>
      <c r="CK51" s="1424"/>
      <c r="CL51" s="1425"/>
      <c r="CM51" s="1426"/>
      <c r="CN51" s="1424"/>
      <c r="CO51" s="1425"/>
      <c r="CP51" s="1412"/>
      <c r="CQ51" s="1412"/>
      <c r="CR51" s="1412"/>
      <c r="CS51" s="1412"/>
    </row>
    <row r="52" spans="1:97" s="2" customFormat="1" ht="14.25" x14ac:dyDescent="0.2">
      <c r="A52" s="6"/>
      <c r="B52" s="77">
        <v>2002</v>
      </c>
      <c r="C52" s="175"/>
      <c r="D52" s="117"/>
      <c r="E52" s="116"/>
      <c r="F52" s="171"/>
      <c r="G52" s="117"/>
      <c r="H52" s="116"/>
      <c r="I52" s="171"/>
      <c r="J52" s="117"/>
      <c r="K52" s="116"/>
      <c r="L52" s="171"/>
      <c r="M52" s="117"/>
      <c r="N52" s="116"/>
      <c r="O52" s="171"/>
      <c r="P52" s="117"/>
      <c r="Q52" s="116"/>
      <c r="R52" s="171"/>
      <c r="S52" s="117"/>
      <c r="T52" s="116"/>
      <c r="U52" s="171"/>
      <c r="V52" s="117"/>
      <c r="W52" s="116"/>
      <c r="X52" s="171"/>
      <c r="Y52" s="117"/>
      <c r="Z52" s="117"/>
      <c r="AA52" s="452">
        <f>C52+F52+I52+L52+O52+R52+U52+X52</f>
        <v>0</v>
      </c>
      <c r="AB52" s="457">
        <f>D52+G52+J52+M52+P52+S52+V52+Y52</f>
        <v>0</v>
      </c>
      <c r="AC52" s="438">
        <f>E52+H52+K52+N52+Q52+T52+W52+Z52</f>
        <v>0</v>
      </c>
      <c r="AH52" s="869">
        <v>2002</v>
      </c>
      <c r="AI52" s="870" t="str">
        <f>IF(ISNUMBER(C52),'Cover Page'!$D$35/1000000*'4 classification'!C52/'FX rate'!$C7,"")</f>
        <v/>
      </c>
      <c r="AJ52" s="1118" t="str">
        <f>IF(ISNUMBER(D52),'Cover Page'!$D$35/1000000*'4 classification'!D52/'FX rate'!$C7,"")</f>
        <v/>
      </c>
      <c r="AK52" s="871" t="str">
        <f>IF(ISNUMBER(E52),'Cover Page'!$D$35/1000000*'4 classification'!E52/'FX rate'!$C7,"")</f>
        <v/>
      </c>
      <c r="AL52" s="1119" t="str">
        <f>IF(ISNUMBER(F52),'Cover Page'!$D$35/1000000*'4 classification'!F52/'FX rate'!$C7,"")</f>
        <v/>
      </c>
      <c r="AM52" s="1118" t="str">
        <f>IF(ISNUMBER(G52),'Cover Page'!$D$35/1000000*'4 classification'!G52/'FX rate'!$C7,"")</f>
        <v/>
      </c>
      <c r="AN52" s="871" t="str">
        <f>IF(ISNUMBER(H52),'Cover Page'!$D$35/1000000*'4 classification'!H52/'FX rate'!$C7,"")</f>
        <v/>
      </c>
      <c r="AO52" s="1119" t="str">
        <f>IF(ISNUMBER(I52),'Cover Page'!$D$35/1000000*'4 classification'!I52/'FX rate'!$C7,"")</f>
        <v/>
      </c>
      <c r="AP52" s="1118" t="str">
        <f>IF(ISNUMBER(J52),'Cover Page'!$D$35/1000000*'4 classification'!J52/'FX rate'!$C7,"")</f>
        <v/>
      </c>
      <c r="AQ52" s="871" t="str">
        <f>IF(ISNUMBER(K52),'Cover Page'!$D$35/1000000*'4 classification'!K52/'FX rate'!$C7,"")</f>
        <v/>
      </c>
      <c r="AR52" s="1119" t="str">
        <f>IF(ISNUMBER(L52),'Cover Page'!$D$35/1000000*'4 classification'!L52/'FX rate'!$C7,"")</f>
        <v/>
      </c>
      <c r="AS52" s="1118" t="str">
        <f>IF(ISNUMBER(M52),'Cover Page'!$D$35/1000000*'4 classification'!M52/'FX rate'!$C7,"")</f>
        <v/>
      </c>
      <c r="AT52" s="871" t="str">
        <f>IF(ISNUMBER(N52),'Cover Page'!$D$35/1000000*'4 classification'!N52/'FX rate'!$C7,"")</f>
        <v/>
      </c>
      <c r="AU52" s="1119" t="str">
        <f>IF(ISNUMBER(O52),'Cover Page'!$D$35/1000000*'4 classification'!O52/'FX rate'!$C7,"")</f>
        <v/>
      </c>
      <c r="AV52" s="1118" t="str">
        <f>IF(ISNUMBER(P52),'Cover Page'!$D$35/1000000*'4 classification'!P52/'FX rate'!$C7,"")</f>
        <v/>
      </c>
      <c r="AW52" s="871" t="str">
        <f>IF(ISNUMBER(Q52),'Cover Page'!$D$35/1000000*'4 classification'!Q52/'FX rate'!$C7,"")</f>
        <v/>
      </c>
      <c r="AX52" s="1119" t="str">
        <f>IF(ISNUMBER(R52),'Cover Page'!$D$35/1000000*'4 classification'!R52/'FX rate'!$C7,"")</f>
        <v/>
      </c>
      <c r="AY52" s="1118" t="str">
        <f>IF(ISNUMBER(S52),'Cover Page'!$D$35/1000000*'4 classification'!S52/'FX rate'!$C7,"")</f>
        <v/>
      </c>
      <c r="AZ52" s="1120" t="str">
        <f>IF(ISNUMBER(T52),'Cover Page'!$D$35/1000000*'4 classification'!T52/'FX rate'!$C7,"")</f>
        <v/>
      </c>
      <c r="BA52" s="1124" t="str">
        <f>IF(ISNUMBER(U52),'Cover Page'!$D$35/1000000*'4 classification'!U52/'FX rate'!$C7,"")</f>
        <v/>
      </c>
      <c r="BB52" s="1118" t="str">
        <f>IF(ISNUMBER(V52),'Cover Page'!$D$35/1000000*'4 classification'!V52/'FX rate'!$C7,"")</f>
        <v/>
      </c>
      <c r="BC52" s="873" t="str">
        <f>IF(ISNUMBER(W52),'Cover Page'!$D$35/1000000*'4 classification'!W52/'FX rate'!$C7,"")</f>
        <v/>
      </c>
      <c r="BD52" s="1124" t="str">
        <f>IF(ISNUMBER(X52),'Cover Page'!$D$35/1000000*'4 classification'!X52/'FX rate'!$C7,"")</f>
        <v/>
      </c>
      <c r="BE52" s="1118" t="str">
        <f>IF(ISNUMBER(Y52),'Cover Page'!$D$35/1000000*'4 classification'!Y52/'FX rate'!$C7,"")</f>
        <v/>
      </c>
      <c r="BF52" s="873" t="str">
        <f>IF(ISNUMBER(Z52),'Cover Page'!$D$35/1000000*'4 classification'!Z52/'FX rate'!$C7,"")</f>
        <v/>
      </c>
      <c r="BG52" s="1119">
        <f>IF(ISNUMBER(AA52),'Cover Page'!$D$35/1000000*'4 classification'!AA52/'FX rate'!$C7,"")</f>
        <v>0</v>
      </c>
      <c r="BH52" s="1118">
        <f>IF(ISNUMBER(AB52),'Cover Page'!$D$35/1000000*'4 classification'!AB52/'FX rate'!$C7,"")</f>
        <v>0</v>
      </c>
      <c r="BI52" s="873">
        <f>IF(ISNUMBER(AC52),'Cover Page'!$D$35/1000000*'4 classification'!AC52/'FX rate'!$C7,"")</f>
        <v>0</v>
      </c>
      <c r="BN52" s="900">
        <v>2002</v>
      </c>
      <c r="BO52" s="901" t="str">
        <f>IF(ISNUMBER(C52),'Cover Page'!$D$35/1000000*C52/'FX rate'!$C$23,"")</f>
        <v/>
      </c>
      <c r="BP52" s="1110" t="str">
        <f>IF(ISNUMBER(D52),'Cover Page'!$D$35/1000000*D52/'FX rate'!$C$23,"")</f>
        <v/>
      </c>
      <c r="BQ52" s="902" t="str">
        <f>IF(ISNUMBER(E52),'Cover Page'!$D$35/1000000*E52/'FX rate'!$C$23,"")</f>
        <v/>
      </c>
      <c r="BR52" s="1111" t="str">
        <f>IF(ISNUMBER(F52),'Cover Page'!$D$35/1000000*F52/'FX rate'!$C$23,"")</f>
        <v/>
      </c>
      <c r="BS52" s="1110" t="str">
        <f>IF(ISNUMBER(G52),'Cover Page'!$D$35/1000000*G52/'FX rate'!$C$23,"")</f>
        <v/>
      </c>
      <c r="BT52" s="902" t="str">
        <f>IF(ISNUMBER(H52),'Cover Page'!$D$35/1000000*H52/'FX rate'!$C$23,"")</f>
        <v/>
      </c>
      <c r="BU52" s="1111" t="str">
        <f>IF(ISNUMBER(I52),'Cover Page'!$D$35/1000000*I52/'FX rate'!$C$23,"")</f>
        <v/>
      </c>
      <c r="BV52" s="1110" t="str">
        <f>IF(ISNUMBER(J52),'Cover Page'!$D$35/1000000*J52/'FX rate'!$C$23,"")</f>
        <v/>
      </c>
      <c r="BW52" s="902" t="str">
        <f>IF(ISNUMBER(K52),'Cover Page'!$D$35/1000000*K52/'FX rate'!$C$23,"")</f>
        <v/>
      </c>
      <c r="BX52" s="1111" t="str">
        <f>IF(ISNUMBER(L52),'Cover Page'!$D$35/1000000*L52/'FX rate'!$C$23,"")</f>
        <v/>
      </c>
      <c r="BY52" s="1110" t="str">
        <f>IF(ISNUMBER(M52),'Cover Page'!$D$35/1000000*M52/'FX rate'!$C$23,"")</f>
        <v/>
      </c>
      <c r="BZ52" s="902" t="str">
        <f>IF(ISNUMBER(N52),'Cover Page'!$D$35/1000000*N52/'FX rate'!$C$23,"")</f>
        <v/>
      </c>
      <c r="CA52" s="1111" t="str">
        <f>IF(ISNUMBER(O52),'Cover Page'!$D$35/1000000*O52/'FX rate'!$C$23,"")</f>
        <v/>
      </c>
      <c r="CB52" s="1110" t="str">
        <f>IF(ISNUMBER(P52),'Cover Page'!$D$35/1000000*P52/'FX rate'!$C$23,"")</f>
        <v/>
      </c>
      <c r="CC52" s="902" t="str">
        <f>IF(ISNUMBER(Q52),'Cover Page'!$D$35/1000000*Q52/'FX rate'!$C$23,"")</f>
        <v/>
      </c>
      <c r="CD52" s="1111" t="str">
        <f>IF(ISNUMBER(R52),'Cover Page'!$D$35/1000000*R52/'FX rate'!$C$23,"")</f>
        <v/>
      </c>
      <c r="CE52" s="1110" t="str">
        <f>IF(ISNUMBER(S52),'Cover Page'!$D$35/1000000*S52/'FX rate'!$C$23,"")</f>
        <v/>
      </c>
      <c r="CF52" s="902" t="str">
        <f>IF(ISNUMBER(T52),'Cover Page'!$D$35/1000000*T52/'FX rate'!$C$23,"")</f>
        <v/>
      </c>
      <c r="CG52" s="1111" t="str">
        <f>IF(ISNUMBER(U52),'Cover Page'!$D$35/1000000*U52/'FX rate'!$C$23,"")</f>
        <v/>
      </c>
      <c r="CH52" s="1110" t="str">
        <f>IF(ISNUMBER(V52),'Cover Page'!$D$35/1000000*V52/'FX rate'!$C$23,"")</f>
        <v/>
      </c>
      <c r="CI52" s="902" t="str">
        <f>IF(ISNUMBER(W52),'Cover Page'!$D$35/1000000*W52/'FX rate'!$C$23,"")</f>
        <v/>
      </c>
      <c r="CJ52" s="1111" t="str">
        <f>IF(ISNUMBER(X52),'Cover Page'!$D$35/1000000*X52/'FX rate'!$C$23,"")</f>
        <v/>
      </c>
      <c r="CK52" s="1110" t="str">
        <f>IF(ISNUMBER(Y52),'Cover Page'!$D$35/1000000*Y52/'FX rate'!$C$23,"")</f>
        <v/>
      </c>
      <c r="CL52" s="902" t="str">
        <f>IF(ISNUMBER(Z52),'Cover Page'!$D$35/1000000*Z52/'FX rate'!$C$23,"")</f>
        <v/>
      </c>
      <c r="CM52" s="1111">
        <f>IF(ISNUMBER(AA52),'Cover Page'!$D$35/1000000*AA52/'FX rate'!$C$23,"")</f>
        <v>0</v>
      </c>
      <c r="CN52" s="1110">
        <f>IF(ISNUMBER(AB52),'Cover Page'!$D$35/1000000*AB52/'FX rate'!$C$23,"")</f>
        <v>0</v>
      </c>
      <c r="CO52" s="902">
        <f>IF(ISNUMBER(AC52),'Cover Page'!$D$35/1000000*AC52/'FX rate'!$C$23,"")</f>
        <v>0</v>
      </c>
      <c r="CP52" s="795"/>
      <c r="CQ52" s="795"/>
      <c r="CR52" s="795"/>
      <c r="CS52" s="795"/>
    </row>
    <row r="53" spans="1:97" s="2" customFormat="1" ht="14.25" x14ac:dyDescent="0.2">
      <c r="A53" s="6"/>
      <c r="B53" s="78">
        <v>2003</v>
      </c>
      <c r="C53" s="177"/>
      <c r="D53" s="119"/>
      <c r="E53" s="118"/>
      <c r="F53" s="173"/>
      <c r="G53" s="119"/>
      <c r="H53" s="118"/>
      <c r="I53" s="173"/>
      <c r="J53" s="119"/>
      <c r="K53" s="118"/>
      <c r="L53" s="173"/>
      <c r="M53" s="119"/>
      <c r="N53" s="118"/>
      <c r="O53" s="173"/>
      <c r="P53" s="119"/>
      <c r="Q53" s="118"/>
      <c r="R53" s="173"/>
      <c r="S53" s="119"/>
      <c r="T53" s="118"/>
      <c r="U53" s="173"/>
      <c r="V53" s="119"/>
      <c r="W53" s="118"/>
      <c r="X53" s="173"/>
      <c r="Y53" s="119"/>
      <c r="Z53" s="119"/>
      <c r="AA53" s="452">
        <f t="shared" ref="AA53:AA68" si="5">C53+F53+I53+L53+O53+R53+U53+X53</f>
        <v>0</v>
      </c>
      <c r="AB53" s="458">
        <f t="shared" ref="AB53:AB68" si="6">D53+G53+J53+M53+P53+S53+V53+Y53</f>
        <v>0</v>
      </c>
      <c r="AC53" s="437">
        <f t="shared" ref="AC53:AC68" si="7">E53+H53+K53+N53+Q53+T53+W53+Z53</f>
        <v>0</v>
      </c>
      <c r="AH53" s="788">
        <v>2003</v>
      </c>
      <c r="AI53" s="872" t="str">
        <f>IF(ISNUMBER(C53),'Cover Page'!$D$35/1000000*'4 classification'!C53/'FX rate'!$C8,"")</f>
        <v/>
      </c>
      <c r="AJ53" s="1120" t="str">
        <f>IF(ISNUMBER(D53),'Cover Page'!$D$35/1000000*'4 classification'!D53/'FX rate'!$C8,"")</f>
        <v/>
      </c>
      <c r="AK53" s="873" t="str">
        <f>IF(ISNUMBER(E53),'Cover Page'!$D$35/1000000*'4 classification'!E53/'FX rate'!$C8,"")</f>
        <v/>
      </c>
      <c r="AL53" s="1121" t="str">
        <f>IF(ISNUMBER(F53),'Cover Page'!$D$35/1000000*'4 classification'!F53/'FX rate'!$C8,"")</f>
        <v/>
      </c>
      <c r="AM53" s="1120" t="str">
        <f>IF(ISNUMBER(G53),'Cover Page'!$D$35/1000000*'4 classification'!G53/'FX rate'!$C8,"")</f>
        <v/>
      </c>
      <c r="AN53" s="873" t="str">
        <f>IF(ISNUMBER(H53),'Cover Page'!$D$35/1000000*'4 classification'!H53/'FX rate'!$C8,"")</f>
        <v/>
      </c>
      <c r="AO53" s="1121" t="str">
        <f>IF(ISNUMBER(I53),'Cover Page'!$D$35/1000000*'4 classification'!I53/'FX rate'!$C8,"")</f>
        <v/>
      </c>
      <c r="AP53" s="1120" t="str">
        <f>IF(ISNUMBER(J53),'Cover Page'!$D$35/1000000*'4 classification'!J53/'FX rate'!$C8,"")</f>
        <v/>
      </c>
      <c r="AQ53" s="873" t="str">
        <f>IF(ISNUMBER(K53),'Cover Page'!$D$35/1000000*'4 classification'!K53/'FX rate'!$C8,"")</f>
        <v/>
      </c>
      <c r="AR53" s="1121" t="str">
        <f>IF(ISNUMBER(L53),'Cover Page'!$D$35/1000000*'4 classification'!L53/'FX rate'!$C8,"")</f>
        <v/>
      </c>
      <c r="AS53" s="1120" t="str">
        <f>IF(ISNUMBER(M53),'Cover Page'!$D$35/1000000*'4 classification'!M53/'FX rate'!$C8,"")</f>
        <v/>
      </c>
      <c r="AT53" s="873" t="str">
        <f>IF(ISNUMBER(N53),'Cover Page'!$D$35/1000000*'4 classification'!N53/'FX rate'!$C8,"")</f>
        <v/>
      </c>
      <c r="AU53" s="1121" t="str">
        <f>IF(ISNUMBER(O53),'Cover Page'!$D$35/1000000*'4 classification'!O53/'FX rate'!$C8,"")</f>
        <v/>
      </c>
      <c r="AV53" s="1120" t="str">
        <f>IF(ISNUMBER(P53),'Cover Page'!$D$35/1000000*'4 classification'!P53/'FX rate'!$C8,"")</f>
        <v/>
      </c>
      <c r="AW53" s="873" t="str">
        <f>IF(ISNUMBER(Q53),'Cover Page'!$D$35/1000000*'4 classification'!Q53/'FX rate'!$C8,"")</f>
        <v/>
      </c>
      <c r="AX53" s="1121" t="str">
        <f>IF(ISNUMBER(R53),'Cover Page'!$D$35/1000000*'4 classification'!R53/'FX rate'!$C8,"")</f>
        <v/>
      </c>
      <c r="AY53" s="1120" t="str">
        <f>IF(ISNUMBER(S53),'Cover Page'!$D$35/1000000*'4 classification'!S53/'FX rate'!$C8,"")</f>
        <v/>
      </c>
      <c r="AZ53" s="1120" t="str">
        <f>IF(ISNUMBER(T53),'Cover Page'!$D$35/1000000*'4 classification'!T53/'FX rate'!$C8,"")</f>
        <v/>
      </c>
      <c r="BA53" s="1124" t="str">
        <f>IF(ISNUMBER(U53),'Cover Page'!$D$35/1000000*'4 classification'!U53/'FX rate'!$C8,"")</f>
        <v/>
      </c>
      <c r="BB53" s="1118" t="str">
        <f>IF(ISNUMBER(V53),'Cover Page'!$D$35/1000000*'4 classification'!V53/'FX rate'!$C8,"")</f>
        <v/>
      </c>
      <c r="BC53" s="871" t="str">
        <f>IF(ISNUMBER(W53),'Cover Page'!$D$35/1000000*'4 classification'!W53/'FX rate'!$C8,"")</f>
        <v/>
      </c>
      <c r="BD53" s="1124" t="str">
        <f>IF(ISNUMBER(X53),'Cover Page'!$D$35/1000000*'4 classification'!X53/'FX rate'!$C8,"")</f>
        <v/>
      </c>
      <c r="BE53" s="1118" t="str">
        <f>IF(ISNUMBER(Y53),'Cover Page'!$D$35/1000000*'4 classification'!Y53/'FX rate'!$C8,"")</f>
        <v/>
      </c>
      <c r="BF53" s="871" t="str">
        <f>IF(ISNUMBER(Z53),'Cover Page'!$D$35/1000000*'4 classification'!Z53/'FX rate'!$C8,"")</f>
        <v/>
      </c>
      <c r="BG53" s="1119">
        <f>IF(ISNUMBER(AA53),'Cover Page'!$D$35/1000000*'4 classification'!AA53/'FX rate'!$C8,"")</f>
        <v>0</v>
      </c>
      <c r="BH53" s="1118">
        <f>IF(ISNUMBER(AB53),'Cover Page'!$D$35/1000000*'4 classification'!AB53/'FX rate'!$C8,"")</f>
        <v>0</v>
      </c>
      <c r="BI53" s="871">
        <f>IF(ISNUMBER(AC53),'Cover Page'!$D$35/1000000*'4 classification'!AC53/'FX rate'!$C8,"")</f>
        <v>0</v>
      </c>
      <c r="BN53" s="860">
        <v>2003</v>
      </c>
      <c r="BO53" s="903" t="str">
        <f>IF(ISNUMBER(C53),'Cover Page'!$D$35/1000000*C53/'FX rate'!$C$23,"")</f>
        <v/>
      </c>
      <c r="BP53" s="1112" t="str">
        <f>IF(ISNUMBER(D53),'Cover Page'!$D$35/1000000*D53/'FX rate'!$C$23,"")</f>
        <v/>
      </c>
      <c r="BQ53" s="904" t="str">
        <f>IF(ISNUMBER(E53),'Cover Page'!$D$35/1000000*E53/'FX rate'!$C$23,"")</f>
        <v/>
      </c>
      <c r="BR53" s="1113" t="str">
        <f>IF(ISNUMBER(F53),'Cover Page'!$D$35/1000000*F53/'FX rate'!$C$23,"")</f>
        <v/>
      </c>
      <c r="BS53" s="1112" t="str">
        <f>IF(ISNUMBER(G53),'Cover Page'!$D$35/1000000*G53/'FX rate'!$C$23,"")</f>
        <v/>
      </c>
      <c r="BT53" s="904" t="str">
        <f>IF(ISNUMBER(H53),'Cover Page'!$D$35/1000000*H53/'FX rate'!$C$23,"")</f>
        <v/>
      </c>
      <c r="BU53" s="1113" t="str">
        <f>IF(ISNUMBER(I53),'Cover Page'!$D$35/1000000*I53/'FX rate'!$C$23,"")</f>
        <v/>
      </c>
      <c r="BV53" s="1112" t="str">
        <f>IF(ISNUMBER(J53),'Cover Page'!$D$35/1000000*J53/'FX rate'!$C$23,"")</f>
        <v/>
      </c>
      <c r="BW53" s="904" t="str">
        <f>IF(ISNUMBER(K53),'Cover Page'!$D$35/1000000*K53/'FX rate'!$C$23,"")</f>
        <v/>
      </c>
      <c r="BX53" s="1113" t="str">
        <f>IF(ISNUMBER(L53),'Cover Page'!$D$35/1000000*L53/'FX rate'!$C$23,"")</f>
        <v/>
      </c>
      <c r="BY53" s="1112" t="str">
        <f>IF(ISNUMBER(M53),'Cover Page'!$D$35/1000000*M53/'FX rate'!$C$23,"")</f>
        <v/>
      </c>
      <c r="BZ53" s="904" t="str">
        <f>IF(ISNUMBER(N53),'Cover Page'!$D$35/1000000*N53/'FX rate'!$C$23,"")</f>
        <v/>
      </c>
      <c r="CA53" s="1113" t="str">
        <f>IF(ISNUMBER(O53),'Cover Page'!$D$35/1000000*O53/'FX rate'!$C$23,"")</f>
        <v/>
      </c>
      <c r="CB53" s="1112" t="str">
        <f>IF(ISNUMBER(P53),'Cover Page'!$D$35/1000000*P53/'FX rate'!$C$23,"")</f>
        <v/>
      </c>
      <c r="CC53" s="904" t="str">
        <f>IF(ISNUMBER(Q53),'Cover Page'!$D$35/1000000*Q53/'FX rate'!$C$23,"")</f>
        <v/>
      </c>
      <c r="CD53" s="1113" t="str">
        <f>IF(ISNUMBER(R53),'Cover Page'!$D$35/1000000*R53/'FX rate'!$C$23,"")</f>
        <v/>
      </c>
      <c r="CE53" s="1112" t="str">
        <f>IF(ISNUMBER(S53),'Cover Page'!$D$35/1000000*S53/'FX rate'!$C$23,"")</f>
        <v/>
      </c>
      <c r="CF53" s="904" t="str">
        <f>IF(ISNUMBER(T53),'Cover Page'!$D$35/1000000*T53/'FX rate'!$C$23,"")</f>
        <v/>
      </c>
      <c r="CG53" s="1113" t="str">
        <f>IF(ISNUMBER(U53),'Cover Page'!$D$35/1000000*U53/'FX rate'!$C$23,"")</f>
        <v/>
      </c>
      <c r="CH53" s="1112" t="str">
        <f>IF(ISNUMBER(V53),'Cover Page'!$D$35/1000000*V53/'FX rate'!$C$23,"")</f>
        <v/>
      </c>
      <c r="CI53" s="904" t="str">
        <f>IF(ISNUMBER(W53),'Cover Page'!$D$35/1000000*W53/'FX rate'!$C$23,"")</f>
        <v/>
      </c>
      <c r="CJ53" s="1113" t="str">
        <f>IF(ISNUMBER(X53),'Cover Page'!$D$35/1000000*X53/'FX rate'!$C$23,"")</f>
        <v/>
      </c>
      <c r="CK53" s="1112" t="str">
        <f>IF(ISNUMBER(Y53),'Cover Page'!$D$35/1000000*Y53/'FX rate'!$C$23,"")</f>
        <v/>
      </c>
      <c r="CL53" s="904" t="str">
        <f>IF(ISNUMBER(Z53),'Cover Page'!$D$35/1000000*Z53/'FX rate'!$C$23,"")</f>
        <v/>
      </c>
      <c r="CM53" s="1113">
        <f>IF(ISNUMBER(AA53),'Cover Page'!$D$35/1000000*AA53/'FX rate'!$C$23,"")</f>
        <v>0</v>
      </c>
      <c r="CN53" s="1112">
        <f>IF(ISNUMBER(AB53),'Cover Page'!$D$35/1000000*AB53/'FX rate'!$C$23,"")</f>
        <v>0</v>
      </c>
      <c r="CO53" s="904">
        <f>IF(ISNUMBER(AC53),'Cover Page'!$D$35/1000000*AC53/'FX rate'!$C$23,"")</f>
        <v>0</v>
      </c>
      <c r="CP53" s="795"/>
      <c r="CQ53" s="795"/>
      <c r="CR53" s="795"/>
      <c r="CS53" s="795"/>
    </row>
    <row r="54" spans="1:97" s="2" customFormat="1" ht="14.25" x14ac:dyDescent="0.2">
      <c r="A54" s="6"/>
      <c r="B54" s="78">
        <v>2004</v>
      </c>
      <c r="C54" s="177"/>
      <c r="D54" s="119"/>
      <c r="E54" s="118"/>
      <c r="F54" s="173"/>
      <c r="G54" s="119"/>
      <c r="H54" s="118"/>
      <c r="I54" s="173"/>
      <c r="J54" s="119"/>
      <c r="K54" s="118"/>
      <c r="L54" s="173"/>
      <c r="M54" s="119"/>
      <c r="N54" s="118"/>
      <c r="O54" s="173"/>
      <c r="P54" s="119"/>
      <c r="Q54" s="118"/>
      <c r="R54" s="173"/>
      <c r="S54" s="119"/>
      <c r="T54" s="118"/>
      <c r="U54" s="173"/>
      <c r="V54" s="119"/>
      <c r="W54" s="118"/>
      <c r="X54" s="173"/>
      <c r="Y54" s="119"/>
      <c r="Z54" s="119"/>
      <c r="AA54" s="452">
        <f t="shared" si="5"/>
        <v>0</v>
      </c>
      <c r="AB54" s="458">
        <f t="shared" si="6"/>
        <v>0</v>
      </c>
      <c r="AC54" s="437">
        <f t="shared" si="7"/>
        <v>0</v>
      </c>
      <c r="AH54" s="788">
        <v>2004</v>
      </c>
      <c r="AI54" s="872" t="str">
        <f>IF(ISNUMBER(C54),'Cover Page'!$D$35/1000000*'4 classification'!C54/'FX rate'!$C9,"")</f>
        <v/>
      </c>
      <c r="AJ54" s="1120" t="str">
        <f>IF(ISNUMBER(D54),'Cover Page'!$D$35/1000000*'4 classification'!D54/'FX rate'!$C9,"")</f>
        <v/>
      </c>
      <c r="AK54" s="873" t="str">
        <f>IF(ISNUMBER(E54),'Cover Page'!$D$35/1000000*'4 classification'!E54/'FX rate'!$C9,"")</f>
        <v/>
      </c>
      <c r="AL54" s="1121" t="str">
        <f>IF(ISNUMBER(F54),'Cover Page'!$D$35/1000000*'4 classification'!F54/'FX rate'!$C9,"")</f>
        <v/>
      </c>
      <c r="AM54" s="1120" t="str">
        <f>IF(ISNUMBER(G54),'Cover Page'!$D$35/1000000*'4 classification'!G54/'FX rate'!$C9,"")</f>
        <v/>
      </c>
      <c r="AN54" s="873" t="str">
        <f>IF(ISNUMBER(H54),'Cover Page'!$D$35/1000000*'4 classification'!H54/'FX rate'!$C9,"")</f>
        <v/>
      </c>
      <c r="AO54" s="1121" t="str">
        <f>IF(ISNUMBER(I54),'Cover Page'!$D$35/1000000*'4 classification'!I54/'FX rate'!$C9,"")</f>
        <v/>
      </c>
      <c r="AP54" s="1120" t="str">
        <f>IF(ISNUMBER(J54),'Cover Page'!$D$35/1000000*'4 classification'!J54/'FX rate'!$C9,"")</f>
        <v/>
      </c>
      <c r="AQ54" s="873" t="str">
        <f>IF(ISNUMBER(K54),'Cover Page'!$D$35/1000000*'4 classification'!K54/'FX rate'!$C9,"")</f>
        <v/>
      </c>
      <c r="AR54" s="1121" t="str">
        <f>IF(ISNUMBER(L54),'Cover Page'!$D$35/1000000*'4 classification'!L54/'FX rate'!$C9,"")</f>
        <v/>
      </c>
      <c r="AS54" s="1120" t="str">
        <f>IF(ISNUMBER(M54),'Cover Page'!$D$35/1000000*'4 classification'!M54/'FX rate'!$C9,"")</f>
        <v/>
      </c>
      <c r="AT54" s="873" t="str">
        <f>IF(ISNUMBER(N54),'Cover Page'!$D$35/1000000*'4 classification'!N54/'FX rate'!$C9,"")</f>
        <v/>
      </c>
      <c r="AU54" s="1121" t="str">
        <f>IF(ISNUMBER(O54),'Cover Page'!$D$35/1000000*'4 classification'!O54/'FX rate'!$C9,"")</f>
        <v/>
      </c>
      <c r="AV54" s="1120" t="str">
        <f>IF(ISNUMBER(P54),'Cover Page'!$D$35/1000000*'4 classification'!P54/'FX rate'!$C9,"")</f>
        <v/>
      </c>
      <c r="AW54" s="873" t="str">
        <f>IF(ISNUMBER(Q54),'Cover Page'!$D$35/1000000*'4 classification'!Q54/'FX rate'!$C9,"")</f>
        <v/>
      </c>
      <c r="AX54" s="1121" t="str">
        <f>IF(ISNUMBER(R54),'Cover Page'!$D$35/1000000*'4 classification'!R54/'FX rate'!$C9,"")</f>
        <v/>
      </c>
      <c r="AY54" s="1120" t="str">
        <f>IF(ISNUMBER(S54),'Cover Page'!$D$35/1000000*'4 classification'!S54/'FX rate'!$C9,"")</f>
        <v/>
      </c>
      <c r="AZ54" s="1120" t="str">
        <f>IF(ISNUMBER(T54),'Cover Page'!$D$35/1000000*'4 classification'!T54/'FX rate'!$C9,"")</f>
        <v/>
      </c>
      <c r="BA54" s="1124" t="str">
        <f>IF(ISNUMBER(U54),'Cover Page'!$D$35/1000000*'4 classification'!U54/'FX rate'!$C9,"")</f>
        <v/>
      </c>
      <c r="BB54" s="1118" t="str">
        <f>IF(ISNUMBER(V54),'Cover Page'!$D$35/1000000*'4 classification'!V54/'FX rate'!$C9,"")</f>
        <v/>
      </c>
      <c r="BC54" s="871" t="str">
        <f>IF(ISNUMBER(W54),'Cover Page'!$D$35/1000000*'4 classification'!W54/'FX rate'!$C9,"")</f>
        <v/>
      </c>
      <c r="BD54" s="1124" t="str">
        <f>IF(ISNUMBER(X54),'Cover Page'!$D$35/1000000*'4 classification'!X54/'FX rate'!$C9,"")</f>
        <v/>
      </c>
      <c r="BE54" s="1118" t="str">
        <f>IF(ISNUMBER(Y54),'Cover Page'!$D$35/1000000*'4 classification'!Y54/'FX rate'!$C9,"")</f>
        <v/>
      </c>
      <c r="BF54" s="871" t="str">
        <f>IF(ISNUMBER(Z54),'Cover Page'!$D$35/1000000*'4 classification'!Z54/'FX rate'!$C9,"")</f>
        <v/>
      </c>
      <c r="BG54" s="1119">
        <f>IF(ISNUMBER(AA54),'Cover Page'!$D$35/1000000*'4 classification'!AA54/'FX rate'!$C9,"")</f>
        <v>0</v>
      </c>
      <c r="BH54" s="1118">
        <f>IF(ISNUMBER(AB54),'Cover Page'!$D$35/1000000*'4 classification'!AB54/'FX rate'!$C9,"")</f>
        <v>0</v>
      </c>
      <c r="BI54" s="871">
        <f>IF(ISNUMBER(AC54),'Cover Page'!$D$35/1000000*'4 classification'!AC54/'FX rate'!$C9,"")</f>
        <v>0</v>
      </c>
      <c r="BN54" s="860">
        <v>2004</v>
      </c>
      <c r="BO54" s="903" t="str">
        <f>IF(ISNUMBER(C54),'Cover Page'!$D$35/1000000*C54/'FX rate'!$C$23,"")</f>
        <v/>
      </c>
      <c r="BP54" s="1112" t="str">
        <f>IF(ISNUMBER(D54),'Cover Page'!$D$35/1000000*D54/'FX rate'!$C$23,"")</f>
        <v/>
      </c>
      <c r="BQ54" s="904" t="str">
        <f>IF(ISNUMBER(E54),'Cover Page'!$D$35/1000000*E54/'FX rate'!$C$23,"")</f>
        <v/>
      </c>
      <c r="BR54" s="1113" t="str">
        <f>IF(ISNUMBER(F54),'Cover Page'!$D$35/1000000*F54/'FX rate'!$C$23,"")</f>
        <v/>
      </c>
      <c r="BS54" s="1112" t="str">
        <f>IF(ISNUMBER(G54),'Cover Page'!$D$35/1000000*G54/'FX rate'!$C$23,"")</f>
        <v/>
      </c>
      <c r="BT54" s="904" t="str">
        <f>IF(ISNUMBER(H54),'Cover Page'!$D$35/1000000*H54/'FX rate'!$C$23,"")</f>
        <v/>
      </c>
      <c r="BU54" s="1113" t="str">
        <f>IF(ISNUMBER(I54),'Cover Page'!$D$35/1000000*I54/'FX rate'!$C$23,"")</f>
        <v/>
      </c>
      <c r="BV54" s="1112" t="str">
        <f>IF(ISNUMBER(J54),'Cover Page'!$D$35/1000000*J54/'FX rate'!$C$23,"")</f>
        <v/>
      </c>
      <c r="BW54" s="904" t="str">
        <f>IF(ISNUMBER(K54),'Cover Page'!$D$35/1000000*K54/'FX rate'!$C$23,"")</f>
        <v/>
      </c>
      <c r="BX54" s="1113" t="str">
        <f>IF(ISNUMBER(L54),'Cover Page'!$D$35/1000000*L54/'FX rate'!$C$23,"")</f>
        <v/>
      </c>
      <c r="BY54" s="1112" t="str">
        <f>IF(ISNUMBER(M54),'Cover Page'!$D$35/1000000*M54/'FX rate'!$C$23,"")</f>
        <v/>
      </c>
      <c r="BZ54" s="904" t="str">
        <f>IF(ISNUMBER(N54),'Cover Page'!$D$35/1000000*N54/'FX rate'!$C$23,"")</f>
        <v/>
      </c>
      <c r="CA54" s="1113" t="str">
        <f>IF(ISNUMBER(O54),'Cover Page'!$D$35/1000000*O54/'FX rate'!$C$23,"")</f>
        <v/>
      </c>
      <c r="CB54" s="1112" t="str">
        <f>IF(ISNUMBER(P54),'Cover Page'!$D$35/1000000*P54/'FX rate'!$C$23,"")</f>
        <v/>
      </c>
      <c r="CC54" s="904" t="str">
        <f>IF(ISNUMBER(Q54),'Cover Page'!$D$35/1000000*Q54/'FX rate'!$C$23,"")</f>
        <v/>
      </c>
      <c r="CD54" s="1113" t="str">
        <f>IF(ISNUMBER(R54),'Cover Page'!$D$35/1000000*R54/'FX rate'!$C$23,"")</f>
        <v/>
      </c>
      <c r="CE54" s="1112" t="str">
        <f>IF(ISNUMBER(S54),'Cover Page'!$D$35/1000000*S54/'FX rate'!$C$23,"")</f>
        <v/>
      </c>
      <c r="CF54" s="904" t="str">
        <f>IF(ISNUMBER(T54),'Cover Page'!$D$35/1000000*T54/'FX rate'!$C$23,"")</f>
        <v/>
      </c>
      <c r="CG54" s="1113" t="str">
        <f>IF(ISNUMBER(U54),'Cover Page'!$D$35/1000000*U54/'FX rate'!$C$23,"")</f>
        <v/>
      </c>
      <c r="CH54" s="1112" t="str">
        <f>IF(ISNUMBER(V54),'Cover Page'!$D$35/1000000*V54/'FX rate'!$C$23,"")</f>
        <v/>
      </c>
      <c r="CI54" s="904" t="str">
        <f>IF(ISNUMBER(W54),'Cover Page'!$D$35/1000000*W54/'FX rate'!$C$23,"")</f>
        <v/>
      </c>
      <c r="CJ54" s="1113" t="str">
        <f>IF(ISNUMBER(X54),'Cover Page'!$D$35/1000000*X54/'FX rate'!$C$23,"")</f>
        <v/>
      </c>
      <c r="CK54" s="1112" t="str">
        <f>IF(ISNUMBER(Y54),'Cover Page'!$D$35/1000000*Y54/'FX rate'!$C$23,"")</f>
        <v/>
      </c>
      <c r="CL54" s="904" t="str">
        <f>IF(ISNUMBER(Z54),'Cover Page'!$D$35/1000000*Z54/'FX rate'!$C$23,"")</f>
        <v/>
      </c>
      <c r="CM54" s="1113">
        <f>IF(ISNUMBER(AA54),'Cover Page'!$D$35/1000000*AA54/'FX rate'!$C$23,"")</f>
        <v>0</v>
      </c>
      <c r="CN54" s="1112">
        <f>IF(ISNUMBER(AB54),'Cover Page'!$D$35/1000000*AB54/'FX rate'!$C$23,"")</f>
        <v>0</v>
      </c>
      <c r="CO54" s="904">
        <f>IF(ISNUMBER(AC54),'Cover Page'!$D$35/1000000*AC54/'FX rate'!$C$23,"")</f>
        <v>0</v>
      </c>
      <c r="CP54" s="795"/>
      <c r="CQ54" s="795"/>
      <c r="CR54" s="795"/>
      <c r="CS54" s="795"/>
    </row>
    <row r="55" spans="1:97" s="2" customFormat="1" ht="14.25" x14ac:dyDescent="0.2">
      <c r="A55" s="6"/>
      <c r="B55" s="78">
        <v>2005</v>
      </c>
      <c r="C55" s="177"/>
      <c r="D55" s="119"/>
      <c r="E55" s="118"/>
      <c r="F55" s="173"/>
      <c r="G55" s="119"/>
      <c r="H55" s="118"/>
      <c r="I55" s="173"/>
      <c r="J55" s="119"/>
      <c r="K55" s="118"/>
      <c r="L55" s="173"/>
      <c r="M55" s="119"/>
      <c r="N55" s="118"/>
      <c r="O55" s="173"/>
      <c r="P55" s="119"/>
      <c r="Q55" s="118"/>
      <c r="R55" s="173"/>
      <c r="S55" s="119"/>
      <c r="T55" s="118"/>
      <c r="U55" s="173"/>
      <c r="V55" s="119"/>
      <c r="W55" s="118"/>
      <c r="X55" s="173"/>
      <c r="Y55" s="119"/>
      <c r="Z55" s="119"/>
      <c r="AA55" s="452">
        <f t="shared" si="5"/>
        <v>0</v>
      </c>
      <c r="AB55" s="458">
        <f t="shared" si="6"/>
        <v>0</v>
      </c>
      <c r="AC55" s="437">
        <f t="shared" si="7"/>
        <v>0</v>
      </c>
      <c r="AH55" s="788">
        <v>2005</v>
      </c>
      <c r="AI55" s="872" t="str">
        <f>IF(ISNUMBER(C55),'Cover Page'!$D$35/1000000*'4 classification'!C55/'FX rate'!$C10,"")</f>
        <v/>
      </c>
      <c r="AJ55" s="1120" t="str">
        <f>IF(ISNUMBER(D55),'Cover Page'!$D$35/1000000*'4 classification'!D55/'FX rate'!$C10,"")</f>
        <v/>
      </c>
      <c r="AK55" s="873" t="str">
        <f>IF(ISNUMBER(E55),'Cover Page'!$D$35/1000000*'4 classification'!E55/'FX rate'!$C10,"")</f>
        <v/>
      </c>
      <c r="AL55" s="1121" t="str">
        <f>IF(ISNUMBER(F55),'Cover Page'!$D$35/1000000*'4 classification'!F55/'FX rate'!$C10,"")</f>
        <v/>
      </c>
      <c r="AM55" s="1120" t="str">
        <f>IF(ISNUMBER(G55),'Cover Page'!$D$35/1000000*'4 classification'!G55/'FX rate'!$C10,"")</f>
        <v/>
      </c>
      <c r="AN55" s="873" t="str">
        <f>IF(ISNUMBER(H55),'Cover Page'!$D$35/1000000*'4 classification'!H55/'FX rate'!$C10,"")</f>
        <v/>
      </c>
      <c r="AO55" s="1121" t="str">
        <f>IF(ISNUMBER(I55),'Cover Page'!$D$35/1000000*'4 classification'!I55/'FX rate'!$C10,"")</f>
        <v/>
      </c>
      <c r="AP55" s="1120" t="str">
        <f>IF(ISNUMBER(J55),'Cover Page'!$D$35/1000000*'4 classification'!J55/'FX rate'!$C10,"")</f>
        <v/>
      </c>
      <c r="AQ55" s="873" t="str">
        <f>IF(ISNUMBER(K55),'Cover Page'!$D$35/1000000*'4 classification'!K55/'FX rate'!$C10,"")</f>
        <v/>
      </c>
      <c r="AR55" s="1121" t="str">
        <f>IF(ISNUMBER(L55),'Cover Page'!$D$35/1000000*'4 classification'!L55/'FX rate'!$C10,"")</f>
        <v/>
      </c>
      <c r="AS55" s="1120" t="str">
        <f>IF(ISNUMBER(M55),'Cover Page'!$D$35/1000000*'4 classification'!M55/'FX rate'!$C10,"")</f>
        <v/>
      </c>
      <c r="AT55" s="873" t="str">
        <f>IF(ISNUMBER(N55),'Cover Page'!$D$35/1000000*'4 classification'!N55/'FX rate'!$C10,"")</f>
        <v/>
      </c>
      <c r="AU55" s="1121" t="str">
        <f>IF(ISNUMBER(O55),'Cover Page'!$D$35/1000000*'4 classification'!O55/'FX rate'!$C10,"")</f>
        <v/>
      </c>
      <c r="AV55" s="1120" t="str">
        <f>IF(ISNUMBER(P55),'Cover Page'!$D$35/1000000*'4 classification'!P55/'FX rate'!$C10,"")</f>
        <v/>
      </c>
      <c r="AW55" s="873" t="str">
        <f>IF(ISNUMBER(Q55),'Cover Page'!$D$35/1000000*'4 classification'!Q55/'FX rate'!$C10,"")</f>
        <v/>
      </c>
      <c r="AX55" s="1121" t="str">
        <f>IF(ISNUMBER(R55),'Cover Page'!$D$35/1000000*'4 classification'!R55/'FX rate'!$C10,"")</f>
        <v/>
      </c>
      <c r="AY55" s="1120" t="str">
        <f>IF(ISNUMBER(S55),'Cover Page'!$D$35/1000000*'4 classification'!S55/'FX rate'!$C10,"")</f>
        <v/>
      </c>
      <c r="AZ55" s="1120" t="str">
        <f>IF(ISNUMBER(T55),'Cover Page'!$D$35/1000000*'4 classification'!T55/'FX rate'!$C10,"")</f>
        <v/>
      </c>
      <c r="BA55" s="1124" t="str">
        <f>IF(ISNUMBER(U55),'Cover Page'!$D$35/1000000*'4 classification'!U55/'FX rate'!$C10,"")</f>
        <v/>
      </c>
      <c r="BB55" s="1118" t="str">
        <f>IF(ISNUMBER(V55),'Cover Page'!$D$35/1000000*'4 classification'!V55/'FX rate'!$C10,"")</f>
        <v/>
      </c>
      <c r="BC55" s="871" t="str">
        <f>IF(ISNUMBER(W55),'Cover Page'!$D$35/1000000*'4 classification'!W55/'FX rate'!$C10,"")</f>
        <v/>
      </c>
      <c r="BD55" s="1124" t="str">
        <f>IF(ISNUMBER(X55),'Cover Page'!$D$35/1000000*'4 classification'!X55/'FX rate'!$C10,"")</f>
        <v/>
      </c>
      <c r="BE55" s="1118" t="str">
        <f>IF(ISNUMBER(Y55),'Cover Page'!$D$35/1000000*'4 classification'!Y55/'FX rate'!$C10,"")</f>
        <v/>
      </c>
      <c r="BF55" s="871" t="str">
        <f>IF(ISNUMBER(Z55),'Cover Page'!$D$35/1000000*'4 classification'!Z55/'FX rate'!$C10,"")</f>
        <v/>
      </c>
      <c r="BG55" s="1119">
        <f>IF(ISNUMBER(AA55),'Cover Page'!$D$35/1000000*'4 classification'!AA55/'FX rate'!$C10,"")</f>
        <v>0</v>
      </c>
      <c r="BH55" s="1118">
        <f>IF(ISNUMBER(AB55),'Cover Page'!$D$35/1000000*'4 classification'!AB55/'FX rate'!$C10,"")</f>
        <v>0</v>
      </c>
      <c r="BI55" s="871">
        <f>IF(ISNUMBER(AC55),'Cover Page'!$D$35/1000000*'4 classification'!AC55/'FX rate'!$C10,"")</f>
        <v>0</v>
      </c>
      <c r="BN55" s="860">
        <v>2005</v>
      </c>
      <c r="BO55" s="903" t="str">
        <f>IF(ISNUMBER(C55),'Cover Page'!$D$35/1000000*C55/'FX rate'!$C$23,"")</f>
        <v/>
      </c>
      <c r="BP55" s="1112" t="str">
        <f>IF(ISNUMBER(D55),'Cover Page'!$D$35/1000000*D55/'FX rate'!$C$23,"")</f>
        <v/>
      </c>
      <c r="BQ55" s="904" t="str">
        <f>IF(ISNUMBER(E55),'Cover Page'!$D$35/1000000*E55/'FX rate'!$C$23,"")</f>
        <v/>
      </c>
      <c r="BR55" s="1113" t="str">
        <f>IF(ISNUMBER(F55),'Cover Page'!$D$35/1000000*F55/'FX rate'!$C$23,"")</f>
        <v/>
      </c>
      <c r="BS55" s="1112" t="str">
        <f>IF(ISNUMBER(G55),'Cover Page'!$D$35/1000000*G55/'FX rate'!$C$23,"")</f>
        <v/>
      </c>
      <c r="BT55" s="904" t="str">
        <f>IF(ISNUMBER(H55),'Cover Page'!$D$35/1000000*H55/'FX rate'!$C$23,"")</f>
        <v/>
      </c>
      <c r="BU55" s="1113" t="str">
        <f>IF(ISNUMBER(I55),'Cover Page'!$D$35/1000000*I55/'FX rate'!$C$23,"")</f>
        <v/>
      </c>
      <c r="BV55" s="1112" t="str">
        <f>IF(ISNUMBER(J55),'Cover Page'!$D$35/1000000*J55/'FX rate'!$C$23,"")</f>
        <v/>
      </c>
      <c r="BW55" s="904" t="str">
        <f>IF(ISNUMBER(K55),'Cover Page'!$D$35/1000000*K55/'FX rate'!$C$23,"")</f>
        <v/>
      </c>
      <c r="BX55" s="1113" t="str">
        <f>IF(ISNUMBER(L55),'Cover Page'!$D$35/1000000*L55/'FX rate'!$C$23,"")</f>
        <v/>
      </c>
      <c r="BY55" s="1112" t="str">
        <f>IF(ISNUMBER(M55),'Cover Page'!$D$35/1000000*M55/'FX rate'!$C$23,"")</f>
        <v/>
      </c>
      <c r="BZ55" s="904" t="str">
        <f>IF(ISNUMBER(N55),'Cover Page'!$D$35/1000000*N55/'FX rate'!$C$23,"")</f>
        <v/>
      </c>
      <c r="CA55" s="1113" t="str">
        <f>IF(ISNUMBER(O55),'Cover Page'!$D$35/1000000*O55/'FX rate'!$C$23,"")</f>
        <v/>
      </c>
      <c r="CB55" s="1112" t="str">
        <f>IF(ISNUMBER(P55),'Cover Page'!$D$35/1000000*P55/'FX rate'!$C$23,"")</f>
        <v/>
      </c>
      <c r="CC55" s="904" t="str">
        <f>IF(ISNUMBER(Q55),'Cover Page'!$D$35/1000000*Q55/'FX rate'!$C$23,"")</f>
        <v/>
      </c>
      <c r="CD55" s="1113" t="str">
        <f>IF(ISNUMBER(R55),'Cover Page'!$D$35/1000000*R55/'FX rate'!$C$23,"")</f>
        <v/>
      </c>
      <c r="CE55" s="1112" t="str">
        <f>IF(ISNUMBER(S55),'Cover Page'!$D$35/1000000*S55/'FX rate'!$C$23,"")</f>
        <v/>
      </c>
      <c r="CF55" s="904" t="str">
        <f>IF(ISNUMBER(T55),'Cover Page'!$D$35/1000000*T55/'FX rate'!$C$23,"")</f>
        <v/>
      </c>
      <c r="CG55" s="1113" t="str">
        <f>IF(ISNUMBER(U55),'Cover Page'!$D$35/1000000*U55/'FX rate'!$C$23,"")</f>
        <v/>
      </c>
      <c r="CH55" s="1112" t="str">
        <f>IF(ISNUMBER(V55),'Cover Page'!$D$35/1000000*V55/'FX rate'!$C$23,"")</f>
        <v/>
      </c>
      <c r="CI55" s="904" t="str">
        <f>IF(ISNUMBER(W55),'Cover Page'!$D$35/1000000*W55/'FX rate'!$C$23,"")</f>
        <v/>
      </c>
      <c r="CJ55" s="1113" t="str">
        <f>IF(ISNUMBER(X55),'Cover Page'!$D$35/1000000*X55/'FX rate'!$C$23,"")</f>
        <v/>
      </c>
      <c r="CK55" s="1112" t="str">
        <f>IF(ISNUMBER(Y55),'Cover Page'!$D$35/1000000*Y55/'FX rate'!$C$23,"")</f>
        <v/>
      </c>
      <c r="CL55" s="904" t="str">
        <f>IF(ISNUMBER(Z55),'Cover Page'!$D$35/1000000*Z55/'FX rate'!$C$23,"")</f>
        <v/>
      </c>
      <c r="CM55" s="1113">
        <f>IF(ISNUMBER(AA55),'Cover Page'!$D$35/1000000*AA55/'FX rate'!$C$23,"")</f>
        <v>0</v>
      </c>
      <c r="CN55" s="1112">
        <f>IF(ISNUMBER(AB55),'Cover Page'!$D$35/1000000*AB55/'FX rate'!$C$23,"")</f>
        <v>0</v>
      </c>
      <c r="CO55" s="904">
        <f>IF(ISNUMBER(AC55),'Cover Page'!$D$35/1000000*AC55/'FX rate'!$C$23,"")</f>
        <v>0</v>
      </c>
      <c r="CP55" s="795"/>
      <c r="CQ55" s="795"/>
      <c r="CR55" s="795"/>
      <c r="CS55" s="795"/>
    </row>
    <row r="56" spans="1:97" s="2" customFormat="1" ht="14.25" x14ac:dyDescent="0.2">
      <c r="A56" s="6"/>
      <c r="B56" s="78">
        <v>2006</v>
      </c>
      <c r="C56" s="177"/>
      <c r="D56" s="119"/>
      <c r="E56" s="118"/>
      <c r="F56" s="173"/>
      <c r="G56" s="119"/>
      <c r="H56" s="118"/>
      <c r="I56" s="173"/>
      <c r="J56" s="119"/>
      <c r="K56" s="118"/>
      <c r="L56" s="173"/>
      <c r="M56" s="119"/>
      <c r="N56" s="118"/>
      <c r="O56" s="173"/>
      <c r="P56" s="119"/>
      <c r="Q56" s="118"/>
      <c r="R56" s="173"/>
      <c r="S56" s="119"/>
      <c r="T56" s="118"/>
      <c r="U56" s="173"/>
      <c r="V56" s="119"/>
      <c r="W56" s="118"/>
      <c r="X56" s="173"/>
      <c r="Y56" s="119"/>
      <c r="Z56" s="119"/>
      <c r="AA56" s="452">
        <f t="shared" si="5"/>
        <v>0</v>
      </c>
      <c r="AB56" s="458">
        <f t="shared" si="6"/>
        <v>0</v>
      </c>
      <c r="AC56" s="437">
        <f t="shared" si="7"/>
        <v>0</v>
      </c>
      <c r="AH56" s="788">
        <v>2006</v>
      </c>
      <c r="AI56" s="872" t="str">
        <f>IF(ISNUMBER(C56),'Cover Page'!$D$35/1000000*'4 classification'!C56/'FX rate'!$C11,"")</f>
        <v/>
      </c>
      <c r="AJ56" s="1120" t="str">
        <f>IF(ISNUMBER(D56),'Cover Page'!$D$35/1000000*'4 classification'!D56/'FX rate'!$C11,"")</f>
        <v/>
      </c>
      <c r="AK56" s="873" t="str">
        <f>IF(ISNUMBER(E56),'Cover Page'!$D$35/1000000*'4 classification'!E56/'FX rate'!$C11,"")</f>
        <v/>
      </c>
      <c r="AL56" s="1121" t="str">
        <f>IF(ISNUMBER(F56),'Cover Page'!$D$35/1000000*'4 classification'!F56/'FX rate'!$C11,"")</f>
        <v/>
      </c>
      <c r="AM56" s="1120" t="str">
        <f>IF(ISNUMBER(G56),'Cover Page'!$D$35/1000000*'4 classification'!G56/'FX rate'!$C11,"")</f>
        <v/>
      </c>
      <c r="AN56" s="873" t="str">
        <f>IF(ISNUMBER(H56),'Cover Page'!$D$35/1000000*'4 classification'!H56/'FX rate'!$C11,"")</f>
        <v/>
      </c>
      <c r="AO56" s="1121" t="str">
        <f>IF(ISNUMBER(I56),'Cover Page'!$D$35/1000000*'4 classification'!I56/'FX rate'!$C11,"")</f>
        <v/>
      </c>
      <c r="AP56" s="1120" t="str">
        <f>IF(ISNUMBER(J56),'Cover Page'!$D$35/1000000*'4 classification'!J56/'FX rate'!$C11,"")</f>
        <v/>
      </c>
      <c r="AQ56" s="873" t="str">
        <f>IF(ISNUMBER(K56),'Cover Page'!$D$35/1000000*'4 classification'!K56/'FX rate'!$C11,"")</f>
        <v/>
      </c>
      <c r="AR56" s="1121" t="str">
        <f>IF(ISNUMBER(L56),'Cover Page'!$D$35/1000000*'4 classification'!L56/'FX rate'!$C11,"")</f>
        <v/>
      </c>
      <c r="AS56" s="1120" t="str">
        <f>IF(ISNUMBER(M56),'Cover Page'!$D$35/1000000*'4 classification'!M56/'FX rate'!$C11,"")</f>
        <v/>
      </c>
      <c r="AT56" s="873" t="str">
        <f>IF(ISNUMBER(N56),'Cover Page'!$D$35/1000000*'4 classification'!N56/'FX rate'!$C11,"")</f>
        <v/>
      </c>
      <c r="AU56" s="1121" t="str">
        <f>IF(ISNUMBER(O56),'Cover Page'!$D$35/1000000*'4 classification'!O56/'FX rate'!$C11,"")</f>
        <v/>
      </c>
      <c r="AV56" s="1120" t="str">
        <f>IF(ISNUMBER(P56),'Cover Page'!$D$35/1000000*'4 classification'!P56/'FX rate'!$C11,"")</f>
        <v/>
      </c>
      <c r="AW56" s="873" t="str">
        <f>IF(ISNUMBER(Q56),'Cover Page'!$D$35/1000000*'4 classification'!Q56/'FX rate'!$C11,"")</f>
        <v/>
      </c>
      <c r="AX56" s="1121" t="str">
        <f>IF(ISNUMBER(R56),'Cover Page'!$D$35/1000000*'4 classification'!R56/'FX rate'!$C11,"")</f>
        <v/>
      </c>
      <c r="AY56" s="1120" t="str">
        <f>IF(ISNUMBER(S56),'Cover Page'!$D$35/1000000*'4 classification'!S56/'FX rate'!$C11,"")</f>
        <v/>
      </c>
      <c r="AZ56" s="1120" t="str">
        <f>IF(ISNUMBER(T56),'Cover Page'!$D$35/1000000*'4 classification'!T56/'FX rate'!$C11,"")</f>
        <v/>
      </c>
      <c r="BA56" s="1124" t="str">
        <f>IF(ISNUMBER(U56),'Cover Page'!$D$35/1000000*'4 classification'!U56/'FX rate'!$C11,"")</f>
        <v/>
      </c>
      <c r="BB56" s="1118" t="str">
        <f>IF(ISNUMBER(V56),'Cover Page'!$D$35/1000000*'4 classification'!V56/'FX rate'!$C11,"")</f>
        <v/>
      </c>
      <c r="BC56" s="871" t="str">
        <f>IF(ISNUMBER(W56),'Cover Page'!$D$35/1000000*'4 classification'!W56/'FX rate'!$C11,"")</f>
        <v/>
      </c>
      <c r="BD56" s="1124" t="str">
        <f>IF(ISNUMBER(X56),'Cover Page'!$D$35/1000000*'4 classification'!X56/'FX rate'!$C11,"")</f>
        <v/>
      </c>
      <c r="BE56" s="1118" t="str">
        <f>IF(ISNUMBER(Y56),'Cover Page'!$D$35/1000000*'4 classification'!Y56/'FX rate'!$C11,"")</f>
        <v/>
      </c>
      <c r="BF56" s="871" t="str">
        <f>IF(ISNUMBER(Z56),'Cover Page'!$D$35/1000000*'4 classification'!Z56/'FX rate'!$C11,"")</f>
        <v/>
      </c>
      <c r="BG56" s="1119">
        <f>IF(ISNUMBER(AA56),'Cover Page'!$D$35/1000000*'4 classification'!AA56/'FX rate'!$C11,"")</f>
        <v>0</v>
      </c>
      <c r="BH56" s="1118">
        <f>IF(ISNUMBER(AB56),'Cover Page'!$D$35/1000000*'4 classification'!AB56/'FX rate'!$C11,"")</f>
        <v>0</v>
      </c>
      <c r="BI56" s="871">
        <f>IF(ISNUMBER(AC56),'Cover Page'!$D$35/1000000*'4 classification'!AC56/'FX rate'!$C11,"")</f>
        <v>0</v>
      </c>
      <c r="BN56" s="860">
        <v>2006</v>
      </c>
      <c r="BO56" s="903" t="str">
        <f>IF(ISNUMBER(C56),'Cover Page'!$D$35/1000000*C56/'FX rate'!$C$23,"")</f>
        <v/>
      </c>
      <c r="BP56" s="1112" t="str">
        <f>IF(ISNUMBER(D56),'Cover Page'!$D$35/1000000*D56/'FX rate'!$C$23,"")</f>
        <v/>
      </c>
      <c r="BQ56" s="904" t="str">
        <f>IF(ISNUMBER(E56),'Cover Page'!$D$35/1000000*E56/'FX rate'!$C$23,"")</f>
        <v/>
      </c>
      <c r="BR56" s="1113" t="str">
        <f>IF(ISNUMBER(F56),'Cover Page'!$D$35/1000000*F56/'FX rate'!$C$23,"")</f>
        <v/>
      </c>
      <c r="BS56" s="1112" t="str">
        <f>IF(ISNUMBER(G56),'Cover Page'!$D$35/1000000*G56/'FX rate'!$C$23,"")</f>
        <v/>
      </c>
      <c r="BT56" s="904" t="str">
        <f>IF(ISNUMBER(H56),'Cover Page'!$D$35/1000000*H56/'FX rate'!$C$23,"")</f>
        <v/>
      </c>
      <c r="BU56" s="1113" t="str">
        <f>IF(ISNUMBER(I56),'Cover Page'!$D$35/1000000*I56/'FX rate'!$C$23,"")</f>
        <v/>
      </c>
      <c r="BV56" s="1112" t="str">
        <f>IF(ISNUMBER(J56),'Cover Page'!$D$35/1000000*J56/'FX rate'!$C$23,"")</f>
        <v/>
      </c>
      <c r="BW56" s="904" t="str">
        <f>IF(ISNUMBER(K56),'Cover Page'!$D$35/1000000*K56/'FX rate'!$C$23,"")</f>
        <v/>
      </c>
      <c r="BX56" s="1113" t="str">
        <f>IF(ISNUMBER(L56),'Cover Page'!$D$35/1000000*L56/'FX rate'!$C$23,"")</f>
        <v/>
      </c>
      <c r="BY56" s="1112" t="str">
        <f>IF(ISNUMBER(M56),'Cover Page'!$D$35/1000000*M56/'FX rate'!$C$23,"")</f>
        <v/>
      </c>
      <c r="BZ56" s="904" t="str">
        <f>IF(ISNUMBER(N56),'Cover Page'!$D$35/1000000*N56/'FX rate'!$C$23,"")</f>
        <v/>
      </c>
      <c r="CA56" s="1113" t="str">
        <f>IF(ISNUMBER(O56),'Cover Page'!$D$35/1000000*O56/'FX rate'!$C$23,"")</f>
        <v/>
      </c>
      <c r="CB56" s="1112" t="str">
        <f>IF(ISNUMBER(P56),'Cover Page'!$D$35/1000000*P56/'FX rate'!$C$23,"")</f>
        <v/>
      </c>
      <c r="CC56" s="904" t="str">
        <f>IF(ISNUMBER(Q56),'Cover Page'!$D$35/1000000*Q56/'FX rate'!$C$23,"")</f>
        <v/>
      </c>
      <c r="CD56" s="1113" t="str">
        <f>IF(ISNUMBER(R56),'Cover Page'!$D$35/1000000*R56/'FX rate'!$C$23,"")</f>
        <v/>
      </c>
      <c r="CE56" s="1112" t="str">
        <f>IF(ISNUMBER(S56),'Cover Page'!$D$35/1000000*S56/'FX rate'!$C$23,"")</f>
        <v/>
      </c>
      <c r="CF56" s="904" t="str">
        <f>IF(ISNUMBER(T56),'Cover Page'!$D$35/1000000*T56/'FX rate'!$C$23,"")</f>
        <v/>
      </c>
      <c r="CG56" s="1113" t="str">
        <f>IF(ISNUMBER(U56),'Cover Page'!$D$35/1000000*U56/'FX rate'!$C$23,"")</f>
        <v/>
      </c>
      <c r="CH56" s="1112" t="str">
        <f>IF(ISNUMBER(V56),'Cover Page'!$D$35/1000000*V56/'FX rate'!$C$23,"")</f>
        <v/>
      </c>
      <c r="CI56" s="904" t="str">
        <f>IF(ISNUMBER(W56),'Cover Page'!$D$35/1000000*W56/'FX rate'!$C$23,"")</f>
        <v/>
      </c>
      <c r="CJ56" s="1113" t="str">
        <f>IF(ISNUMBER(X56),'Cover Page'!$D$35/1000000*X56/'FX rate'!$C$23,"")</f>
        <v/>
      </c>
      <c r="CK56" s="1112" t="str">
        <f>IF(ISNUMBER(Y56),'Cover Page'!$D$35/1000000*Y56/'FX rate'!$C$23,"")</f>
        <v/>
      </c>
      <c r="CL56" s="904" t="str">
        <f>IF(ISNUMBER(Z56),'Cover Page'!$D$35/1000000*Z56/'FX rate'!$C$23,"")</f>
        <v/>
      </c>
      <c r="CM56" s="1113">
        <f>IF(ISNUMBER(AA56),'Cover Page'!$D$35/1000000*AA56/'FX rate'!$C$23,"")</f>
        <v>0</v>
      </c>
      <c r="CN56" s="1112">
        <f>IF(ISNUMBER(AB56),'Cover Page'!$D$35/1000000*AB56/'FX rate'!$C$23,"")</f>
        <v>0</v>
      </c>
      <c r="CO56" s="904">
        <f>IF(ISNUMBER(AC56),'Cover Page'!$D$35/1000000*AC56/'FX rate'!$C$23,"")</f>
        <v>0</v>
      </c>
      <c r="CP56" s="795"/>
      <c r="CQ56" s="795"/>
      <c r="CR56" s="795"/>
      <c r="CS56" s="795"/>
    </row>
    <row r="57" spans="1:97" s="2" customFormat="1" ht="14.25" x14ac:dyDescent="0.2">
      <c r="A57" s="6"/>
      <c r="B57" s="78">
        <v>2007</v>
      </c>
      <c r="C57" s="177"/>
      <c r="D57" s="119"/>
      <c r="E57" s="118"/>
      <c r="F57" s="173"/>
      <c r="G57" s="119"/>
      <c r="H57" s="118"/>
      <c r="I57" s="173"/>
      <c r="J57" s="119"/>
      <c r="K57" s="118"/>
      <c r="L57" s="173"/>
      <c r="M57" s="119"/>
      <c r="N57" s="118"/>
      <c r="O57" s="173"/>
      <c r="P57" s="119"/>
      <c r="Q57" s="118"/>
      <c r="R57" s="173"/>
      <c r="S57" s="119"/>
      <c r="T57" s="118"/>
      <c r="U57" s="173"/>
      <c r="V57" s="119"/>
      <c r="W57" s="118"/>
      <c r="X57" s="173"/>
      <c r="Y57" s="119"/>
      <c r="Z57" s="119"/>
      <c r="AA57" s="452">
        <f t="shared" si="5"/>
        <v>0</v>
      </c>
      <c r="AB57" s="458">
        <f t="shared" si="6"/>
        <v>0</v>
      </c>
      <c r="AC57" s="437">
        <f t="shared" si="7"/>
        <v>0</v>
      </c>
      <c r="AH57" s="788">
        <v>2007</v>
      </c>
      <c r="AI57" s="872" t="str">
        <f>IF(ISNUMBER(C57),'Cover Page'!$D$35/1000000*'4 classification'!C57/'FX rate'!$C12,"")</f>
        <v/>
      </c>
      <c r="AJ57" s="1120" t="str">
        <f>IF(ISNUMBER(D57),'Cover Page'!$D$35/1000000*'4 classification'!D57/'FX rate'!$C12,"")</f>
        <v/>
      </c>
      <c r="AK57" s="873" t="str">
        <f>IF(ISNUMBER(E57),'Cover Page'!$D$35/1000000*'4 classification'!E57/'FX rate'!$C12,"")</f>
        <v/>
      </c>
      <c r="AL57" s="1121" t="str">
        <f>IF(ISNUMBER(F57),'Cover Page'!$D$35/1000000*'4 classification'!F57/'FX rate'!$C12,"")</f>
        <v/>
      </c>
      <c r="AM57" s="1120" t="str">
        <f>IF(ISNUMBER(G57),'Cover Page'!$D$35/1000000*'4 classification'!G57/'FX rate'!$C12,"")</f>
        <v/>
      </c>
      <c r="AN57" s="873" t="str">
        <f>IF(ISNUMBER(H57),'Cover Page'!$D$35/1000000*'4 classification'!H57/'FX rate'!$C12,"")</f>
        <v/>
      </c>
      <c r="AO57" s="1121" t="str">
        <f>IF(ISNUMBER(I57),'Cover Page'!$D$35/1000000*'4 classification'!I57/'FX rate'!$C12,"")</f>
        <v/>
      </c>
      <c r="AP57" s="1120" t="str">
        <f>IF(ISNUMBER(J57),'Cover Page'!$D$35/1000000*'4 classification'!J57/'FX rate'!$C12,"")</f>
        <v/>
      </c>
      <c r="AQ57" s="873" t="str">
        <f>IF(ISNUMBER(K57),'Cover Page'!$D$35/1000000*'4 classification'!K57/'FX rate'!$C12,"")</f>
        <v/>
      </c>
      <c r="AR57" s="1121" t="str">
        <f>IF(ISNUMBER(L57),'Cover Page'!$D$35/1000000*'4 classification'!L57/'FX rate'!$C12,"")</f>
        <v/>
      </c>
      <c r="AS57" s="1120" t="str">
        <f>IF(ISNUMBER(M57),'Cover Page'!$D$35/1000000*'4 classification'!M57/'FX rate'!$C12,"")</f>
        <v/>
      </c>
      <c r="AT57" s="873" t="str">
        <f>IF(ISNUMBER(N57),'Cover Page'!$D$35/1000000*'4 classification'!N57/'FX rate'!$C12,"")</f>
        <v/>
      </c>
      <c r="AU57" s="1121" t="str">
        <f>IF(ISNUMBER(O57),'Cover Page'!$D$35/1000000*'4 classification'!O57/'FX rate'!$C12,"")</f>
        <v/>
      </c>
      <c r="AV57" s="1120" t="str">
        <f>IF(ISNUMBER(P57),'Cover Page'!$D$35/1000000*'4 classification'!P57/'FX rate'!$C12,"")</f>
        <v/>
      </c>
      <c r="AW57" s="873" t="str">
        <f>IF(ISNUMBER(Q57),'Cover Page'!$D$35/1000000*'4 classification'!Q57/'FX rate'!$C12,"")</f>
        <v/>
      </c>
      <c r="AX57" s="1121" t="str">
        <f>IF(ISNUMBER(R57),'Cover Page'!$D$35/1000000*'4 classification'!R57/'FX rate'!$C12,"")</f>
        <v/>
      </c>
      <c r="AY57" s="1120" t="str">
        <f>IF(ISNUMBER(S57),'Cover Page'!$D$35/1000000*'4 classification'!S57/'FX rate'!$C12,"")</f>
        <v/>
      </c>
      <c r="AZ57" s="1120" t="str">
        <f>IF(ISNUMBER(T57),'Cover Page'!$D$35/1000000*'4 classification'!T57/'FX rate'!$C12,"")</f>
        <v/>
      </c>
      <c r="BA57" s="1124" t="str">
        <f>IF(ISNUMBER(U57),'Cover Page'!$D$35/1000000*'4 classification'!U57/'FX rate'!$C12,"")</f>
        <v/>
      </c>
      <c r="BB57" s="1118" t="str">
        <f>IF(ISNUMBER(V57),'Cover Page'!$D$35/1000000*'4 classification'!V57/'FX rate'!$C12,"")</f>
        <v/>
      </c>
      <c r="BC57" s="871" t="str">
        <f>IF(ISNUMBER(W57),'Cover Page'!$D$35/1000000*'4 classification'!W57/'FX rate'!$C12,"")</f>
        <v/>
      </c>
      <c r="BD57" s="1124" t="str">
        <f>IF(ISNUMBER(X57),'Cover Page'!$D$35/1000000*'4 classification'!X57/'FX rate'!$C12,"")</f>
        <v/>
      </c>
      <c r="BE57" s="1118" t="str">
        <f>IF(ISNUMBER(Y57),'Cover Page'!$D$35/1000000*'4 classification'!Y57/'FX rate'!$C12,"")</f>
        <v/>
      </c>
      <c r="BF57" s="871" t="str">
        <f>IF(ISNUMBER(Z57),'Cover Page'!$D$35/1000000*'4 classification'!Z57/'FX rate'!$C12,"")</f>
        <v/>
      </c>
      <c r="BG57" s="1119">
        <f>IF(ISNUMBER(AA57),'Cover Page'!$D$35/1000000*'4 classification'!AA57/'FX rate'!$C12,"")</f>
        <v>0</v>
      </c>
      <c r="BH57" s="1118">
        <f>IF(ISNUMBER(AB57),'Cover Page'!$D$35/1000000*'4 classification'!AB57/'FX rate'!$C12,"")</f>
        <v>0</v>
      </c>
      <c r="BI57" s="871">
        <f>IF(ISNUMBER(AC57),'Cover Page'!$D$35/1000000*'4 classification'!AC57/'FX rate'!$C12,"")</f>
        <v>0</v>
      </c>
      <c r="BN57" s="860">
        <v>2007</v>
      </c>
      <c r="BO57" s="903" t="str">
        <f>IF(ISNUMBER(C57),'Cover Page'!$D$35/1000000*C57/'FX rate'!$C$23,"")</f>
        <v/>
      </c>
      <c r="BP57" s="1112" t="str">
        <f>IF(ISNUMBER(D57),'Cover Page'!$D$35/1000000*D57/'FX rate'!$C$23,"")</f>
        <v/>
      </c>
      <c r="BQ57" s="904" t="str">
        <f>IF(ISNUMBER(E57),'Cover Page'!$D$35/1000000*E57/'FX rate'!$C$23,"")</f>
        <v/>
      </c>
      <c r="BR57" s="1113" t="str">
        <f>IF(ISNUMBER(F57),'Cover Page'!$D$35/1000000*F57/'FX rate'!$C$23,"")</f>
        <v/>
      </c>
      <c r="BS57" s="1112" t="str">
        <f>IF(ISNUMBER(G57),'Cover Page'!$D$35/1000000*G57/'FX rate'!$C$23,"")</f>
        <v/>
      </c>
      <c r="BT57" s="904" t="str">
        <f>IF(ISNUMBER(H57),'Cover Page'!$D$35/1000000*H57/'FX rate'!$C$23,"")</f>
        <v/>
      </c>
      <c r="BU57" s="1113" t="str">
        <f>IF(ISNUMBER(I57),'Cover Page'!$D$35/1000000*I57/'FX rate'!$C$23,"")</f>
        <v/>
      </c>
      <c r="BV57" s="1112" t="str">
        <f>IF(ISNUMBER(J57),'Cover Page'!$D$35/1000000*J57/'FX rate'!$C$23,"")</f>
        <v/>
      </c>
      <c r="BW57" s="904" t="str">
        <f>IF(ISNUMBER(K57),'Cover Page'!$D$35/1000000*K57/'FX rate'!$C$23,"")</f>
        <v/>
      </c>
      <c r="BX57" s="1113" t="str">
        <f>IF(ISNUMBER(L57),'Cover Page'!$D$35/1000000*L57/'FX rate'!$C$23,"")</f>
        <v/>
      </c>
      <c r="BY57" s="1112" t="str">
        <f>IF(ISNUMBER(M57),'Cover Page'!$D$35/1000000*M57/'FX rate'!$C$23,"")</f>
        <v/>
      </c>
      <c r="BZ57" s="904" t="str">
        <f>IF(ISNUMBER(N57),'Cover Page'!$D$35/1000000*N57/'FX rate'!$C$23,"")</f>
        <v/>
      </c>
      <c r="CA57" s="1113" t="str">
        <f>IF(ISNUMBER(O57),'Cover Page'!$D$35/1000000*O57/'FX rate'!$C$23,"")</f>
        <v/>
      </c>
      <c r="CB57" s="1112" t="str">
        <f>IF(ISNUMBER(P57),'Cover Page'!$D$35/1000000*P57/'FX rate'!$C$23,"")</f>
        <v/>
      </c>
      <c r="CC57" s="904" t="str">
        <f>IF(ISNUMBER(Q57),'Cover Page'!$D$35/1000000*Q57/'FX rate'!$C$23,"")</f>
        <v/>
      </c>
      <c r="CD57" s="1113" t="str">
        <f>IF(ISNUMBER(R57),'Cover Page'!$D$35/1000000*R57/'FX rate'!$C$23,"")</f>
        <v/>
      </c>
      <c r="CE57" s="1112" t="str">
        <f>IF(ISNUMBER(S57),'Cover Page'!$D$35/1000000*S57/'FX rate'!$C$23,"")</f>
        <v/>
      </c>
      <c r="CF57" s="904" t="str">
        <f>IF(ISNUMBER(T57),'Cover Page'!$D$35/1000000*T57/'FX rate'!$C$23,"")</f>
        <v/>
      </c>
      <c r="CG57" s="1113" t="str">
        <f>IF(ISNUMBER(U57),'Cover Page'!$D$35/1000000*U57/'FX rate'!$C$23,"")</f>
        <v/>
      </c>
      <c r="CH57" s="1112" t="str">
        <f>IF(ISNUMBER(V57),'Cover Page'!$D$35/1000000*V57/'FX rate'!$C$23,"")</f>
        <v/>
      </c>
      <c r="CI57" s="904" t="str">
        <f>IF(ISNUMBER(W57),'Cover Page'!$D$35/1000000*W57/'FX rate'!$C$23,"")</f>
        <v/>
      </c>
      <c r="CJ57" s="1113" t="str">
        <f>IF(ISNUMBER(X57),'Cover Page'!$D$35/1000000*X57/'FX rate'!$C$23,"")</f>
        <v/>
      </c>
      <c r="CK57" s="1112" t="str">
        <f>IF(ISNUMBER(Y57),'Cover Page'!$D$35/1000000*Y57/'FX rate'!$C$23,"")</f>
        <v/>
      </c>
      <c r="CL57" s="904" t="str">
        <f>IF(ISNUMBER(Z57),'Cover Page'!$D$35/1000000*Z57/'FX rate'!$C$23,"")</f>
        <v/>
      </c>
      <c r="CM57" s="1113">
        <f>IF(ISNUMBER(AA57),'Cover Page'!$D$35/1000000*AA57/'FX rate'!$C$23,"")</f>
        <v>0</v>
      </c>
      <c r="CN57" s="1112">
        <f>IF(ISNUMBER(AB57),'Cover Page'!$D$35/1000000*AB57/'FX rate'!$C$23,"")</f>
        <v>0</v>
      </c>
      <c r="CO57" s="904">
        <f>IF(ISNUMBER(AC57),'Cover Page'!$D$35/1000000*AC57/'FX rate'!$C$23,"")</f>
        <v>0</v>
      </c>
      <c r="CP57" s="795"/>
      <c r="CQ57" s="795"/>
      <c r="CR57" s="795"/>
      <c r="CS57" s="795"/>
    </row>
    <row r="58" spans="1:97" s="2" customFormat="1" ht="14.25" x14ac:dyDescent="0.2">
      <c r="A58" s="6"/>
      <c r="B58" s="78">
        <v>2008</v>
      </c>
      <c r="C58" s="177"/>
      <c r="D58" s="119"/>
      <c r="E58" s="118"/>
      <c r="F58" s="173"/>
      <c r="G58" s="119"/>
      <c r="H58" s="118"/>
      <c r="I58" s="173"/>
      <c r="J58" s="119"/>
      <c r="K58" s="118"/>
      <c r="L58" s="173"/>
      <c r="M58" s="119"/>
      <c r="N58" s="118"/>
      <c r="O58" s="173"/>
      <c r="P58" s="119"/>
      <c r="Q58" s="118"/>
      <c r="R58" s="173"/>
      <c r="S58" s="119"/>
      <c r="T58" s="118"/>
      <c r="U58" s="173"/>
      <c r="V58" s="119"/>
      <c r="W58" s="118"/>
      <c r="X58" s="173"/>
      <c r="Y58" s="119"/>
      <c r="Z58" s="119"/>
      <c r="AA58" s="452">
        <f t="shared" si="5"/>
        <v>0</v>
      </c>
      <c r="AB58" s="458">
        <f t="shared" si="6"/>
        <v>0</v>
      </c>
      <c r="AC58" s="437">
        <f t="shared" si="7"/>
        <v>0</v>
      </c>
      <c r="AH58" s="788">
        <v>2008</v>
      </c>
      <c r="AI58" s="872" t="str">
        <f>IF(ISNUMBER(C58),'Cover Page'!$D$35/1000000*'4 classification'!C58/'FX rate'!$C13,"")</f>
        <v/>
      </c>
      <c r="AJ58" s="1120" t="str">
        <f>IF(ISNUMBER(D58),'Cover Page'!$D$35/1000000*'4 classification'!D58/'FX rate'!$C13,"")</f>
        <v/>
      </c>
      <c r="AK58" s="873" t="str">
        <f>IF(ISNUMBER(E58),'Cover Page'!$D$35/1000000*'4 classification'!E58/'FX rate'!$C13,"")</f>
        <v/>
      </c>
      <c r="AL58" s="1121" t="str">
        <f>IF(ISNUMBER(F58),'Cover Page'!$D$35/1000000*'4 classification'!F58/'FX rate'!$C13,"")</f>
        <v/>
      </c>
      <c r="AM58" s="1120" t="str">
        <f>IF(ISNUMBER(G58),'Cover Page'!$D$35/1000000*'4 classification'!G58/'FX rate'!$C13,"")</f>
        <v/>
      </c>
      <c r="AN58" s="873" t="str">
        <f>IF(ISNUMBER(H58),'Cover Page'!$D$35/1000000*'4 classification'!H58/'FX rate'!$C13,"")</f>
        <v/>
      </c>
      <c r="AO58" s="1121" t="str">
        <f>IF(ISNUMBER(I58),'Cover Page'!$D$35/1000000*'4 classification'!I58/'FX rate'!$C13,"")</f>
        <v/>
      </c>
      <c r="AP58" s="1120" t="str">
        <f>IF(ISNUMBER(J58),'Cover Page'!$D$35/1000000*'4 classification'!J58/'FX rate'!$C13,"")</f>
        <v/>
      </c>
      <c r="AQ58" s="873" t="str">
        <f>IF(ISNUMBER(K58),'Cover Page'!$D$35/1000000*'4 classification'!K58/'FX rate'!$C13,"")</f>
        <v/>
      </c>
      <c r="AR58" s="1121" t="str">
        <f>IF(ISNUMBER(L58),'Cover Page'!$D$35/1000000*'4 classification'!L58/'FX rate'!$C13,"")</f>
        <v/>
      </c>
      <c r="AS58" s="1120" t="str">
        <f>IF(ISNUMBER(M58),'Cover Page'!$D$35/1000000*'4 classification'!M58/'FX rate'!$C13,"")</f>
        <v/>
      </c>
      <c r="AT58" s="873" t="str">
        <f>IF(ISNUMBER(N58),'Cover Page'!$D$35/1000000*'4 classification'!N58/'FX rate'!$C13,"")</f>
        <v/>
      </c>
      <c r="AU58" s="1121" t="str">
        <f>IF(ISNUMBER(O58),'Cover Page'!$D$35/1000000*'4 classification'!O58/'FX rate'!$C13,"")</f>
        <v/>
      </c>
      <c r="AV58" s="1120" t="str">
        <f>IF(ISNUMBER(P58),'Cover Page'!$D$35/1000000*'4 classification'!P58/'FX rate'!$C13,"")</f>
        <v/>
      </c>
      <c r="AW58" s="873" t="str">
        <f>IF(ISNUMBER(Q58),'Cover Page'!$D$35/1000000*'4 classification'!Q58/'FX rate'!$C13,"")</f>
        <v/>
      </c>
      <c r="AX58" s="1121" t="str">
        <f>IF(ISNUMBER(R58),'Cover Page'!$D$35/1000000*'4 classification'!R58/'FX rate'!$C13,"")</f>
        <v/>
      </c>
      <c r="AY58" s="1120" t="str">
        <f>IF(ISNUMBER(S58),'Cover Page'!$D$35/1000000*'4 classification'!S58/'FX rate'!$C13,"")</f>
        <v/>
      </c>
      <c r="AZ58" s="1120" t="str">
        <f>IF(ISNUMBER(T58),'Cover Page'!$D$35/1000000*'4 classification'!T58/'FX rate'!$C13,"")</f>
        <v/>
      </c>
      <c r="BA58" s="1124" t="str">
        <f>IF(ISNUMBER(U58),'Cover Page'!$D$35/1000000*'4 classification'!U58/'FX rate'!$C13,"")</f>
        <v/>
      </c>
      <c r="BB58" s="1118" t="str">
        <f>IF(ISNUMBER(V58),'Cover Page'!$D$35/1000000*'4 classification'!V58/'FX rate'!$C13,"")</f>
        <v/>
      </c>
      <c r="BC58" s="871" t="str">
        <f>IF(ISNUMBER(W58),'Cover Page'!$D$35/1000000*'4 classification'!W58/'FX rate'!$C13,"")</f>
        <v/>
      </c>
      <c r="BD58" s="1124" t="str">
        <f>IF(ISNUMBER(X58),'Cover Page'!$D$35/1000000*'4 classification'!X58/'FX rate'!$C13,"")</f>
        <v/>
      </c>
      <c r="BE58" s="1118" t="str">
        <f>IF(ISNUMBER(Y58),'Cover Page'!$D$35/1000000*'4 classification'!Y58/'FX rate'!$C13,"")</f>
        <v/>
      </c>
      <c r="BF58" s="871" t="str">
        <f>IF(ISNUMBER(Z58),'Cover Page'!$D$35/1000000*'4 classification'!Z58/'FX rate'!$C13,"")</f>
        <v/>
      </c>
      <c r="BG58" s="1119">
        <f>IF(ISNUMBER(AA58),'Cover Page'!$D$35/1000000*'4 classification'!AA58/'FX rate'!$C13,"")</f>
        <v>0</v>
      </c>
      <c r="BH58" s="1118">
        <f>IF(ISNUMBER(AB58),'Cover Page'!$D$35/1000000*'4 classification'!AB58/'FX rate'!$C13,"")</f>
        <v>0</v>
      </c>
      <c r="BI58" s="871">
        <f>IF(ISNUMBER(AC58),'Cover Page'!$D$35/1000000*'4 classification'!AC58/'FX rate'!$C13,"")</f>
        <v>0</v>
      </c>
      <c r="BN58" s="860">
        <v>2008</v>
      </c>
      <c r="BO58" s="903" t="str">
        <f>IF(ISNUMBER(C58),'Cover Page'!$D$35/1000000*C58/'FX rate'!$C$23,"")</f>
        <v/>
      </c>
      <c r="BP58" s="1112" t="str">
        <f>IF(ISNUMBER(D58),'Cover Page'!$D$35/1000000*D58/'FX rate'!$C$23,"")</f>
        <v/>
      </c>
      <c r="BQ58" s="904" t="str">
        <f>IF(ISNUMBER(E58),'Cover Page'!$D$35/1000000*E58/'FX rate'!$C$23,"")</f>
        <v/>
      </c>
      <c r="BR58" s="1113" t="str">
        <f>IF(ISNUMBER(F58),'Cover Page'!$D$35/1000000*F58/'FX rate'!$C$23,"")</f>
        <v/>
      </c>
      <c r="BS58" s="1112" t="str">
        <f>IF(ISNUMBER(G58),'Cover Page'!$D$35/1000000*G58/'FX rate'!$C$23,"")</f>
        <v/>
      </c>
      <c r="BT58" s="904" t="str">
        <f>IF(ISNUMBER(H58),'Cover Page'!$D$35/1000000*H58/'FX rate'!$C$23,"")</f>
        <v/>
      </c>
      <c r="BU58" s="1113" t="str">
        <f>IF(ISNUMBER(I58),'Cover Page'!$D$35/1000000*I58/'FX rate'!$C$23,"")</f>
        <v/>
      </c>
      <c r="BV58" s="1112" t="str">
        <f>IF(ISNUMBER(J58),'Cover Page'!$D$35/1000000*J58/'FX rate'!$C$23,"")</f>
        <v/>
      </c>
      <c r="BW58" s="904" t="str">
        <f>IF(ISNUMBER(K58),'Cover Page'!$D$35/1000000*K58/'FX rate'!$C$23,"")</f>
        <v/>
      </c>
      <c r="BX58" s="1113" t="str">
        <f>IF(ISNUMBER(L58),'Cover Page'!$D$35/1000000*L58/'FX rate'!$C$23,"")</f>
        <v/>
      </c>
      <c r="BY58" s="1112" t="str">
        <f>IF(ISNUMBER(M58),'Cover Page'!$D$35/1000000*M58/'FX rate'!$C$23,"")</f>
        <v/>
      </c>
      <c r="BZ58" s="904" t="str">
        <f>IF(ISNUMBER(N58),'Cover Page'!$D$35/1000000*N58/'FX rate'!$C$23,"")</f>
        <v/>
      </c>
      <c r="CA58" s="1113" t="str">
        <f>IF(ISNUMBER(O58),'Cover Page'!$D$35/1000000*O58/'FX rate'!$C$23,"")</f>
        <v/>
      </c>
      <c r="CB58" s="1112" t="str">
        <f>IF(ISNUMBER(P58),'Cover Page'!$D$35/1000000*P58/'FX rate'!$C$23,"")</f>
        <v/>
      </c>
      <c r="CC58" s="904" t="str">
        <f>IF(ISNUMBER(Q58),'Cover Page'!$D$35/1000000*Q58/'FX rate'!$C$23,"")</f>
        <v/>
      </c>
      <c r="CD58" s="1113" t="str">
        <f>IF(ISNUMBER(R58),'Cover Page'!$D$35/1000000*R58/'FX rate'!$C$23,"")</f>
        <v/>
      </c>
      <c r="CE58" s="1112" t="str">
        <f>IF(ISNUMBER(S58),'Cover Page'!$D$35/1000000*S58/'FX rate'!$C$23,"")</f>
        <v/>
      </c>
      <c r="CF58" s="904" t="str">
        <f>IF(ISNUMBER(T58),'Cover Page'!$D$35/1000000*T58/'FX rate'!$C$23,"")</f>
        <v/>
      </c>
      <c r="CG58" s="1113" t="str">
        <f>IF(ISNUMBER(U58),'Cover Page'!$D$35/1000000*U58/'FX rate'!$C$23,"")</f>
        <v/>
      </c>
      <c r="CH58" s="1112" t="str">
        <f>IF(ISNUMBER(V58),'Cover Page'!$D$35/1000000*V58/'FX rate'!$C$23,"")</f>
        <v/>
      </c>
      <c r="CI58" s="904" t="str">
        <f>IF(ISNUMBER(W58),'Cover Page'!$D$35/1000000*W58/'FX rate'!$C$23,"")</f>
        <v/>
      </c>
      <c r="CJ58" s="1113" t="str">
        <f>IF(ISNUMBER(X58),'Cover Page'!$D$35/1000000*X58/'FX rate'!$C$23,"")</f>
        <v/>
      </c>
      <c r="CK58" s="1112" t="str">
        <f>IF(ISNUMBER(Y58),'Cover Page'!$D$35/1000000*Y58/'FX rate'!$C$23,"")</f>
        <v/>
      </c>
      <c r="CL58" s="904" t="str">
        <f>IF(ISNUMBER(Z58),'Cover Page'!$D$35/1000000*Z58/'FX rate'!$C$23,"")</f>
        <v/>
      </c>
      <c r="CM58" s="1113">
        <f>IF(ISNUMBER(AA58),'Cover Page'!$D$35/1000000*AA58/'FX rate'!$C$23,"")</f>
        <v>0</v>
      </c>
      <c r="CN58" s="1112">
        <f>IF(ISNUMBER(AB58),'Cover Page'!$D$35/1000000*AB58/'FX rate'!$C$23,"")</f>
        <v>0</v>
      </c>
      <c r="CO58" s="904">
        <f>IF(ISNUMBER(AC58),'Cover Page'!$D$35/1000000*AC58/'FX rate'!$C$23,"")</f>
        <v>0</v>
      </c>
      <c r="CP58" s="795"/>
      <c r="CQ58" s="795"/>
      <c r="CR58" s="795"/>
      <c r="CS58" s="795"/>
    </row>
    <row r="59" spans="1:97" s="2" customFormat="1" ht="14.25" x14ac:dyDescent="0.2">
      <c r="A59" s="6"/>
      <c r="B59" s="78">
        <v>2009</v>
      </c>
      <c r="C59" s="177"/>
      <c r="D59" s="119"/>
      <c r="E59" s="118"/>
      <c r="F59" s="173"/>
      <c r="G59" s="119"/>
      <c r="H59" s="118"/>
      <c r="I59" s="173"/>
      <c r="J59" s="119"/>
      <c r="K59" s="118"/>
      <c r="L59" s="173"/>
      <c r="M59" s="119"/>
      <c r="N59" s="118"/>
      <c r="O59" s="173"/>
      <c r="P59" s="119"/>
      <c r="Q59" s="118"/>
      <c r="R59" s="173"/>
      <c r="S59" s="119"/>
      <c r="T59" s="118"/>
      <c r="U59" s="173"/>
      <c r="V59" s="119"/>
      <c r="W59" s="118"/>
      <c r="X59" s="173"/>
      <c r="Y59" s="119"/>
      <c r="Z59" s="119"/>
      <c r="AA59" s="452">
        <f t="shared" si="5"/>
        <v>0</v>
      </c>
      <c r="AB59" s="458">
        <f t="shared" si="6"/>
        <v>0</v>
      </c>
      <c r="AC59" s="437">
        <f t="shared" si="7"/>
        <v>0</v>
      </c>
      <c r="AH59" s="788">
        <v>2009</v>
      </c>
      <c r="AI59" s="872" t="str">
        <f>IF(ISNUMBER(C59),'Cover Page'!$D$35/1000000*'4 classification'!C59/'FX rate'!$C14,"")</f>
        <v/>
      </c>
      <c r="AJ59" s="1120" t="str">
        <f>IF(ISNUMBER(D59),'Cover Page'!$D$35/1000000*'4 classification'!D59/'FX rate'!$C14,"")</f>
        <v/>
      </c>
      <c r="AK59" s="873" t="str">
        <f>IF(ISNUMBER(E59),'Cover Page'!$D$35/1000000*'4 classification'!E59/'FX rate'!$C14,"")</f>
        <v/>
      </c>
      <c r="AL59" s="1121" t="str">
        <f>IF(ISNUMBER(F59),'Cover Page'!$D$35/1000000*'4 classification'!F59/'FX rate'!$C14,"")</f>
        <v/>
      </c>
      <c r="AM59" s="1120" t="str">
        <f>IF(ISNUMBER(G59),'Cover Page'!$D$35/1000000*'4 classification'!G59/'FX rate'!$C14,"")</f>
        <v/>
      </c>
      <c r="AN59" s="873" t="str">
        <f>IF(ISNUMBER(H59),'Cover Page'!$D$35/1000000*'4 classification'!H59/'FX rate'!$C14,"")</f>
        <v/>
      </c>
      <c r="AO59" s="1121" t="str">
        <f>IF(ISNUMBER(I59),'Cover Page'!$D$35/1000000*'4 classification'!I59/'FX rate'!$C14,"")</f>
        <v/>
      </c>
      <c r="AP59" s="1120" t="str">
        <f>IF(ISNUMBER(J59),'Cover Page'!$D$35/1000000*'4 classification'!J59/'FX rate'!$C14,"")</f>
        <v/>
      </c>
      <c r="AQ59" s="873" t="str">
        <f>IF(ISNUMBER(K59),'Cover Page'!$D$35/1000000*'4 classification'!K59/'FX rate'!$C14,"")</f>
        <v/>
      </c>
      <c r="AR59" s="1121" t="str">
        <f>IF(ISNUMBER(L59),'Cover Page'!$D$35/1000000*'4 classification'!L59/'FX rate'!$C14,"")</f>
        <v/>
      </c>
      <c r="AS59" s="1120" t="str">
        <f>IF(ISNUMBER(M59),'Cover Page'!$D$35/1000000*'4 classification'!M59/'FX rate'!$C14,"")</f>
        <v/>
      </c>
      <c r="AT59" s="873" t="str">
        <f>IF(ISNUMBER(N59),'Cover Page'!$D$35/1000000*'4 classification'!N59/'FX rate'!$C14,"")</f>
        <v/>
      </c>
      <c r="AU59" s="1121" t="str">
        <f>IF(ISNUMBER(O59),'Cover Page'!$D$35/1000000*'4 classification'!O59/'FX rate'!$C14,"")</f>
        <v/>
      </c>
      <c r="AV59" s="1120" t="str">
        <f>IF(ISNUMBER(P59),'Cover Page'!$D$35/1000000*'4 classification'!P59/'FX rate'!$C14,"")</f>
        <v/>
      </c>
      <c r="AW59" s="873" t="str">
        <f>IF(ISNUMBER(Q59),'Cover Page'!$D$35/1000000*'4 classification'!Q59/'FX rate'!$C14,"")</f>
        <v/>
      </c>
      <c r="AX59" s="1121" t="str">
        <f>IF(ISNUMBER(R59),'Cover Page'!$D$35/1000000*'4 classification'!R59/'FX rate'!$C14,"")</f>
        <v/>
      </c>
      <c r="AY59" s="1120" t="str">
        <f>IF(ISNUMBER(S59),'Cover Page'!$D$35/1000000*'4 classification'!S59/'FX rate'!$C14,"")</f>
        <v/>
      </c>
      <c r="AZ59" s="1120" t="str">
        <f>IF(ISNUMBER(T59),'Cover Page'!$D$35/1000000*'4 classification'!T59/'FX rate'!$C14,"")</f>
        <v/>
      </c>
      <c r="BA59" s="1124" t="str">
        <f>IF(ISNUMBER(U59),'Cover Page'!$D$35/1000000*'4 classification'!U59/'FX rate'!$C14,"")</f>
        <v/>
      </c>
      <c r="BB59" s="1118" t="str">
        <f>IF(ISNUMBER(V59),'Cover Page'!$D$35/1000000*'4 classification'!V59/'FX rate'!$C14,"")</f>
        <v/>
      </c>
      <c r="BC59" s="871" t="str">
        <f>IF(ISNUMBER(W59),'Cover Page'!$D$35/1000000*'4 classification'!W59/'FX rate'!$C14,"")</f>
        <v/>
      </c>
      <c r="BD59" s="1124" t="str">
        <f>IF(ISNUMBER(X59),'Cover Page'!$D$35/1000000*'4 classification'!X59/'FX rate'!$C14,"")</f>
        <v/>
      </c>
      <c r="BE59" s="1118" t="str">
        <f>IF(ISNUMBER(Y59),'Cover Page'!$D$35/1000000*'4 classification'!Y59/'FX rate'!$C14,"")</f>
        <v/>
      </c>
      <c r="BF59" s="871" t="str">
        <f>IF(ISNUMBER(Z59),'Cover Page'!$D$35/1000000*'4 classification'!Z59/'FX rate'!$C14,"")</f>
        <v/>
      </c>
      <c r="BG59" s="1119">
        <f>IF(ISNUMBER(AA59),'Cover Page'!$D$35/1000000*'4 classification'!AA59/'FX rate'!$C14,"")</f>
        <v>0</v>
      </c>
      <c r="BH59" s="1118">
        <f>IF(ISNUMBER(AB59),'Cover Page'!$D$35/1000000*'4 classification'!AB59/'FX rate'!$C14,"")</f>
        <v>0</v>
      </c>
      <c r="BI59" s="871">
        <f>IF(ISNUMBER(AC59),'Cover Page'!$D$35/1000000*'4 classification'!AC59/'FX rate'!$C14,"")</f>
        <v>0</v>
      </c>
      <c r="BN59" s="860">
        <v>2009</v>
      </c>
      <c r="BO59" s="903" t="str">
        <f>IF(ISNUMBER(C59),'Cover Page'!$D$35/1000000*C59/'FX rate'!$C$23,"")</f>
        <v/>
      </c>
      <c r="BP59" s="1112" t="str">
        <f>IF(ISNUMBER(D59),'Cover Page'!$D$35/1000000*D59/'FX rate'!$C$23,"")</f>
        <v/>
      </c>
      <c r="BQ59" s="904" t="str">
        <f>IF(ISNUMBER(E59),'Cover Page'!$D$35/1000000*E59/'FX rate'!$C$23,"")</f>
        <v/>
      </c>
      <c r="BR59" s="1113" t="str">
        <f>IF(ISNUMBER(F59),'Cover Page'!$D$35/1000000*F59/'FX rate'!$C$23,"")</f>
        <v/>
      </c>
      <c r="BS59" s="1112" t="str">
        <f>IF(ISNUMBER(G59),'Cover Page'!$D$35/1000000*G59/'FX rate'!$C$23,"")</f>
        <v/>
      </c>
      <c r="BT59" s="904" t="str">
        <f>IF(ISNUMBER(H59),'Cover Page'!$D$35/1000000*H59/'FX rate'!$C$23,"")</f>
        <v/>
      </c>
      <c r="BU59" s="1113" t="str">
        <f>IF(ISNUMBER(I59),'Cover Page'!$D$35/1000000*I59/'FX rate'!$C$23,"")</f>
        <v/>
      </c>
      <c r="BV59" s="1112" t="str">
        <f>IF(ISNUMBER(J59),'Cover Page'!$D$35/1000000*J59/'FX rate'!$C$23,"")</f>
        <v/>
      </c>
      <c r="BW59" s="904" t="str">
        <f>IF(ISNUMBER(K59),'Cover Page'!$D$35/1000000*K59/'FX rate'!$C$23,"")</f>
        <v/>
      </c>
      <c r="BX59" s="1113" t="str">
        <f>IF(ISNUMBER(L59),'Cover Page'!$D$35/1000000*L59/'FX rate'!$C$23,"")</f>
        <v/>
      </c>
      <c r="BY59" s="1112" t="str">
        <f>IF(ISNUMBER(M59),'Cover Page'!$D$35/1000000*M59/'FX rate'!$C$23,"")</f>
        <v/>
      </c>
      <c r="BZ59" s="904" t="str">
        <f>IF(ISNUMBER(N59),'Cover Page'!$D$35/1000000*N59/'FX rate'!$C$23,"")</f>
        <v/>
      </c>
      <c r="CA59" s="1113" t="str">
        <f>IF(ISNUMBER(O59),'Cover Page'!$D$35/1000000*O59/'FX rate'!$C$23,"")</f>
        <v/>
      </c>
      <c r="CB59" s="1112" t="str">
        <f>IF(ISNUMBER(P59),'Cover Page'!$D$35/1000000*P59/'FX rate'!$C$23,"")</f>
        <v/>
      </c>
      <c r="CC59" s="904" t="str">
        <f>IF(ISNUMBER(Q59),'Cover Page'!$D$35/1000000*Q59/'FX rate'!$C$23,"")</f>
        <v/>
      </c>
      <c r="CD59" s="1113" t="str">
        <f>IF(ISNUMBER(R59),'Cover Page'!$D$35/1000000*R59/'FX rate'!$C$23,"")</f>
        <v/>
      </c>
      <c r="CE59" s="1112" t="str">
        <f>IF(ISNUMBER(S59),'Cover Page'!$D$35/1000000*S59/'FX rate'!$C$23,"")</f>
        <v/>
      </c>
      <c r="CF59" s="904" t="str">
        <f>IF(ISNUMBER(T59),'Cover Page'!$D$35/1000000*T59/'FX rate'!$C$23,"")</f>
        <v/>
      </c>
      <c r="CG59" s="1113" t="str">
        <f>IF(ISNUMBER(U59),'Cover Page'!$D$35/1000000*U59/'FX rate'!$C$23,"")</f>
        <v/>
      </c>
      <c r="CH59" s="1112" t="str">
        <f>IF(ISNUMBER(V59),'Cover Page'!$D$35/1000000*V59/'FX rate'!$C$23,"")</f>
        <v/>
      </c>
      <c r="CI59" s="904" t="str">
        <f>IF(ISNUMBER(W59),'Cover Page'!$D$35/1000000*W59/'FX rate'!$C$23,"")</f>
        <v/>
      </c>
      <c r="CJ59" s="1113" t="str">
        <f>IF(ISNUMBER(X59),'Cover Page'!$D$35/1000000*X59/'FX rate'!$C$23,"")</f>
        <v/>
      </c>
      <c r="CK59" s="1112" t="str">
        <f>IF(ISNUMBER(Y59),'Cover Page'!$D$35/1000000*Y59/'FX rate'!$C$23,"")</f>
        <v/>
      </c>
      <c r="CL59" s="904" t="str">
        <f>IF(ISNUMBER(Z59),'Cover Page'!$D$35/1000000*Z59/'FX rate'!$C$23,"")</f>
        <v/>
      </c>
      <c r="CM59" s="1113">
        <f>IF(ISNUMBER(AA59),'Cover Page'!$D$35/1000000*AA59/'FX rate'!$C$23,"")</f>
        <v>0</v>
      </c>
      <c r="CN59" s="1112">
        <f>IF(ISNUMBER(AB59),'Cover Page'!$D$35/1000000*AB59/'FX rate'!$C$23,"")</f>
        <v>0</v>
      </c>
      <c r="CO59" s="904">
        <f>IF(ISNUMBER(AC59),'Cover Page'!$D$35/1000000*AC59/'FX rate'!$C$23,"")</f>
        <v>0</v>
      </c>
      <c r="CP59" s="795"/>
      <c r="CQ59" s="795"/>
      <c r="CR59" s="795"/>
      <c r="CS59" s="795"/>
    </row>
    <row r="60" spans="1:97" s="2" customFormat="1" ht="14.25" x14ac:dyDescent="0.2">
      <c r="A60" s="6"/>
      <c r="B60" s="78">
        <v>2010</v>
      </c>
      <c r="C60" s="177"/>
      <c r="D60" s="119"/>
      <c r="E60" s="118"/>
      <c r="F60" s="173"/>
      <c r="G60" s="119"/>
      <c r="H60" s="118"/>
      <c r="I60" s="173"/>
      <c r="J60" s="119"/>
      <c r="K60" s="118"/>
      <c r="L60" s="173"/>
      <c r="M60" s="119"/>
      <c r="N60" s="118"/>
      <c r="O60" s="173"/>
      <c r="P60" s="119"/>
      <c r="Q60" s="118"/>
      <c r="R60" s="173"/>
      <c r="S60" s="119"/>
      <c r="T60" s="118"/>
      <c r="U60" s="173"/>
      <c r="V60" s="119"/>
      <c r="W60" s="118"/>
      <c r="X60" s="173"/>
      <c r="Y60" s="119"/>
      <c r="Z60" s="119"/>
      <c r="AA60" s="452">
        <f t="shared" si="5"/>
        <v>0</v>
      </c>
      <c r="AB60" s="458">
        <f t="shared" si="6"/>
        <v>0</v>
      </c>
      <c r="AC60" s="437">
        <f t="shared" si="7"/>
        <v>0</v>
      </c>
      <c r="AH60" s="788">
        <v>2010</v>
      </c>
      <c r="AI60" s="872" t="str">
        <f>IF(ISNUMBER(C60),'Cover Page'!$D$35/1000000*'4 classification'!C60/'FX rate'!$C15,"")</f>
        <v/>
      </c>
      <c r="AJ60" s="1120" t="str">
        <f>IF(ISNUMBER(D60),'Cover Page'!$D$35/1000000*'4 classification'!D60/'FX rate'!$C15,"")</f>
        <v/>
      </c>
      <c r="AK60" s="873" t="str">
        <f>IF(ISNUMBER(E60),'Cover Page'!$D$35/1000000*'4 classification'!E60/'FX rate'!$C15,"")</f>
        <v/>
      </c>
      <c r="AL60" s="1121" t="str">
        <f>IF(ISNUMBER(F60),'Cover Page'!$D$35/1000000*'4 classification'!F60/'FX rate'!$C15,"")</f>
        <v/>
      </c>
      <c r="AM60" s="1120" t="str">
        <f>IF(ISNUMBER(G60),'Cover Page'!$D$35/1000000*'4 classification'!G60/'FX rate'!$C15,"")</f>
        <v/>
      </c>
      <c r="AN60" s="873" t="str">
        <f>IF(ISNUMBER(H60),'Cover Page'!$D$35/1000000*'4 classification'!H60/'FX rate'!$C15,"")</f>
        <v/>
      </c>
      <c r="AO60" s="1121" t="str">
        <f>IF(ISNUMBER(I60),'Cover Page'!$D$35/1000000*'4 classification'!I60/'FX rate'!$C15,"")</f>
        <v/>
      </c>
      <c r="AP60" s="1120" t="str">
        <f>IF(ISNUMBER(J60),'Cover Page'!$D$35/1000000*'4 classification'!J60/'FX rate'!$C15,"")</f>
        <v/>
      </c>
      <c r="AQ60" s="873" t="str">
        <f>IF(ISNUMBER(K60),'Cover Page'!$D$35/1000000*'4 classification'!K60/'FX rate'!$C15,"")</f>
        <v/>
      </c>
      <c r="AR60" s="1121" t="str">
        <f>IF(ISNUMBER(L60),'Cover Page'!$D$35/1000000*'4 classification'!L60/'FX rate'!$C15,"")</f>
        <v/>
      </c>
      <c r="AS60" s="1120" t="str">
        <f>IF(ISNUMBER(M60),'Cover Page'!$D$35/1000000*'4 classification'!M60/'FX rate'!$C15,"")</f>
        <v/>
      </c>
      <c r="AT60" s="873" t="str">
        <f>IF(ISNUMBER(N60),'Cover Page'!$D$35/1000000*'4 classification'!N60/'FX rate'!$C15,"")</f>
        <v/>
      </c>
      <c r="AU60" s="1121" t="str">
        <f>IF(ISNUMBER(O60),'Cover Page'!$D$35/1000000*'4 classification'!O60/'FX rate'!$C15,"")</f>
        <v/>
      </c>
      <c r="AV60" s="1120" t="str">
        <f>IF(ISNUMBER(P60),'Cover Page'!$D$35/1000000*'4 classification'!P60/'FX rate'!$C15,"")</f>
        <v/>
      </c>
      <c r="AW60" s="873" t="str">
        <f>IF(ISNUMBER(Q60),'Cover Page'!$D$35/1000000*'4 classification'!Q60/'FX rate'!$C15,"")</f>
        <v/>
      </c>
      <c r="AX60" s="1121" t="str">
        <f>IF(ISNUMBER(R60),'Cover Page'!$D$35/1000000*'4 classification'!R60/'FX rate'!$C15,"")</f>
        <v/>
      </c>
      <c r="AY60" s="1120" t="str">
        <f>IF(ISNUMBER(S60),'Cover Page'!$D$35/1000000*'4 classification'!S60/'FX rate'!$C15,"")</f>
        <v/>
      </c>
      <c r="AZ60" s="1120" t="str">
        <f>IF(ISNUMBER(T60),'Cover Page'!$D$35/1000000*'4 classification'!T60/'FX rate'!$C15,"")</f>
        <v/>
      </c>
      <c r="BA60" s="1124" t="str">
        <f>IF(ISNUMBER(U60),'Cover Page'!$D$35/1000000*'4 classification'!U60/'FX rate'!$C15,"")</f>
        <v/>
      </c>
      <c r="BB60" s="1118" t="str">
        <f>IF(ISNUMBER(V60),'Cover Page'!$D$35/1000000*'4 classification'!V60/'FX rate'!$C15,"")</f>
        <v/>
      </c>
      <c r="BC60" s="871" t="str">
        <f>IF(ISNUMBER(W60),'Cover Page'!$D$35/1000000*'4 classification'!W60/'FX rate'!$C15,"")</f>
        <v/>
      </c>
      <c r="BD60" s="1124" t="str">
        <f>IF(ISNUMBER(X60),'Cover Page'!$D$35/1000000*'4 classification'!X60/'FX rate'!$C15,"")</f>
        <v/>
      </c>
      <c r="BE60" s="1118" t="str">
        <f>IF(ISNUMBER(Y60),'Cover Page'!$D$35/1000000*'4 classification'!Y60/'FX rate'!$C15,"")</f>
        <v/>
      </c>
      <c r="BF60" s="871" t="str">
        <f>IF(ISNUMBER(Z60),'Cover Page'!$D$35/1000000*'4 classification'!Z60/'FX rate'!$C15,"")</f>
        <v/>
      </c>
      <c r="BG60" s="1119">
        <f>IF(ISNUMBER(AA60),'Cover Page'!$D$35/1000000*'4 classification'!AA60/'FX rate'!$C15,"")</f>
        <v>0</v>
      </c>
      <c r="BH60" s="1118">
        <f>IF(ISNUMBER(AB60),'Cover Page'!$D$35/1000000*'4 classification'!AB60/'FX rate'!$C15,"")</f>
        <v>0</v>
      </c>
      <c r="BI60" s="871">
        <f>IF(ISNUMBER(AC60),'Cover Page'!$D$35/1000000*'4 classification'!AC60/'FX rate'!$C15,"")</f>
        <v>0</v>
      </c>
      <c r="BN60" s="860">
        <v>2010</v>
      </c>
      <c r="BO60" s="903" t="str">
        <f>IF(ISNUMBER(C60),'Cover Page'!$D$35/1000000*C60/'FX rate'!$C$23,"")</f>
        <v/>
      </c>
      <c r="BP60" s="1112" t="str">
        <f>IF(ISNUMBER(D60),'Cover Page'!$D$35/1000000*D60/'FX rate'!$C$23,"")</f>
        <v/>
      </c>
      <c r="BQ60" s="904" t="str">
        <f>IF(ISNUMBER(E60),'Cover Page'!$D$35/1000000*E60/'FX rate'!$C$23,"")</f>
        <v/>
      </c>
      <c r="BR60" s="1113" t="str">
        <f>IF(ISNUMBER(F60),'Cover Page'!$D$35/1000000*F60/'FX rate'!$C$23,"")</f>
        <v/>
      </c>
      <c r="BS60" s="1112" t="str">
        <f>IF(ISNUMBER(G60),'Cover Page'!$D$35/1000000*G60/'FX rate'!$C$23,"")</f>
        <v/>
      </c>
      <c r="BT60" s="904" t="str">
        <f>IF(ISNUMBER(H60),'Cover Page'!$D$35/1000000*H60/'FX rate'!$C$23,"")</f>
        <v/>
      </c>
      <c r="BU60" s="1113" t="str">
        <f>IF(ISNUMBER(I60),'Cover Page'!$D$35/1000000*I60/'FX rate'!$C$23,"")</f>
        <v/>
      </c>
      <c r="BV60" s="1112" t="str">
        <f>IF(ISNUMBER(J60),'Cover Page'!$D$35/1000000*J60/'FX rate'!$C$23,"")</f>
        <v/>
      </c>
      <c r="BW60" s="904" t="str">
        <f>IF(ISNUMBER(K60),'Cover Page'!$D$35/1000000*K60/'FX rate'!$C$23,"")</f>
        <v/>
      </c>
      <c r="BX60" s="1113" t="str">
        <f>IF(ISNUMBER(L60),'Cover Page'!$D$35/1000000*L60/'FX rate'!$C$23,"")</f>
        <v/>
      </c>
      <c r="BY60" s="1112" t="str">
        <f>IF(ISNUMBER(M60),'Cover Page'!$D$35/1000000*M60/'FX rate'!$C$23,"")</f>
        <v/>
      </c>
      <c r="BZ60" s="904" t="str">
        <f>IF(ISNUMBER(N60),'Cover Page'!$D$35/1000000*N60/'FX rate'!$C$23,"")</f>
        <v/>
      </c>
      <c r="CA60" s="1113" t="str">
        <f>IF(ISNUMBER(O60),'Cover Page'!$D$35/1000000*O60/'FX rate'!$C$23,"")</f>
        <v/>
      </c>
      <c r="CB60" s="1112" t="str">
        <f>IF(ISNUMBER(P60),'Cover Page'!$D$35/1000000*P60/'FX rate'!$C$23,"")</f>
        <v/>
      </c>
      <c r="CC60" s="904" t="str">
        <f>IF(ISNUMBER(Q60),'Cover Page'!$D$35/1000000*Q60/'FX rate'!$C$23,"")</f>
        <v/>
      </c>
      <c r="CD60" s="1113" t="str">
        <f>IF(ISNUMBER(R60),'Cover Page'!$D$35/1000000*R60/'FX rate'!$C$23,"")</f>
        <v/>
      </c>
      <c r="CE60" s="1112" t="str">
        <f>IF(ISNUMBER(S60),'Cover Page'!$D$35/1000000*S60/'FX rate'!$C$23,"")</f>
        <v/>
      </c>
      <c r="CF60" s="904" t="str">
        <f>IF(ISNUMBER(T60),'Cover Page'!$D$35/1000000*T60/'FX rate'!$C$23,"")</f>
        <v/>
      </c>
      <c r="CG60" s="1113" t="str">
        <f>IF(ISNUMBER(U60),'Cover Page'!$D$35/1000000*U60/'FX rate'!$C$23,"")</f>
        <v/>
      </c>
      <c r="CH60" s="1112" t="str">
        <f>IF(ISNUMBER(V60),'Cover Page'!$D$35/1000000*V60/'FX rate'!$C$23,"")</f>
        <v/>
      </c>
      <c r="CI60" s="904" t="str">
        <f>IF(ISNUMBER(W60),'Cover Page'!$D$35/1000000*W60/'FX rate'!$C$23,"")</f>
        <v/>
      </c>
      <c r="CJ60" s="1113" t="str">
        <f>IF(ISNUMBER(X60),'Cover Page'!$D$35/1000000*X60/'FX rate'!$C$23,"")</f>
        <v/>
      </c>
      <c r="CK60" s="1112" t="str">
        <f>IF(ISNUMBER(Y60),'Cover Page'!$D$35/1000000*Y60/'FX rate'!$C$23,"")</f>
        <v/>
      </c>
      <c r="CL60" s="904" t="str">
        <f>IF(ISNUMBER(Z60),'Cover Page'!$D$35/1000000*Z60/'FX rate'!$C$23,"")</f>
        <v/>
      </c>
      <c r="CM60" s="1113">
        <f>IF(ISNUMBER(AA60),'Cover Page'!$D$35/1000000*AA60/'FX rate'!$C$23,"")</f>
        <v>0</v>
      </c>
      <c r="CN60" s="1112">
        <f>IF(ISNUMBER(AB60),'Cover Page'!$D$35/1000000*AB60/'FX rate'!$C$23,"")</f>
        <v>0</v>
      </c>
      <c r="CO60" s="904">
        <f>IF(ISNUMBER(AC60),'Cover Page'!$D$35/1000000*AC60/'FX rate'!$C$23,"")</f>
        <v>0</v>
      </c>
      <c r="CP60" s="795"/>
      <c r="CQ60" s="795"/>
      <c r="CR60" s="795"/>
      <c r="CS60" s="795"/>
    </row>
    <row r="61" spans="1:97" s="2" customFormat="1" ht="14.25" x14ac:dyDescent="0.2">
      <c r="A61" s="6"/>
      <c r="B61" s="78">
        <v>2011</v>
      </c>
      <c r="C61" s="177"/>
      <c r="D61" s="119"/>
      <c r="E61" s="118"/>
      <c r="F61" s="173"/>
      <c r="G61" s="119"/>
      <c r="H61" s="118"/>
      <c r="I61" s="173"/>
      <c r="J61" s="119"/>
      <c r="K61" s="118"/>
      <c r="L61" s="173"/>
      <c r="M61" s="119"/>
      <c r="N61" s="118"/>
      <c r="O61" s="173"/>
      <c r="P61" s="119"/>
      <c r="Q61" s="118"/>
      <c r="R61" s="173"/>
      <c r="S61" s="119"/>
      <c r="T61" s="118"/>
      <c r="U61" s="173"/>
      <c r="V61" s="119"/>
      <c r="W61" s="118"/>
      <c r="X61" s="173"/>
      <c r="Y61" s="119"/>
      <c r="Z61" s="119"/>
      <c r="AA61" s="452">
        <f t="shared" si="5"/>
        <v>0</v>
      </c>
      <c r="AB61" s="458">
        <f t="shared" si="6"/>
        <v>0</v>
      </c>
      <c r="AC61" s="437">
        <f t="shared" si="7"/>
        <v>0</v>
      </c>
      <c r="AH61" s="788">
        <v>2011</v>
      </c>
      <c r="AI61" s="872" t="str">
        <f>IF(ISNUMBER(C61),'Cover Page'!$D$35/1000000*'4 classification'!C61/'FX rate'!$C16,"")</f>
        <v/>
      </c>
      <c r="AJ61" s="1120" t="str">
        <f>IF(ISNUMBER(D61),'Cover Page'!$D$35/1000000*'4 classification'!D61/'FX rate'!$C16,"")</f>
        <v/>
      </c>
      <c r="AK61" s="873" t="str">
        <f>IF(ISNUMBER(E61),'Cover Page'!$D$35/1000000*'4 classification'!E61/'FX rate'!$C16,"")</f>
        <v/>
      </c>
      <c r="AL61" s="1121" t="str">
        <f>IF(ISNUMBER(F61),'Cover Page'!$D$35/1000000*'4 classification'!F61/'FX rate'!$C16,"")</f>
        <v/>
      </c>
      <c r="AM61" s="1120" t="str">
        <f>IF(ISNUMBER(G61),'Cover Page'!$D$35/1000000*'4 classification'!G61/'FX rate'!$C16,"")</f>
        <v/>
      </c>
      <c r="AN61" s="873" t="str">
        <f>IF(ISNUMBER(H61),'Cover Page'!$D$35/1000000*'4 classification'!H61/'FX rate'!$C16,"")</f>
        <v/>
      </c>
      <c r="AO61" s="1121" t="str">
        <f>IF(ISNUMBER(I61),'Cover Page'!$D$35/1000000*'4 classification'!I61/'FX rate'!$C16,"")</f>
        <v/>
      </c>
      <c r="AP61" s="1120" t="str">
        <f>IF(ISNUMBER(J61),'Cover Page'!$D$35/1000000*'4 classification'!J61/'FX rate'!$C16,"")</f>
        <v/>
      </c>
      <c r="AQ61" s="873" t="str">
        <f>IF(ISNUMBER(K61),'Cover Page'!$D$35/1000000*'4 classification'!K61/'FX rate'!$C16,"")</f>
        <v/>
      </c>
      <c r="AR61" s="1121" t="str">
        <f>IF(ISNUMBER(L61),'Cover Page'!$D$35/1000000*'4 classification'!L61/'FX rate'!$C16,"")</f>
        <v/>
      </c>
      <c r="AS61" s="1120" t="str">
        <f>IF(ISNUMBER(M61),'Cover Page'!$D$35/1000000*'4 classification'!M61/'FX rate'!$C16,"")</f>
        <v/>
      </c>
      <c r="AT61" s="873" t="str">
        <f>IF(ISNUMBER(N61),'Cover Page'!$D$35/1000000*'4 classification'!N61/'FX rate'!$C16,"")</f>
        <v/>
      </c>
      <c r="AU61" s="1121" t="str">
        <f>IF(ISNUMBER(O61),'Cover Page'!$D$35/1000000*'4 classification'!O61/'FX rate'!$C16,"")</f>
        <v/>
      </c>
      <c r="AV61" s="1120" t="str">
        <f>IF(ISNUMBER(P61),'Cover Page'!$D$35/1000000*'4 classification'!P61/'FX rate'!$C16,"")</f>
        <v/>
      </c>
      <c r="AW61" s="873" t="str">
        <f>IF(ISNUMBER(Q61),'Cover Page'!$D$35/1000000*'4 classification'!Q61/'FX rate'!$C16,"")</f>
        <v/>
      </c>
      <c r="AX61" s="1121" t="str">
        <f>IF(ISNUMBER(R61),'Cover Page'!$D$35/1000000*'4 classification'!R61/'FX rate'!$C16,"")</f>
        <v/>
      </c>
      <c r="AY61" s="1120" t="str">
        <f>IF(ISNUMBER(S61),'Cover Page'!$D$35/1000000*'4 classification'!S61/'FX rate'!$C16,"")</f>
        <v/>
      </c>
      <c r="AZ61" s="1120" t="str">
        <f>IF(ISNUMBER(T61),'Cover Page'!$D$35/1000000*'4 classification'!T61/'FX rate'!$C16,"")</f>
        <v/>
      </c>
      <c r="BA61" s="1124" t="str">
        <f>IF(ISNUMBER(U61),'Cover Page'!$D$35/1000000*'4 classification'!U61/'FX rate'!$C16,"")</f>
        <v/>
      </c>
      <c r="BB61" s="1118" t="str">
        <f>IF(ISNUMBER(V61),'Cover Page'!$D$35/1000000*'4 classification'!V61/'FX rate'!$C16,"")</f>
        <v/>
      </c>
      <c r="BC61" s="871" t="str">
        <f>IF(ISNUMBER(W61),'Cover Page'!$D$35/1000000*'4 classification'!W61/'FX rate'!$C16,"")</f>
        <v/>
      </c>
      <c r="BD61" s="1124" t="str">
        <f>IF(ISNUMBER(X61),'Cover Page'!$D$35/1000000*'4 classification'!X61/'FX rate'!$C16,"")</f>
        <v/>
      </c>
      <c r="BE61" s="1118" t="str">
        <f>IF(ISNUMBER(Y61),'Cover Page'!$D$35/1000000*'4 classification'!Y61/'FX rate'!$C16,"")</f>
        <v/>
      </c>
      <c r="BF61" s="871" t="str">
        <f>IF(ISNUMBER(Z61),'Cover Page'!$D$35/1000000*'4 classification'!Z61/'FX rate'!$C16,"")</f>
        <v/>
      </c>
      <c r="BG61" s="1119">
        <f>IF(ISNUMBER(AA61),'Cover Page'!$D$35/1000000*'4 classification'!AA61/'FX rate'!$C16,"")</f>
        <v>0</v>
      </c>
      <c r="BH61" s="1118">
        <f>IF(ISNUMBER(AB61),'Cover Page'!$D$35/1000000*'4 classification'!AB61/'FX rate'!$C16,"")</f>
        <v>0</v>
      </c>
      <c r="BI61" s="871">
        <f>IF(ISNUMBER(AC61),'Cover Page'!$D$35/1000000*'4 classification'!AC61/'FX rate'!$C16,"")</f>
        <v>0</v>
      </c>
      <c r="BN61" s="860">
        <v>2011</v>
      </c>
      <c r="BO61" s="903" t="str">
        <f>IF(ISNUMBER(C61),'Cover Page'!$D$35/1000000*C61/'FX rate'!$C$23,"")</f>
        <v/>
      </c>
      <c r="BP61" s="1112" t="str">
        <f>IF(ISNUMBER(D61),'Cover Page'!$D$35/1000000*D61/'FX rate'!$C$23,"")</f>
        <v/>
      </c>
      <c r="BQ61" s="904" t="str">
        <f>IF(ISNUMBER(E61),'Cover Page'!$D$35/1000000*E61/'FX rate'!$C$23,"")</f>
        <v/>
      </c>
      <c r="BR61" s="1113" t="str">
        <f>IF(ISNUMBER(F61),'Cover Page'!$D$35/1000000*F61/'FX rate'!$C$23,"")</f>
        <v/>
      </c>
      <c r="BS61" s="1112" t="str">
        <f>IF(ISNUMBER(G61),'Cover Page'!$D$35/1000000*G61/'FX rate'!$C$23,"")</f>
        <v/>
      </c>
      <c r="BT61" s="904" t="str">
        <f>IF(ISNUMBER(H61),'Cover Page'!$D$35/1000000*H61/'FX rate'!$C$23,"")</f>
        <v/>
      </c>
      <c r="BU61" s="1113" t="str">
        <f>IF(ISNUMBER(I61),'Cover Page'!$D$35/1000000*I61/'FX rate'!$C$23,"")</f>
        <v/>
      </c>
      <c r="BV61" s="1112" t="str">
        <f>IF(ISNUMBER(J61),'Cover Page'!$D$35/1000000*J61/'FX rate'!$C$23,"")</f>
        <v/>
      </c>
      <c r="BW61" s="904" t="str">
        <f>IF(ISNUMBER(K61),'Cover Page'!$D$35/1000000*K61/'FX rate'!$C$23,"")</f>
        <v/>
      </c>
      <c r="BX61" s="1113" t="str">
        <f>IF(ISNUMBER(L61),'Cover Page'!$D$35/1000000*L61/'FX rate'!$C$23,"")</f>
        <v/>
      </c>
      <c r="BY61" s="1112" t="str">
        <f>IF(ISNUMBER(M61),'Cover Page'!$D$35/1000000*M61/'FX rate'!$C$23,"")</f>
        <v/>
      </c>
      <c r="BZ61" s="904" t="str">
        <f>IF(ISNUMBER(N61),'Cover Page'!$D$35/1000000*N61/'FX rate'!$C$23,"")</f>
        <v/>
      </c>
      <c r="CA61" s="1113" t="str">
        <f>IF(ISNUMBER(O61),'Cover Page'!$D$35/1000000*O61/'FX rate'!$C$23,"")</f>
        <v/>
      </c>
      <c r="CB61" s="1112" t="str">
        <f>IF(ISNUMBER(P61),'Cover Page'!$D$35/1000000*P61/'FX rate'!$C$23,"")</f>
        <v/>
      </c>
      <c r="CC61" s="904" t="str">
        <f>IF(ISNUMBER(Q61),'Cover Page'!$D$35/1000000*Q61/'FX rate'!$C$23,"")</f>
        <v/>
      </c>
      <c r="CD61" s="1113" t="str">
        <f>IF(ISNUMBER(R61),'Cover Page'!$D$35/1000000*R61/'FX rate'!$C$23,"")</f>
        <v/>
      </c>
      <c r="CE61" s="1112" t="str">
        <f>IF(ISNUMBER(S61),'Cover Page'!$D$35/1000000*S61/'FX rate'!$C$23,"")</f>
        <v/>
      </c>
      <c r="CF61" s="904" t="str">
        <f>IF(ISNUMBER(T61),'Cover Page'!$D$35/1000000*T61/'FX rate'!$C$23,"")</f>
        <v/>
      </c>
      <c r="CG61" s="1113" t="str">
        <f>IF(ISNUMBER(U61),'Cover Page'!$D$35/1000000*U61/'FX rate'!$C$23,"")</f>
        <v/>
      </c>
      <c r="CH61" s="1112" t="str">
        <f>IF(ISNUMBER(V61),'Cover Page'!$D$35/1000000*V61/'FX rate'!$C$23,"")</f>
        <v/>
      </c>
      <c r="CI61" s="904" t="str">
        <f>IF(ISNUMBER(W61),'Cover Page'!$D$35/1000000*W61/'FX rate'!$C$23,"")</f>
        <v/>
      </c>
      <c r="CJ61" s="1113" t="str">
        <f>IF(ISNUMBER(X61),'Cover Page'!$D$35/1000000*X61/'FX rate'!$C$23,"")</f>
        <v/>
      </c>
      <c r="CK61" s="1112" t="str">
        <f>IF(ISNUMBER(Y61),'Cover Page'!$D$35/1000000*Y61/'FX rate'!$C$23,"")</f>
        <v/>
      </c>
      <c r="CL61" s="904" t="str">
        <f>IF(ISNUMBER(Z61),'Cover Page'!$D$35/1000000*Z61/'FX rate'!$C$23,"")</f>
        <v/>
      </c>
      <c r="CM61" s="1113">
        <f>IF(ISNUMBER(AA61),'Cover Page'!$D$35/1000000*AA61/'FX rate'!$C$23,"")</f>
        <v>0</v>
      </c>
      <c r="CN61" s="1112">
        <f>IF(ISNUMBER(AB61),'Cover Page'!$D$35/1000000*AB61/'FX rate'!$C$23,"")</f>
        <v>0</v>
      </c>
      <c r="CO61" s="904">
        <f>IF(ISNUMBER(AC61),'Cover Page'!$D$35/1000000*AC61/'FX rate'!$C$23,"")</f>
        <v>0</v>
      </c>
      <c r="CP61" s="795"/>
      <c r="CQ61" s="795"/>
      <c r="CR61" s="795"/>
      <c r="CS61" s="795"/>
    </row>
    <row r="62" spans="1:97" s="2" customFormat="1" ht="14.25" x14ac:dyDescent="0.2">
      <c r="A62" s="6"/>
      <c r="B62" s="78">
        <v>2012</v>
      </c>
      <c r="C62" s="177"/>
      <c r="D62" s="119"/>
      <c r="E62" s="118"/>
      <c r="F62" s="173"/>
      <c r="G62" s="119"/>
      <c r="H62" s="118"/>
      <c r="I62" s="173"/>
      <c r="J62" s="119"/>
      <c r="K62" s="118"/>
      <c r="L62" s="173"/>
      <c r="M62" s="119"/>
      <c r="N62" s="118"/>
      <c r="O62" s="173"/>
      <c r="P62" s="119"/>
      <c r="Q62" s="118"/>
      <c r="R62" s="173"/>
      <c r="S62" s="119"/>
      <c r="T62" s="118"/>
      <c r="U62" s="173"/>
      <c r="V62" s="119"/>
      <c r="W62" s="118"/>
      <c r="X62" s="173"/>
      <c r="Y62" s="119"/>
      <c r="Z62" s="119"/>
      <c r="AA62" s="452">
        <f t="shared" si="5"/>
        <v>0</v>
      </c>
      <c r="AB62" s="458">
        <f t="shared" si="6"/>
        <v>0</v>
      </c>
      <c r="AC62" s="437">
        <f t="shared" si="7"/>
        <v>0</v>
      </c>
      <c r="AH62" s="788">
        <v>2012</v>
      </c>
      <c r="AI62" s="872" t="str">
        <f>IF(ISNUMBER(C62),'Cover Page'!$D$35/1000000*'4 classification'!C62/'FX rate'!$C17,"")</f>
        <v/>
      </c>
      <c r="AJ62" s="1120" t="str">
        <f>IF(ISNUMBER(D62),'Cover Page'!$D$35/1000000*'4 classification'!D62/'FX rate'!$C17,"")</f>
        <v/>
      </c>
      <c r="AK62" s="873" t="str">
        <f>IF(ISNUMBER(E62),'Cover Page'!$D$35/1000000*'4 classification'!E62/'FX rate'!$C17,"")</f>
        <v/>
      </c>
      <c r="AL62" s="1121" t="str">
        <f>IF(ISNUMBER(F62),'Cover Page'!$D$35/1000000*'4 classification'!F62/'FX rate'!$C17,"")</f>
        <v/>
      </c>
      <c r="AM62" s="1120" t="str">
        <f>IF(ISNUMBER(G62),'Cover Page'!$D$35/1000000*'4 classification'!G62/'FX rate'!$C17,"")</f>
        <v/>
      </c>
      <c r="AN62" s="873" t="str">
        <f>IF(ISNUMBER(H62),'Cover Page'!$D$35/1000000*'4 classification'!H62/'FX rate'!$C17,"")</f>
        <v/>
      </c>
      <c r="AO62" s="1121" t="str">
        <f>IF(ISNUMBER(I62),'Cover Page'!$D$35/1000000*'4 classification'!I62/'FX rate'!$C17,"")</f>
        <v/>
      </c>
      <c r="AP62" s="1120" t="str">
        <f>IF(ISNUMBER(J62),'Cover Page'!$D$35/1000000*'4 classification'!J62/'FX rate'!$C17,"")</f>
        <v/>
      </c>
      <c r="AQ62" s="873" t="str">
        <f>IF(ISNUMBER(K62),'Cover Page'!$D$35/1000000*'4 classification'!K62/'FX rate'!$C17,"")</f>
        <v/>
      </c>
      <c r="AR62" s="1121" t="str">
        <f>IF(ISNUMBER(L62),'Cover Page'!$D$35/1000000*'4 classification'!L62/'FX rate'!$C17,"")</f>
        <v/>
      </c>
      <c r="AS62" s="1120" t="str">
        <f>IF(ISNUMBER(M62),'Cover Page'!$D$35/1000000*'4 classification'!M62/'FX rate'!$C17,"")</f>
        <v/>
      </c>
      <c r="AT62" s="873" t="str">
        <f>IF(ISNUMBER(N62),'Cover Page'!$D$35/1000000*'4 classification'!N62/'FX rate'!$C17,"")</f>
        <v/>
      </c>
      <c r="AU62" s="1121" t="str">
        <f>IF(ISNUMBER(O62),'Cover Page'!$D$35/1000000*'4 classification'!O62/'FX rate'!$C17,"")</f>
        <v/>
      </c>
      <c r="AV62" s="1120" t="str">
        <f>IF(ISNUMBER(P62),'Cover Page'!$D$35/1000000*'4 classification'!P62/'FX rate'!$C17,"")</f>
        <v/>
      </c>
      <c r="AW62" s="873" t="str">
        <f>IF(ISNUMBER(Q62),'Cover Page'!$D$35/1000000*'4 classification'!Q62/'FX rate'!$C17,"")</f>
        <v/>
      </c>
      <c r="AX62" s="1121" t="str">
        <f>IF(ISNUMBER(R62),'Cover Page'!$D$35/1000000*'4 classification'!R62/'FX rate'!$C17,"")</f>
        <v/>
      </c>
      <c r="AY62" s="1120" t="str">
        <f>IF(ISNUMBER(S62),'Cover Page'!$D$35/1000000*'4 classification'!S62/'FX rate'!$C17,"")</f>
        <v/>
      </c>
      <c r="AZ62" s="1120" t="str">
        <f>IF(ISNUMBER(T62),'Cover Page'!$D$35/1000000*'4 classification'!T62/'FX rate'!$C17,"")</f>
        <v/>
      </c>
      <c r="BA62" s="1124" t="str">
        <f>IF(ISNUMBER(U62),'Cover Page'!$D$35/1000000*'4 classification'!U62/'FX rate'!$C17,"")</f>
        <v/>
      </c>
      <c r="BB62" s="1118" t="str">
        <f>IF(ISNUMBER(V62),'Cover Page'!$D$35/1000000*'4 classification'!V62/'FX rate'!$C17,"")</f>
        <v/>
      </c>
      <c r="BC62" s="871" t="str">
        <f>IF(ISNUMBER(W62),'Cover Page'!$D$35/1000000*'4 classification'!W62/'FX rate'!$C17,"")</f>
        <v/>
      </c>
      <c r="BD62" s="1124" t="str">
        <f>IF(ISNUMBER(X62),'Cover Page'!$D$35/1000000*'4 classification'!X62/'FX rate'!$C17,"")</f>
        <v/>
      </c>
      <c r="BE62" s="1118" t="str">
        <f>IF(ISNUMBER(Y62),'Cover Page'!$D$35/1000000*'4 classification'!Y62/'FX rate'!$C17,"")</f>
        <v/>
      </c>
      <c r="BF62" s="871" t="str">
        <f>IF(ISNUMBER(Z62),'Cover Page'!$D$35/1000000*'4 classification'!Z62/'FX rate'!$C17,"")</f>
        <v/>
      </c>
      <c r="BG62" s="1119">
        <f>IF(ISNUMBER(AA62),'Cover Page'!$D$35/1000000*'4 classification'!AA62/'FX rate'!$C17,"")</f>
        <v>0</v>
      </c>
      <c r="BH62" s="1118">
        <f>IF(ISNUMBER(AB62),'Cover Page'!$D$35/1000000*'4 classification'!AB62/'FX rate'!$C17,"")</f>
        <v>0</v>
      </c>
      <c r="BI62" s="871">
        <f>IF(ISNUMBER(AC62),'Cover Page'!$D$35/1000000*'4 classification'!AC62/'FX rate'!$C17,"")</f>
        <v>0</v>
      </c>
      <c r="BN62" s="860">
        <v>2012</v>
      </c>
      <c r="BO62" s="903" t="str">
        <f>IF(ISNUMBER(C62),'Cover Page'!$D$35/1000000*C62/'FX rate'!$C$23,"")</f>
        <v/>
      </c>
      <c r="BP62" s="1112" t="str">
        <f>IF(ISNUMBER(D62),'Cover Page'!$D$35/1000000*D62/'FX rate'!$C$23,"")</f>
        <v/>
      </c>
      <c r="BQ62" s="904" t="str">
        <f>IF(ISNUMBER(E62),'Cover Page'!$D$35/1000000*E62/'FX rate'!$C$23,"")</f>
        <v/>
      </c>
      <c r="BR62" s="1113" t="str">
        <f>IF(ISNUMBER(F62),'Cover Page'!$D$35/1000000*F62/'FX rate'!$C$23,"")</f>
        <v/>
      </c>
      <c r="BS62" s="1112" t="str">
        <f>IF(ISNUMBER(G62),'Cover Page'!$D$35/1000000*G62/'FX rate'!$C$23,"")</f>
        <v/>
      </c>
      <c r="BT62" s="904" t="str">
        <f>IF(ISNUMBER(H62),'Cover Page'!$D$35/1000000*H62/'FX rate'!$C$23,"")</f>
        <v/>
      </c>
      <c r="BU62" s="1113" t="str">
        <f>IF(ISNUMBER(I62),'Cover Page'!$D$35/1000000*I62/'FX rate'!$C$23,"")</f>
        <v/>
      </c>
      <c r="BV62" s="1112" t="str">
        <f>IF(ISNUMBER(J62),'Cover Page'!$D$35/1000000*J62/'FX rate'!$C$23,"")</f>
        <v/>
      </c>
      <c r="BW62" s="904" t="str">
        <f>IF(ISNUMBER(K62),'Cover Page'!$D$35/1000000*K62/'FX rate'!$C$23,"")</f>
        <v/>
      </c>
      <c r="BX62" s="1113" t="str">
        <f>IF(ISNUMBER(L62),'Cover Page'!$D$35/1000000*L62/'FX rate'!$C$23,"")</f>
        <v/>
      </c>
      <c r="BY62" s="1112" t="str">
        <f>IF(ISNUMBER(M62),'Cover Page'!$D$35/1000000*M62/'FX rate'!$C$23,"")</f>
        <v/>
      </c>
      <c r="BZ62" s="904" t="str">
        <f>IF(ISNUMBER(N62),'Cover Page'!$D$35/1000000*N62/'FX rate'!$C$23,"")</f>
        <v/>
      </c>
      <c r="CA62" s="1113" t="str">
        <f>IF(ISNUMBER(O62),'Cover Page'!$D$35/1000000*O62/'FX rate'!$C$23,"")</f>
        <v/>
      </c>
      <c r="CB62" s="1112" t="str">
        <f>IF(ISNUMBER(P62),'Cover Page'!$D$35/1000000*P62/'FX rate'!$C$23,"")</f>
        <v/>
      </c>
      <c r="CC62" s="904" t="str">
        <f>IF(ISNUMBER(Q62),'Cover Page'!$D$35/1000000*Q62/'FX rate'!$C$23,"")</f>
        <v/>
      </c>
      <c r="CD62" s="1113" t="str">
        <f>IF(ISNUMBER(R62),'Cover Page'!$D$35/1000000*R62/'FX rate'!$C$23,"")</f>
        <v/>
      </c>
      <c r="CE62" s="1112" t="str">
        <f>IF(ISNUMBER(S62),'Cover Page'!$D$35/1000000*S62/'FX rate'!$C$23,"")</f>
        <v/>
      </c>
      <c r="CF62" s="904" t="str">
        <f>IF(ISNUMBER(T62),'Cover Page'!$D$35/1000000*T62/'FX rate'!$C$23,"")</f>
        <v/>
      </c>
      <c r="CG62" s="1113" t="str">
        <f>IF(ISNUMBER(U62),'Cover Page'!$D$35/1000000*U62/'FX rate'!$C$23,"")</f>
        <v/>
      </c>
      <c r="CH62" s="1112" t="str">
        <f>IF(ISNUMBER(V62),'Cover Page'!$D$35/1000000*V62/'FX rate'!$C$23,"")</f>
        <v/>
      </c>
      <c r="CI62" s="904" t="str">
        <f>IF(ISNUMBER(W62),'Cover Page'!$D$35/1000000*W62/'FX rate'!$C$23,"")</f>
        <v/>
      </c>
      <c r="CJ62" s="1113" t="str">
        <f>IF(ISNUMBER(X62),'Cover Page'!$D$35/1000000*X62/'FX rate'!$C$23,"")</f>
        <v/>
      </c>
      <c r="CK62" s="1112" t="str">
        <f>IF(ISNUMBER(Y62),'Cover Page'!$D$35/1000000*Y62/'FX rate'!$C$23,"")</f>
        <v/>
      </c>
      <c r="CL62" s="904" t="str">
        <f>IF(ISNUMBER(Z62),'Cover Page'!$D$35/1000000*Z62/'FX rate'!$C$23,"")</f>
        <v/>
      </c>
      <c r="CM62" s="1113">
        <f>IF(ISNUMBER(AA62),'Cover Page'!$D$35/1000000*AA62/'FX rate'!$C$23,"")</f>
        <v>0</v>
      </c>
      <c r="CN62" s="1112">
        <f>IF(ISNUMBER(AB62),'Cover Page'!$D$35/1000000*AB62/'FX rate'!$C$23,"")</f>
        <v>0</v>
      </c>
      <c r="CO62" s="904">
        <f>IF(ISNUMBER(AC62),'Cover Page'!$D$35/1000000*AC62/'FX rate'!$C$23,"")</f>
        <v>0</v>
      </c>
      <c r="CP62" s="795"/>
      <c r="CQ62" s="795"/>
      <c r="CR62" s="795"/>
      <c r="CS62" s="795"/>
    </row>
    <row r="63" spans="1:97" s="2" customFormat="1" ht="14.25" x14ac:dyDescent="0.2">
      <c r="A63" s="6"/>
      <c r="B63" s="78">
        <v>2013</v>
      </c>
      <c r="C63" s="177"/>
      <c r="D63" s="119"/>
      <c r="E63" s="118"/>
      <c r="F63" s="173"/>
      <c r="G63" s="119"/>
      <c r="H63" s="118"/>
      <c r="I63" s="173"/>
      <c r="J63" s="119"/>
      <c r="K63" s="118"/>
      <c r="L63" s="173"/>
      <c r="M63" s="119"/>
      <c r="N63" s="118"/>
      <c r="O63" s="173"/>
      <c r="P63" s="119"/>
      <c r="Q63" s="118"/>
      <c r="R63" s="173"/>
      <c r="S63" s="119"/>
      <c r="T63" s="118"/>
      <c r="U63" s="173"/>
      <c r="V63" s="119"/>
      <c r="W63" s="118"/>
      <c r="X63" s="173"/>
      <c r="Y63" s="119"/>
      <c r="Z63" s="119"/>
      <c r="AA63" s="452">
        <f t="shared" si="5"/>
        <v>0</v>
      </c>
      <c r="AB63" s="458">
        <f t="shared" si="6"/>
        <v>0</v>
      </c>
      <c r="AC63" s="437">
        <f t="shared" si="7"/>
        <v>0</v>
      </c>
      <c r="AH63" s="788">
        <v>2013</v>
      </c>
      <c r="AI63" s="872" t="str">
        <f>IF(ISNUMBER(C63),'Cover Page'!$D$35/1000000*'4 classification'!C63/'FX rate'!$C18,"")</f>
        <v/>
      </c>
      <c r="AJ63" s="1120" t="str">
        <f>IF(ISNUMBER(D63),'Cover Page'!$D$35/1000000*'4 classification'!D63/'FX rate'!$C18,"")</f>
        <v/>
      </c>
      <c r="AK63" s="873" t="str">
        <f>IF(ISNUMBER(E63),'Cover Page'!$D$35/1000000*'4 classification'!E63/'FX rate'!$C18,"")</f>
        <v/>
      </c>
      <c r="AL63" s="1121" t="str">
        <f>IF(ISNUMBER(F63),'Cover Page'!$D$35/1000000*'4 classification'!F63/'FX rate'!$C18,"")</f>
        <v/>
      </c>
      <c r="AM63" s="1120" t="str">
        <f>IF(ISNUMBER(G63),'Cover Page'!$D$35/1000000*'4 classification'!G63/'FX rate'!$C18,"")</f>
        <v/>
      </c>
      <c r="AN63" s="873" t="str">
        <f>IF(ISNUMBER(H63),'Cover Page'!$D$35/1000000*'4 classification'!H63/'FX rate'!$C18,"")</f>
        <v/>
      </c>
      <c r="AO63" s="1121" t="str">
        <f>IF(ISNUMBER(I63),'Cover Page'!$D$35/1000000*'4 classification'!I63/'FX rate'!$C18,"")</f>
        <v/>
      </c>
      <c r="AP63" s="1120" t="str">
        <f>IF(ISNUMBER(J63),'Cover Page'!$D$35/1000000*'4 classification'!J63/'FX rate'!$C18,"")</f>
        <v/>
      </c>
      <c r="AQ63" s="873" t="str">
        <f>IF(ISNUMBER(K63),'Cover Page'!$D$35/1000000*'4 classification'!K63/'FX rate'!$C18,"")</f>
        <v/>
      </c>
      <c r="AR63" s="1121" t="str">
        <f>IF(ISNUMBER(L63),'Cover Page'!$D$35/1000000*'4 classification'!L63/'FX rate'!$C18,"")</f>
        <v/>
      </c>
      <c r="AS63" s="1120" t="str">
        <f>IF(ISNUMBER(M63),'Cover Page'!$D$35/1000000*'4 classification'!M63/'FX rate'!$C18,"")</f>
        <v/>
      </c>
      <c r="AT63" s="873" t="str">
        <f>IF(ISNUMBER(N63),'Cover Page'!$D$35/1000000*'4 classification'!N63/'FX rate'!$C18,"")</f>
        <v/>
      </c>
      <c r="AU63" s="1121" t="str">
        <f>IF(ISNUMBER(O63),'Cover Page'!$D$35/1000000*'4 classification'!O63/'FX rate'!$C18,"")</f>
        <v/>
      </c>
      <c r="AV63" s="1120" t="str">
        <f>IF(ISNUMBER(P63),'Cover Page'!$D$35/1000000*'4 classification'!P63/'FX rate'!$C18,"")</f>
        <v/>
      </c>
      <c r="AW63" s="873" t="str">
        <f>IF(ISNUMBER(Q63),'Cover Page'!$D$35/1000000*'4 classification'!Q63/'FX rate'!$C18,"")</f>
        <v/>
      </c>
      <c r="AX63" s="1121" t="str">
        <f>IF(ISNUMBER(R63),'Cover Page'!$D$35/1000000*'4 classification'!R63/'FX rate'!$C18,"")</f>
        <v/>
      </c>
      <c r="AY63" s="1120" t="str">
        <f>IF(ISNUMBER(S63),'Cover Page'!$D$35/1000000*'4 classification'!S63/'FX rate'!$C18,"")</f>
        <v/>
      </c>
      <c r="AZ63" s="1120" t="str">
        <f>IF(ISNUMBER(T63),'Cover Page'!$D$35/1000000*'4 classification'!T63/'FX rate'!$C18,"")</f>
        <v/>
      </c>
      <c r="BA63" s="1124" t="str">
        <f>IF(ISNUMBER(U63),'Cover Page'!$D$35/1000000*'4 classification'!U63/'FX rate'!$C18,"")</f>
        <v/>
      </c>
      <c r="BB63" s="1118" t="str">
        <f>IF(ISNUMBER(V63),'Cover Page'!$D$35/1000000*'4 classification'!V63/'FX rate'!$C18,"")</f>
        <v/>
      </c>
      <c r="BC63" s="871" t="str">
        <f>IF(ISNUMBER(W63),'Cover Page'!$D$35/1000000*'4 classification'!W63/'FX rate'!$C18,"")</f>
        <v/>
      </c>
      <c r="BD63" s="1124" t="str">
        <f>IF(ISNUMBER(X63),'Cover Page'!$D$35/1000000*'4 classification'!X63/'FX rate'!$C18,"")</f>
        <v/>
      </c>
      <c r="BE63" s="1118" t="str">
        <f>IF(ISNUMBER(Y63),'Cover Page'!$D$35/1000000*'4 classification'!Y63/'FX rate'!$C18,"")</f>
        <v/>
      </c>
      <c r="BF63" s="871" t="str">
        <f>IF(ISNUMBER(Z63),'Cover Page'!$D$35/1000000*'4 classification'!Z63/'FX rate'!$C18,"")</f>
        <v/>
      </c>
      <c r="BG63" s="1119">
        <f>IF(ISNUMBER(AA63),'Cover Page'!$D$35/1000000*'4 classification'!AA63/'FX rate'!$C18,"")</f>
        <v>0</v>
      </c>
      <c r="BH63" s="1118">
        <f>IF(ISNUMBER(AB63),'Cover Page'!$D$35/1000000*'4 classification'!AB63/'FX rate'!$C18,"")</f>
        <v>0</v>
      </c>
      <c r="BI63" s="871">
        <f>IF(ISNUMBER(AC63),'Cover Page'!$D$35/1000000*'4 classification'!AC63/'FX rate'!$C18,"")</f>
        <v>0</v>
      </c>
      <c r="BN63" s="860">
        <v>2013</v>
      </c>
      <c r="BO63" s="903" t="str">
        <f>IF(ISNUMBER(C63),'Cover Page'!$D$35/1000000*C63/'FX rate'!$C$23,"")</f>
        <v/>
      </c>
      <c r="BP63" s="1112" t="str">
        <f>IF(ISNUMBER(D63),'Cover Page'!$D$35/1000000*D63/'FX rate'!$C$23,"")</f>
        <v/>
      </c>
      <c r="BQ63" s="904" t="str">
        <f>IF(ISNUMBER(E63),'Cover Page'!$D$35/1000000*E63/'FX rate'!$C$23,"")</f>
        <v/>
      </c>
      <c r="BR63" s="1113" t="str">
        <f>IF(ISNUMBER(F63),'Cover Page'!$D$35/1000000*F63/'FX rate'!$C$23,"")</f>
        <v/>
      </c>
      <c r="BS63" s="1112" t="str">
        <f>IF(ISNUMBER(G63),'Cover Page'!$D$35/1000000*G63/'FX rate'!$C$23,"")</f>
        <v/>
      </c>
      <c r="BT63" s="904" t="str">
        <f>IF(ISNUMBER(H63),'Cover Page'!$D$35/1000000*H63/'FX rate'!$C$23,"")</f>
        <v/>
      </c>
      <c r="BU63" s="1113" t="str">
        <f>IF(ISNUMBER(I63),'Cover Page'!$D$35/1000000*I63/'FX rate'!$C$23,"")</f>
        <v/>
      </c>
      <c r="BV63" s="1112" t="str">
        <f>IF(ISNUMBER(J63),'Cover Page'!$D$35/1000000*J63/'FX rate'!$C$23,"")</f>
        <v/>
      </c>
      <c r="BW63" s="904" t="str">
        <f>IF(ISNUMBER(K63),'Cover Page'!$D$35/1000000*K63/'FX rate'!$C$23,"")</f>
        <v/>
      </c>
      <c r="BX63" s="1113" t="str">
        <f>IF(ISNUMBER(L63),'Cover Page'!$D$35/1000000*L63/'FX rate'!$C$23,"")</f>
        <v/>
      </c>
      <c r="BY63" s="1112" t="str">
        <f>IF(ISNUMBER(M63),'Cover Page'!$D$35/1000000*M63/'FX rate'!$C$23,"")</f>
        <v/>
      </c>
      <c r="BZ63" s="904" t="str">
        <f>IF(ISNUMBER(N63),'Cover Page'!$D$35/1000000*N63/'FX rate'!$C$23,"")</f>
        <v/>
      </c>
      <c r="CA63" s="1113" t="str">
        <f>IF(ISNUMBER(O63),'Cover Page'!$D$35/1000000*O63/'FX rate'!$C$23,"")</f>
        <v/>
      </c>
      <c r="CB63" s="1112" t="str">
        <f>IF(ISNUMBER(P63),'Cover Page'!$D$35/1000000*P63/'FX rate'!$C$23,"")</f>
        <v/>
      </c>
      <c r="CC63" s="904" t="str">
        <f>IF(ISNUMBER(Q63),'Cover Page'!$D$35/1000000*Q63/'FX rate'!$C$23,"")</f>
        <v/>
      </c>
      <c r="CD63" s="1113" t="str">
        <f>IF(ISNUMBER(R63),'Cover Page'!$D$35/1000000*R63/'FX rate'!$C$23,"")</f>
        <v/>
      </c>
      <c r="CE63" s="1112" t="str">
        <f>IF(ISNUMBER(S63),'Cover Page'!$D$35/1000000*S63/'FX rate'!$C$23,"")</f>
        <v/>
      </c>
      <c r="CF63" s="904" t="str">
        <f>IF(ISNUMBER(T63),'Cover Page'!$D$35/1000000*T63/'FX rate'!$C$23,"")</f>
        <v/>
      </c>
      <c r="CG63" s="1113" t="str">
        <f>IF(ISNUMBER(U63),'Cover Page'!$D$35/1000000*U63/'FX rate'!$C$23,"")</f>
        <v/>
      </c>
      <c r="CH63" s="1112" t="str">
        <f>IF(ISNUMBER(V63),'Cover Page'!$D$35/1000000*V63/'FX rate'!$C$23,"")</f>
        <v/>
      </c>
      <c r="CI63" s="904" t="str">
        <f>IF(ISNUMBER(W63),'Cover Page'!$D$35/1000000*W63/'FX rate'!$C$23,"")</f>
        <v/>
      </c>
      <c r="CJ63" s="1113" t="str">
        <f>IF(ISNUMBER(X63),'Cover Page'!$D$35/1000000*X63/'FX rate'!$C$23,"")</f>
        <v/>
      </c>
      <c r="CK63" s="1112" t="str">
        <f>IF(ISNUMBER(Y63),'Cover Page'!$D$35/1000000*Y63/'FX rate'!$C$23,"")</f>
        <v/>
      </c>
      <c r="CL63" s="904" t="str">
        <f>IF(ISNUMBER(Z63),'Cover Page'!$D$35/1000000*Z63/'FX rate'!$C$23,"")</f>
        <v/>
      </c>
      <c r="CM63" s="1113">
        <f>IF(ISNUMBER(AA63),'Cover Page'!$D$35/1000000*AA63/'FX rate'!$C$23,"")</f>
        <v>0</v>
      </c>
      <c r="CN63" s="1112">
        <f>IF(ISNUMBER(AB63),'Cover Page'!$D$35/1000000*AB63/'FX rate'!$C$23,"")</f>
        <v>0</v>
      </c>
      <c r="CO63" s="904">
        <f>IF(ISNUMBER(AC63),'Cover Page'!$D$35/1000000*AC63/'FX rate'!$C$23,"")</f>
        <v>0</v>
      </c>
      <c r="CP63" s="795"/>
      <c r="CQ63" s="795"/>
      <c r="CR63" s="795"/>
      <c r="CS63" s="795"/>
    </row>
    <row r="64" spans="1:97" s="20" customFormat="1" ht="14.25" x14ac:dyDescent="0.2">
      <c r="A64" s="24"/>
      <c r="B64" s="37">
        <v>2014</v>
      </c>
      <c r="C64" s="180"/>
      <c r="D64" s="121"/>
      <c r="E64" s="120"/>
      <c r="F64" s="174"/>
      <c r="G64" s="121"/>
      <c r="H64" s="120"/>
      <c r="I64" s="174"/>
      <c r="J64" s="121"/>
      <c r="K64" s="120"/>
      <c r="L64" s="174"/>
      <c r="M64" s="121"/>
      <c r="N64" s="120"/>
      <c r="O64" s="174"/>
      <c r="P64" s="121"/>
      <c r="Q64" s="120"/>
      <c r="R64" s="174"/>
      <c r="S64" s="121"/>
      <c r="T64" s="120"/>
      <c r="U64" s="174"/>
      <c r="V64" s="121"/>
      <c r="W64" s="120"/>
      <c r="X64" s="174"/>
      <c r="Y64" s="121"/>
      <c r="Z64" s="121"/>
      <c r="AA64" s="452">
        <f t="shared" si="5"/>
        <v>0</v>
      </c>
      <c r="AB64" s="458">
        <f t="shared" si="6"/>
        <v>0</v>
      </c>
      <c r="AC64" s="437">
        <f t="shared" si="7"/>
        <v>0</v>
      </c>
      <c r="AH64" s="791">
        <v>2014</v>
      </c>
      <c r="AI64" s="883" t="str">
        <f>IF(ISNUMBER(C64),'Cover Page'!$D$35/1000000*'4 classification'!C64/'FX rate'!$C19,"")</f>
        <v/>
      </c>
      <c r="AJ64" s="1122" t="str">
        <f>IF(ISNUMBER(D64),'Cover Page'!$D$35/1000000*'4 classification'!D64/'FX rate'!$C19,"")</f>
        <v/>
      </c>
      <c r="AK64" s="929" t="str">
        <f>IF(ISNUMBER(E64),'Cover Page'!$D$35/1000000*'4 classification'!E64/'FX rate'!$C19,"")</f>
        <v/>
      </c>
      <c r="AL64" s="1123" t="str">
        <f>IF(ISNUMBER(F64),'Cover Page'!$D$35/1000000*'4 classification'!F64/'FX rate'!$C19,"")</f>
        <v/>
      </c>
      <c r="AM64" s="1122" t="str">
        <f>IF(ISNUMBER(G64),'Cover Page'!$D$35/1000000*'4 classification'!G64/'FX rate'!$C19,"")</f>
        <v/>
      </c>
      <c r="AN64" s="929" t="str">
        <f>IF(ISNUMBER(H64),'Cover Page'!$D$35/1000000*'4 classification'!H64/'FX rate'!$C19,"")</f>
        <v/>
      </c>
      <c r="AO64" s="1123" t="str">
        <f>IF(ISNUMBER(I64),'Cover Page'!$D$35/1000000*'4 classification'!I64/'FX rate'!$C19,"")</f>
        <v/>
      </c>
      <c r="AP64" s="1120" t="str">
        <f>IF(ISNUMBER(J64),'Cover Page'!$D$35/1000000*'4 classification'!J64/'FX rate'!$C19,"")</f>
        <v/>
      </c>
      <c r="AQ64" s="929" t="str">
        <f>IF(ISNUMBER(K64),'Cover Page'!$D$35/1000000*'4 classification'!K64/'FX rate'!$C19,"")</f>
        <v/>
      </c>
      <c r="AR64" s="1123" t="str">
        <f>IF(ISNUMBER(L64),'Cover Page'!$D$35/1000000*'4 classification'!L64/'FX rate'!$C19,"")</f>
        <v/>
      </c>
      <c r="AS64" s="1122" t="str">
        <f>IF(ISNUMBER(M64),'Cover Page'!$D$35/1000000*'4 classification'!M64/'FX rate'!$C19,"")</f>
        <v/>
      </c>
      <c r="AT64" s="929" t="str">
        <f>IF(ISNUMBER(N64),'Cover Page'!$D$35/1000000*'4 classification'!N64/'FX rate'!$C19,"")</f>
        <v/>
      </c>
      <c r="AU64" s="1123" t="str">
        <f>IF(ISNUMBER(O64),'Cover Page'!$D$35/1000000*'4 classification'!O64/'FX rate'!$C19,"")</f>
        <v/>
      </c>
      <c r="AV64" s="1122" t="str">
        <f>IF(ISNUMBER(P64),'Cover Page'!$D$35/1000000*'4 classification'!P64/'FX rate'!$C19,"")</f>
        <v/>
      </c>
      <c r="AW64" s="929" t="str">
        <f>IF(ISNUMBER(Q64),'Cover Page'!$D$35/1000000*'4 classification'!Q64/'FX rate'!$C19,"")</f>
        <v/>
      </c>
      <c r="AX64" s="1123" t="str">
        <f>IF(ISNUMBER(R64),'Cover Page'!$D$35/1000000*'4 classification'!R64/'FX rate'!$C19,"")</f>
        <v/>
      </c>
      <c r="AY64" s="1122" t="str">
        <f>IF(ISNUMBER(S64),'Cover Page'!$D$35/1000000*'4 classification'!S64/'FX rate'!$C19,"")</f>
        <v/>
      </c>
      <c r="AZ64" s="1122" t="str">
        <f>IF(ISNUMBER(T64),'Cover Page'!$D$35/1000000*'4 classification'!T64/'FX rate'!$C19,"")</f>
        <v/>
      </c>
      <c r="BA64" s="1124" t="str">
        <f>IF(ISNUMBER(U64),'Cover Page'!$D$35/1000000*'4 classification'!U64/'FX rate'!$C19,"")</f>
        <v/>
      </c>
      <c r="BB64" s="1118" t="str">
        <f>IF(ISNUMBER(V64),'Cover Page'!$D$35/1000000*'4 classification'!V64/'FX rate'!$C19,"")</f>
        <v/>
      </c>
      <c r="BC64" s="871" t="str">
        <f>IF(ISNUMBER(W64),'Cover Page'!$D$35/1000000*'4 classification'!W64/'FX rate'!$C19,"")</f>
        <v/>
      </c>
      <c r="BD64" s="1124" t="str">
        <f>IF(ISNUMBER(X64),'Cover Page'!$D$35/1000000*'4 classification'!X64/'FX rate'!$C19,"")</f>
        <v/>
      </c>
      <c r="BE64" s="1118" t="str">
        <f>IF(ISNUMBER(Y64),'Cover Page'!$D$35/1000000*'4 classification'!Y64/'FX rate'!$C19,"")</f>
        <v/>
      </c>
      <c r="BF64" s="871" t="str">
        <f>IF(ISNUMBER(Z64),'Cover Page'!$D$35/1000000*'4 classification'!Z64/'FX rate'!$C19,"")</f>
        <v/>
      </c>
      <c r="BG64" s="1119">
        <f>IF(ISNUMBER(AA64),'Cover Page'!$D$35/1000000*'4 classification'!AA64/'FX rate'!$C19,"")</f>
        <v>0</v>
      </c>
      <c r="BH64" s="1118">
        <f>IF(ISNUMBER(AB64),'Cover Page'!$D$35/1000000*'4 classification'!AB64/'FX rate'!$C19,"")</f>
        <v>0</v>
      </c>
      <c r="BI64" s="871">
        <f>IF(ISNUMBER(AC64),'Cover Page'!$D$35/1000000*'4 classification'!AC64/'FX rate'!$C19,"")</f>
        <v>0</v>
      </c>
      <c r="BN64" s="863">
        <v>2014</v>
      </c>
      <c r="BO64" s="914" t="str">
        <f>IF(ISNUMBER(C64),'Cover Page'!$D$35/1000000*C64/'FX rate'!$C$23,"")</f>
        <v/>
      </c>
      <c r="BP64" s="1114" t="str">
        <f>IF(ISNUMBER(D64),'Cover Page'!$D$35/1000000*D64/'FX rate'!$C$23,"")</f>
        <v/>
      </c>
      <c r="BQ64" s="915" t="str">
        <f>IF(ISNUMBER(E64),'Cover Page'!$D$35/1000000*E64/'FX rate'!$C$23,"")</f>
        <v/>
      </c>
      <c r="BR64" s="1115" t="str">
        <f>IF(ISNUMBER(F64),'Cover Page'!$D$35/1000000*F64/'FX rate'!$C$23,"")</f>
        <v/>
      </c>
      <c r="BS64" s="1114" t="str">
        <f>IF(ISNUMBER(G64),'Cover Page'!$D$35/1000000*G64/'FX rate'!$C$23,"")</f>
        <v/>
      </c>
      <c r="BT64" s="915" t="str">
        <f>IF(ISNUMBER(H64),'Cover Page'!$D$35/1000000*H64/'FX rate'!$C$23,"")</f>
        <v/>
      </c>
      <c r="BU64" s="1115" t="str">
        <f>IF(ISNUMBER(I64),'Cover Page'!$D$35/1000000*I64/'FX rate'!$C$23,"")</f>
        <v/>
      </c>
      <c r="BV64" s="1112" t="str">
        <f>IF(ISNUMBER(J64),'Cover Page'!$D$35/1000000*J64/'FX rate'!$C$23,"")</f>
        <v/>
      </c>
      <c r="BW64" s="915" t="str">
        <f>IF(ISNUMBER(K64),'Cover Page'!$D$35/1000000*K64/'FX rate'!$C$23,"")</f>
        <v/>
      </c>
      <c r="BX64" s="1115" t="str">
        <f>IF(ISNUMBER(L64),'Cover Page'!$D$35/1000000*L64/'FX rate'!$C$23,"")</f>
        <v/>
      </c>
      <c r="BY64" s="1114" t="str">
        <f>IF(ISNUMBER(M64),'Cover Page'!$D$35/1000000*M64/'FX rate'!$C$23,"")</f>
        <v/>
      </c>
      <c r="BZ64" s="915" t="str">
        <f>IF(ISNUMBER(N64),'Cover Page'!$D$35/1000000*N64/'FX rate'!$C$23,"")</f>
        <v/>
      </c>
      <c r="CA64" s="1115" t="str">
        <f>IF(ISNUMBER(O64),'Cover Page'!$D$35/1000000*O64/'FX rate'!$C$23,"")</f>
        <v/>
      </c>
      <c r="CB64" s="1114" t="str">
        <f>IF(ISNUMBER(P64),'Cover Page'!$D$35/1000000*P64/'FX rate'!$C$23,"")</f>
        <v/>
      </c>
      <c r="CC64" s="915" t="str">
        <f>IF(ISNUMBER(Q64),'Cover Page'!$D$35/1000000*Q64/'FX rate'!$C$23,"")</f>
        <v/>
      </c>
      <c r="CD64" s="1115" t="str">
        <f>IF(ISNUMBER(R64),'Cover Page'!$D$35/1000000*R64/'FX rate'!$C$23,"")</f>
        <v/>
      </c>
      <c r="CE64" s="1114" t="str">
        <f>IF(ISNUMBER(S64),'Cover Page'!$D$35/1000000*S64/'FX rate'!$C$23,"")</f>
        <v/>
      </c>
      <c r="CF64" s="915" t="str">
        <f>IF(ISNUMBER(T64),'Cover Page'!$D$35/1000000*T64/'FX rate'!$C$23,"")</f>
        <v/>
      </c>
      <c r="CG64" s="1115" t="str">
        <f>IF(ISNUMBER(U64),'Cover Page'!$D$35/1000000*U64/'FX rate'!$C$23,"")</f>
        <v/>
      </c>
      <c r="CH64" s="1114" t="str">
        <f>IF(ISNUMBER(V64),'Cover Page'!$D$35/1000000*V64/'FX rate'!$C$23,"")</f>
        <v/>
      </c>
      <c r="CI64" s="915" t="str">
        <f>IF(ISNUMBER(W64),'Cover Page'!$D$35/1000000*W64/'FX rate'!$C$23,"")</f>
        <v/>
      </c>
      <c r="CJ64" s="1115" t="str">
        <f>IF(ISNUMBER(X64),'Cover Page'!$D$35/1000000*X64/'FX rate'!$C$23,"")</f>
        <v/>
      </c>
      <c r="CK64" s="1114" t="str">
        <f>IF(ISNUMBER(Y64),'Cover Page'!$D$35/1000000*Y64/'FX rate'!$C$23,"")</f>
        <v/>
      </c>
      <c r="CL64" s="915" t="str">
        <f>IF(ISNUMBER(Z64),'Cover Page'!$D$35/1000000*Z64/'FX rate'!$C$23,"")</f>
        <v/>
      </c>
      <c r="CM64" s="1115">
        <f>IF(ISNUMBER(AA64),'Cover Page'!$D$35/1000000*AA64/'FX rate'!$C$23,"")</f>
        <v>0</v>
      </c>
      <c r="CN64" s="1114">
        <f>IF(ISNUMBER(AB64),'Cover Page'!$D$35/1000000*AB64/'FX rate'!$C$23,"")</f>
        <v>0</v>
      </c>
      <c r="CO64" s="915">
        <f>IF(ISNUMBER(AC64),'Cover Page'!$D$35/1000000*AC64/'FX rate'!$C$23,"")</f>
        <v>0</v>
      </c>
      <c r="CP64" s="795"/>
      <c r="CQ64" s="795"/>
      <c r="CR64" s="795"/>
      <c r="CS64" s="795"/>
    </row>
    <row r="65" spans="1:97" s="20" customFormat="1" ht="14.25" x14ac:dyDescent="0.2">
      <c r="A65" s="24"/>
      <c r="B65" s="37">
        <v>2015</v>
      </c>
      <c r="C65" s="180"/>
      <c r="D65" s="121"/>
      <c r="E65" s="120"/>
      <c r="F65" s="174"/>
      <c r="G65" s="121"/>
      <c r="H65" s="120"/>
      <c r="I65" s="174"/>
      <c r="J65" s="121"/>
      <c r="K65" s="120"/>
      <c r="L65" s="174"/>
      <c r="M65" s="121"/>
      <c r="N65" s="120"/>
      <c r="O65" s="174"/>
      <c r="P65" s="121"/>
      <c r="Q65" s="120"/>
      <c r="R65" s="174"/>
      <c r="S65" s="121"/>
      <c r="T65" s="120"/>
      <c r="U65" s="174"/>
      <c r="V65" s="121"/>
      <c r="W65" s="120"/>
      <c r="X65" s="174"/>
      <c r="Y65" s="121"/>
      <c r="Z65" s="121"/>
      <c r="AA65" s="452">
        <f t="shared" si="5"/>
        <v>0</v>
      </c>
      <c r="AB65" s="458">
        <f t="shared" si="6"/>
        <v>0</v>
      </c>
      <c r="AC65" s="437">
        <f t="shared" si="7"/>
        <v>0</v>
      </c>
      <c r="AH65" s="791">
        <v>2015</v>
      </c>
      <c r="AI65" s="883" t="str">
        <f>IF(ISNUMBER(C65),'Cover Page'!$D$35/1000000*'4 classification'!C65/'FX rate'!$C20,"")</f>
        <v/>
      </c>
      <c r="AJ65" s="1122" t="str">
        <f>IF(ISNUMBER(D65),'Cover Page'!$D$35/1000000*'4 classification'!D65/'FX rate'!$C20,"")</f>
        <v/>
      </c>
      <c r="AK65" s="929" t="str">
        <f>IF(ISNUMBER(E65),'Cover Page'!$D$35/1000000*'4 classification'!E65/'FX rate'!$C20,"")</f>
        <v/>
      </c>
      <c r="AL65" s="1123" t="str">
        <f>IF(ISNUMBER(F65),'Cover Page'!$D$35/1000000*'4 classification'!F65/'FX rate'!$C20,"")</f>
        <v/>
      </c>
      <c r="AM65" s="1122" t="str">
        <f>IF(ISNUMBER(G65),'Cover Page'!$D$35/1000000*'4 classification'!G65/'FX rate'!$C20,"")</f>
        <v/>
      </c>
      <c r="AN65" s="929" t="str">
        <f>IF(ISNUMBER(H65),'Cover Page'!$D$35/1000000*'4 classification'!H65/'FX rate'!$C20,"")</f>
        <v/>
      </c>
      <c r="AO65" s="1123" t="str">
        <f>IF(ISNUMBER(I65),'Cover Page'!$D$35/1000000*'4 classification'!I65/'FX rate'!$C20,"")</f>
        <v/>
      </c>
      <c r="AP65" s="1122" t="str">
        <f>IF(ISNUMBER(J65),'Cover Page'!$D$35/1000000*'4 classification'!J65/'FX rate'!$C20,"")</f>
        <v/>
      </c>
      <c r="AQ65" s="929" t="str">
        <f>IF(ISNUMBER(K65),'Cover Page'!$D$35/1000000*'4 classification'!K65/'FX rate'!$C20,"")</f>
        <v/>
      </c>
      <c r="AR65" s="1123" t="str">
        <f>IF(ISNUMBER(L65),'Cover Page'!$D$35/1000000*'4 classification'!L65/'FX rate'!$C20,"")</f>
        <v/>
      </c>
      <c r="AS65" s="1122" t="str">
        <f>IF(ISNUMBER(M65),'Cover Page'!$D$35/1000000*'4 classification'!M65/'FX rate'!$C20,"")</f>
        <v/>
      </c>
      <c r="AT65" s="929" t="str">
        <f>IF(ISNUMBER(N65),'Cover Page'!$D$35/1000000*'4 classification'!N65/'FX rate'!$C20,"")</f>
        <v/>
      </c>
      <c r="AU65" s="1123" t="str">
        <f>IF(ISNUMBER(O65),'Cover Page'!$D$35/1000000*'4 classification'!O65/'FX rate'!$C20,"")</f>
        <v/>
      </c>
      <c r="AV65" s="1122" t="str">
        <f>IF(ISNUMBER(P65),'Cover Page'!$D$35/1000000*'4 classification'!P65/'FX rate'!$C20,"")</f>
        <v/>
      </c>
      <c r="AW65" s="929" t="str">
        <f>IF(ISNUMBER(Q65),'Cover Page'!$D$35/1000000*'4 classification'!Q65/'FX rate'!$C20,"")</f>
        <v/>
      </c>
      <c r="AX65" s="1123" t="str">
        <f>IF(ISNUMBER(R65),'Cover Page'!$D$35/1000000*'4 classification'!R65/'FX rate'!$C20,"")</f>
        <v/>
      </c>
      <c r="AY65" s="1122" t="str">
        <f>IF(ISNUMBER(S65),'Cover Page'!$D$35/1000000*'4 classification'!S65/'FX rate'!$C20,"")</f>
        <v/>
      </c>
      <c r="AZ65" s="1120" t="str">
        <f>IF(ISNUMBER(T65),'Cover Page'!$D$35/1000000*'4 classification'!T65/'FX rate'!$C20,"")</f>
        <v/>
      </c>
      <c r="BA65" s="1124" t="str">
        <f>IF(ISNUMBER(U65),'Cover Page'!$D$35/1000000*'4 classification'!U65/'FX rate'!$C20,"")</f>
        <v/>
      </c>
      <c r="BB65" s="1118" t="str">
        <f>IF(ISNUMBER(V65),'Cover Page'!$D$35/1000000*'4 classification'!V65/'FX rate'!$C20,"")</f>
        <v/>
      </c>
      <c r="BC65" s="871" t="str">
        <f>IF(ISNUMBER(W65),'Cover Page'!$D$35/1000000*'4 classification'!W65/'FX rate'!$C20,"")</f>
        <v/>
      </c>
      <c r="BD65" s="1124" t="str">
        <f>IF(ISNUMBER(X65),'Cover Page'!$D$35/1000000*'4 classification'!X65/'FX rate'!$C20,"")</f>
        <v/>
      </c>
      <c r="BE65" s="1118" t="str">
        <f>IF(ISNUMBER(Y65),'Cover Page'!$D$35/1000000*'4 classification'!Y65/'FX rate'!$C20,"")</f>
        <v/>
      </c>
      <c r="BF65" s="871" t="str">
        <f>IF(ISNUMBER(Z65),'Cover Page'!$D$35/1000000*'4 classification'!Z65/'FX rate'!$C20,"")</f>
        <v/>
      </c>
      <c r="BG65" s="1119">
        <f>IF(ISNUMBER(AA65),'Cover Page'!$D$35/1000000*'4 classification'!AA65/'FX rate'!$C20,"")</f>
        <v>0</v>
      </c>
      <c r="BH65" s="1118">
        <f>IF(ISNUMBER(AB65),'Cover Page'!$D$35/1000000*'4 classification'!AB65/'FX rate'!$C20,"")</f>
        <v>0</v>
      </c>
      <c r="BI65" s="871">
        <f>IF(ISNUMBER(AC65),'Cover Page'!$D$35/1000000*'4 classification'!AC65/'FX rate'!$C20,"")</f>
        <v>0</v>
      </c>
      <c r="BN65" s="863">
        <v>2015</v>
      </c>
      <c r="BO65" s="914" t="str">
        <f>IF(ISNUMBER(C65),'Cover Page'!$D$35/1000000*C65/'FX rate'!$C$23,"")</f>
        <v/>
      </c>
      <c r="BP65" s="1114" t="str">
        <f>IF(ISNUMBER(D65),'Cover Page'!$D$35/1000000*D65/'FX rate'!$C$23,"")</f>
        <v/>
      </c>
      <c r="BQ65" s="915" t="str">
        <f>IF(ISNUMBER(E65),'Cover Page'!$D$35/1000000*E65/'FX rate'!$C$23,"")</f>
        <v/>
      </c>
      <c r="BR65" s="1115" t="str">
        <f>IF(ISNUMBER(F65),'Cover Page'!$D$35/1000000*F65/'FX rate'!$C$23,"")</f>
        <v/>
      </c>
      <c r="BS65" s="1114" t="str">
        <f>IF(ISNUMBER(G65),'Cover Page'!$D$35/1000000*G65/'FX rate'!$C$23,"")</f>
        <v/>
      </c>
      <c r="BT65" s="915" t="str">
        <f>IF(ISNUMBER(H65),'Cover Page'!$D$35/1000000*H65/'FX rate'!$C$23,"")</f>
        <v/>
      </c>
      <c r="BU65" s="1115" t="str">
        <f>IF(ISNUMBER(I65),'Cover Page'!$D$35/1000000*I65/'FX rate'!$C$23,"")</f>
        <v/>
      </c>
      <c r="BV65" s="1114" t="str">
        <f>IF(ISNUMBER(J65),'Cover Page'!$D$35/1000000*J65/'FX rate'!$C$23,"")</f>
        <v/>
      </c>
      <c r="BW65" s="915" t="str">
        <f>IF(ISNUMBER(K65),'Cover Page'!$D$35/1000000*K65/'FX rate'!$C$23,"")</f>
        <v/>
      </c>
      <c r="BX65" s="1115" t="str">
        <f>IF(ISNUMBER(L65),'Cover Page'!$D$35/1000000*L65/'FX rate'!$C$23,"")</f>
        <v/>
      </c>
      <c r="BY65" s="1114" t="str">
        <f>IF(ISNUMBER(M65),'Cover Page'!$D$35/1000000*M65/'FX rate'!$C$23,"")</f>
        <v/>
      </c>
      <c r="BZ65" s="915" t="str">
        <f>IF(ISNUMBER(N65),'Cover Page'!$D$35/1000000*N65/'FX rate'!$C$23,"")</f>
        <v/>
      </c>
      <c r="CA65" s="1115" t="str">
        <f>IF(ISNUMBER(O65),'Cover Page'!$D$35/1000000*O65/'FX rate'!$C$23,"")</f>
        <v/>
      </c>
      <c r="CB65" s="1114" t="str">
        <f>IF(ISNUMBER(P65),'Cover Page'!$D$35/1000000*P65/'FX rate'!$C$23,"")</f>
        <v/>
      </c>
      <c r="CC65" s="915" t="str">
        <f>IF(ISNUMBER(Q65),'Cover Page'!$D$35/1000000*Q65/'FX rate'!$C$23,"")</f>
        <v/>
      </c>
      <c r="CD65" s="1115" t="str">
        <f>IF(ISNUMBER(R65),'Cover Page'!$D$35/1000000*R65/'FX rate'!$C$23,"")</f>
        <v/>
      </c>
      <c r="CE65" s="1114" t="str">
        <f>IF(ISNUMBER(S65),'Cover Page'!$D$35/1000000*S65/'FX rate'!$C$23,"")</f>
        <v/>
      </c>
      <c r="CF65" s="915" t="str">
        <f>IF(ISNUMBER(T65),'Cover Page'!$D$35/1000000*T65/'FX rate'!$C$23,"")</f>
        <v/>
      </c>
      <c r="CG65" s="1115" t="str">
        <f>IF(ISNUMBER(U65),'Cover Page'!$D$35/1000000*U65/'FX rate'!$C$23,"")</f>
        <v/>
      </c>
      <c r="CH65" s="1114" t="str">
        <f>IF(ISNUMBER(V65),'Cover Page'!$D$35/1000000*V65/'FX rate'!$C$23,"")</f>
        <v/>
      </c>
      <c r="CI65" s="915" t="str">
        <f>IF(ISNUMBER(W65),'Cover Page'!$D$35/1000000*W65/'FX rate'!$C$23,"")</f>
        <v/>
      </c>
      <c r="CJ65" s="1115" t="str">
        <f>IF(ISNUMBER(X65),'Cover Page'!$D$35/1000000*X65/'FX rate'!$C$23,"")</f>
        <v/>
      </c>
      <c r="CK65" s="1114" t="str">
        <f>IF(ISNUMBER(Y65),'Cover Page'!$D$35/1000000*Y65/'FX rate'!$C$23,"")</f>
        <v/>
      </c>
      <c r="CL65" s="915" t="str">
        <f>IF(ISNUMBER(Z65),'Cover Page'!$D$35/1000000*Z65/'FX rate'!$C$23,"")</f>
        <v/>
      </c>
      <c r="CM65" s="1115">
        <f>IF(ISNUMBER(AA65),'Cover Page'!$D$35/1000000*AA65/'FX rate'!$C$23,"")</f>
        <v>0</v>
      </c>
      <c r="CN65" s="1114">
        <f>IF(ISNUMBER(AB65),'Cover Page'!$D$35/1000000*AB65/'FX rate'!$C$23,"")</f>
        <v>0</v>
      </c>
      <c r="CO65" s="915">
        <f>IF(ISNUMBER(AC65),'Cover Page'!$D$35/1000000*AC65/'FX rate'!$C$23,"")</f>
        <v>0</v>
      </c>
      <c r="CP65" s="795"/>
      <c r="CQ65" s="795"/>
      <c r="CR65" s="795"/>
      <c r="CS65" s="795"/>
    </row>
    <row r="66" spans="1:97" s="20" customFormat="1" ht="14.25" x14ac:dyDescent="0.2">
      <c r="A66" s="24"/>
      <c r="B66" s="37">
        <v>2016</v>
      </c>
      <c r="C66" s="180"/>
      <c r="D66" s="121"/>
      <c r="E66" s="120"/>
      <c r="F66" s="174"/>
      <c r="G66" s="121"/>
      <c r="H66" s="120"/>
      <c r="I66" s="174"/>
      <c r="J66" s="121"/>
      <c r="K66" s="120"/>
      <c r="L66" s="174"/>
      <c r="M66" s="121"/>
      <c r="N66" s="120"/>
      <c r="O66" s="174"/>
      <c r="P66" s="121"/>
      <c r="Q66" s="120"/>
      <c r="R66" s="174"/>
      <c r="S66" s="121"/>
      <c r="T66" s="120"/>
      <c r="U66" s="174"/>
      <c r="V66" s="121"/>
      <c r="W66" s="120"/>
      <c r="X66" s="174"/>
      <c r="Y66" s="121"/>
      <c r="Z66" s="121"/>
      <c r="AA66" s="452">
        <f t="shared" si="5"/>
        <v>0</v>
      </c>
      <c r="AB66" s="458">
        <f t="shared" si="6"/>
        <v>0</v>
      </c>
      <c r="AC66" s="437">
        <f t="shared" si="7"/>
        <v>0</v>
      </c>
      <c r="AH66" s="791">
        <v>2016</v>
      </c>
      <c r="AI66" s="883" t="str">
        <f>IF(ISNUMBER(C66),'Cover Page'!$D$35/1000000*'4 classification'!C66/'FX rate'!$C21,"")</f>
        <v/>
      </c>
      <c r="AJ66" s="1122" t="str">
        <f>IF(ISNUMBER(D66),'Cover Page'!$D$35/1000000*'4 classification'!D66/'FX rate'!$C21,"")</f>
        <v/>
      </c>
      <c r="AK66" s="929" t="str">
        <f>IF(ISNUMBER(E66),'Cover Page'!$D$35/1000000*'4 classification'!E66/'FX rate'!$C21,"")</f>
        <v/>
      </c>
      <c r="AL66" s="1123" t="str">
        <f>IF(ISNUMBER(F66),'Cover Page'!$D$35/1000000*'4 classification'!F66/'FX rate'!$C21,"")</f>
        <v/>
      </c>
      <c r="AM66" s="1122" t="str">
        <f>IF(ISNUMBER(G66),'Cover Page'!$D$35/1000000*'4 classification'!G66/'FX rate'!$C21,"")</f>
        <v/>
      </c>
      <c r="AN66" s="929" t="str">
        <f>IF(ISNUMBER(H66),'Cover Page'!$D$35/1000000*'4 classification'!H66/'FX rate'!$C21,"")</f>
        <v/>
      </c>
      <c r="AO66" s="1123" t="str">
        <f>IF(ISNUMBER(I66),'Cover Page'!$D$35/1000000*'4 classification'!I66/'FX rate'!$C21,"")</f>
        <v/>
      </c>
      <c r="AP66" s="1122" t="str">
        <f>IF(ISNUMBER(J66),'Cover Page'!$D$35/1000000*'4 classification'!J66/'FX rate'!$C21,"")</f>
        <v/>
      </c>
      <c r="AQ66" s="929" t="str">
        <f>IF(ISNUMBER(K66),'Cover Page'!$D$35/1000000*'4 classification'!K66/'FX rate'!$C21,"")</f>
        <v/>
      </c>
      <c r="AR66" s="1123" t="str">
        <f>IF(ISNUMBER(L66),'Cover Page'!$D$35/1000000*'4 classification'!L66/'FX rate'!$C21,"")</f>
        <v/>
      </c>
      <c r="AS66" s="1122" t="str">
        <f>IF(ISNUMBER(M66),'Cover Page'!$D$35/1000000*'4 classification'!M66/'FX rate'!$C21,"")</f>
        <v/>
      </c>
      <c r="AT66" s="929" t="str">
        <f>IF(ISNUMBER(N66),'Cover Page'!$D$35/1000000*'4 classification'!N66/'FX rate'!$C21,"")</f>
        <v/>
      </c>
      <c r="AU66" s="1123" t="str">
        <f>IF(ISNUMBER(O66),'Cover Page'!$D$35/1000000*'4 classification'!O66/'FX rate'!$C21,"")</f>
        <v/>
      </c>
      <c r="AV66" s="1122" t="str">
        <f>IF(ISNUMBER(P66),'Cover Page'!$D$35/1000000*'4 classification'!P66/'FX rate'!$C21,"")</f>
        <v/>
      </c>
      <c r="AW66" s="929" t="str">
        <f>IF(ISNUMBER(Q66),'Cover Page'!$D$35/1000000*'4 classification'!Q66/'FX rate'!$C21,"")</f>
        <v/>
      </c>
      <c r="AX66" s="1123" t="str">
        <f>IF(ISNUMBER(R66),'Cover Page'!$D$35/1000000*'4 classification'!R66/'FX rate'!$C21,"")</f>
        <v/>
      </c>
      <c r="AY66" s="1122" t="str">
        <f>IF(ISNUMBER(S66),'Cover Page'!$D$35/1000000*'4 classification'!S66/'FX rate'!$C21,"")</f>
        <v/>
      </c>
      <c r="AZ66" s="1120" t="str">
        <f>IF(ISNUMBER(T66),'Cover Page'!$D$35/1000000*'4 classification'!T66/'FX rate'!$C21,"")</f>
        <v/>
      </c>
      <c r="BA66" s="1124" t="str">
        <f>IF(ISNUMBER(U66),'Cover Page'!$D$35/1000000*'4 classification'!U66/'FX rate'!$C21,"")</f>
        <v/>
      </c>
      <c r="BB66" s="1118" t="str">
        <f>IF(ISNUMBER(V66),'Cover Page'!$D$35/1000000*'4 classification'!V66/'FX rate'!$C21,"")</f>
        <v/>
      </c>
      <c r="BC66" s="871" t="str">
        <f>IF(ISNUMBER(W66),'Cover Page'!$D$35/1000000*'4 classification'!W66/'FX rate'!$C21,"")</f>
        <v/>
      </c>
      <c r="BD66" s="1124" t="str">
        <f>IF(ISNUMBER(X66),'Cover Page'!$D$35/1000000*'4 classification'!X66/'FX rate'!$C21,"")</f>
        <v/>
      </c>
      <c r="BE66" s="1118" t="str">
        <f>IF(ISNUMBER(Y66),'Cover Page'!$D$35/1000000*'4 classification'!Y66/'FX rate'!$C21,"")</f>
        <v/>
      </c>
      <c r="BF66" s="871" t="str">
        <f>IF(ISNUMBER(Z66),'Cover Page'!$D$35/1000000*'4 classification'!Z66/'FX rate'!$C21,"")</f>
        <v/>
      </c>
      <c r="BG66" s="1119">
        <f>IF(ISNUMBER(AA66),'Cover Page'!$D$35/1000000*'4 classification'!AA66/'FX rate'!$C21,"")</f>
        <v>0</v>
      </c>
      <c r="BH66" s="1118">
        <f>IF(ISNUMBER(AB66),'Cover Page'!$D$35/1000000*'4 classification'!AB66/'FX rate'!$C21,"")</f>
        <v>0</v>
      </c>
      <c r="BI66" s="871">
        <f>IF(ISNUMBER(AC66),'Cover Page'!$D$35/1000000*'4 classification'!AC66/'FX rate'!$C21,"")</f>
        <v>0</v>
      </c>
      <c r="BN66" s="863">
        <v>2016</v>
      </c>
      <c r="BO66" s="914" t="str">
        <f>IF(ISNUMBER(C66),'Cover Page'!$D$35/1000000*C66/'FX rate'!$C$23,"")</f>
        <v/>
      </c>
      <c r="BP66" s="1114" t="str">
        <f>IF(ISNUMBER(D66),'Cover Page'!$D$35/1000000*D66/'FX rate'!$C$23,"")</f>
        <v/>
      </c>
      <c r="BQ66" s="915" t="str">
        <f>IF(ISNUMBER(E66),'Cover Page'!$D$35/1000000*E66/'FX rate'!$C$23,"")</f>
        <v/>
      </c>
      <c r="BR66" s="1115" t="str">
        <f>IF(ISNUMBER(F66),'Cover Page'!$D$35/1000000*F66/'FX rate'!$C$23,"")</f>
        <v/>
      </c>
      <c r="BS66" s="1114" t="str">
        <f>IF(ISNUMBER(G66),'Cover Page'!$D$35/1000000*G66/'FX rate'!$C$23,"")</f>
        <v/>
      </c>
      <c r="BT66" s="915" t="str">
        <f>IF(ISNUMBER(H66),'Cover Page'!$D$35/1000000*H66/'FX rate'!$C$23,"")</f>
        <v/>
      </c>
      <c r="BU66" s="1115" t="str">
        <f>IF(ISNUMBER(I66),'Cover Page'!$D$35/1000000*I66/'FX rate'!$C$23,"")</f>
        <v/>
      </c>
      <c r="BV66" s="1114" t="str">
        <f>IF(ISNUMBER(J66),'Cover Page'!$D$35/1000000*J66/'FX rate'!$C$23,"")</f>
        <v/>
      </c>
      <c r="BW66" s="915" t="str">
        <f>IF(ISNUMBER(K66),'Cover Page'!$D$35/1000000*K66/'FX rate'!$C$23,"")</f>
        <v/>
      </c>
      <c r="BX66" s="1115" t="str">
        <f>IF(ISNUMBER(L66),'Cover Page'!$D$35/1000000*L66/'FX rate'!$C$23,"")</f>
        <v/>
      </c>
      <c r="BY66" s="1114" t="str">
        <f>IF(ISNUMBER(M66),'Cover Page'!$D$35/1000000*M66/'FX rate'!$C$23,"")</f>
        <v/>
      </c>
      <c r="BZ66" s="915" t="str">
        <f>IF(ISNUMBER(N66),'Cover Page'!$D$35/1000000*N66/'FX rate'!$C$23,"")</f>
        <v/>
      </c>
      <c r="CA66" s="1115" t="str">
        <f>IF(ISNUMBER(O66),'Cover Page'!$D$35/1000000*O66/'FX rate'!$C$23,"")</f>
        <v/>
      </c>
      <c r="CB66" s="1114" t="str">
        <f>IF(ISNUMBER(P66),'Cover Page'!$D$35/1000000*P66/'FX rate'!$C$23,"")</f>
        <v/>
      </c>
      <c r="CC66" s="915" t="str">
        <f>IF(ISNUMBER(Q66),'Cover Page'!$D$35/1000000*Q66/'FX rate'!$C$23,"")</f>
        <v/>
      </c>
      <c r="CD66" s="1115" t="str">
        <f>IF(ISNUMBER(R66),'Cover Page'!$D$35/1000000*R66/'FX rate'!$C$23,"")</f>
        <v/>
      </c>
      <c r="CE66" s="1114" t="str">
        <f>IF(ISNUMBER(S66),'Cover Page'!$D$35/1000000*S66/'FX rate'!$C$23,"")</f>
        <v/>
      </c>
      <c r="CF66" s="915" t="str">
        <f>IF(ISNUMBER(T66),'Cover Page'!$D$35/1000000*T66/'FX rate'!$C$23,"")</f>
        <v/>
      </c>
      <c r="CG66" s="1115" t="str">
        <f>IF(ISNUMBER(U66),'Cover Page'!$D$35/1000000*U66/'FX rate'!$C$23,"")</f>
        <v/>
      </c>
      <c r="CH66" s="1114" t="str">
        <f>IF(ISNUMBER(V66),'Cover Page'!$D$35/1000000*V66/'FX rate'!$C$23,"")</f>
        <v/>
      </c>
      <c r="CI66" s="915" t="str">
        <f>IF(ISNUMBER(W66),'Cover Page'!$D$35/1000000*W66/'FX rate'!$C$23,"")</f>
        <v/>
      </c>
      <c r="CJ66" s="1115" t="str">
        <f>IF(ISNUMBER(X66),'Cover Page'!$D$35/1000000*X66/'FX rate'!$C$23,"")</f>
        <v/>
      </c>
      <c r="CK66" s="1114" t="str">
        <f>IF(ISNUMBER(Y66),'Cover Page'!$D$35/1000000*Y66/'FX rate'!$C$23,"")</f>
        <v/>
      </c>
      <c r="CL66" s="915" t="str">
        <f>IF(ISNUMBER(Z66),'Cover Page'!$D$35/1000000*Z66/'FX rate'!$C$23,"")</f>
        <v/>
      </c>
      <c r="CM66" s="1115">
        <f>IF(ISNUMBER(AA66),'Cover Page'!$D$35/1000000*AA66/'FX rate'!$C$23,"")</f>
        <v>0</v>
      </c>
      <c r="CN66" s="1114">
        <f>IF(ISNUMBER(AB66),'Cover Page'!$D$35/1000000*AB66/'FX rate'!$C$23,"")</f>
        <v>0</v>
      </c>
      <c r="CO66" s="915">
        <f>IF(ISNUMBER(AC66),'Cover Page'!$D$35/1000000*AC66/'FX rate'!$C$23,"")</f>
        <v>0</v>
      </c>
      <c r="CP66" s="795"/>
      <c r="CQ66" s="795"/>
      <c r="CR66" s="795"/>
      <c r="CS66" s="795"/>
    </row>
    <row r="67" spans="1:97" s="20" customFormat="1" ht="14.25" x14ac:dyDescent="0.2">
      <c r="A67" s="24"/>
      <c r="B67" s="37">
        <v>2017</v>
      </c>
      <c r="C67" s="180"/>
      <c r="D67" s="121"/>
      <c r="E67" s="120"/>
      <c r="F67" s="174"/>
      <c r="G67" s="121"/>
      <c r="H67" s="120"/>
      <c r="I67" s="174"/>
      <c r="J67" s="121"/>
      <c r="K67" s="120"/>
      <c r="L67" s="174"/>
      <c r="M67" s="121"/>
      <c r="N67" s="120"/>
      <c r="O67" s="174"/>
      <c r="P67" s="121"/>
      <c r="Q67" s="120"/>
      <c r="R67" s="174"/>
      <c r="S67" s="121"/>
      <c r="T67" s="120"/>
      <c r="U67" s="174"/>
      <c r="V67" s="121"/>
      <c r="W67" s="120"/>
      <c r="X67" s="174"/>
      <c r="Y67" s="121"/>
      <c r="Z67" s="121"/>
      <c r="AA67" s="452">
        <f t="shared" si="5"/>
        <v>0</v>
      </c>
      <c r="AB67" s="458">
        <f t="shared" si="6"/>
        <v>0</v>
      </c>
      <c r="AC67" s="437">
        <f t="shared" si="7"/>
        <v>0</v>
      </c>
      <c r="AH67" s="791">
        <v>2017</v>
      </c>
      <c r="AI67" s="883" t="str">
        <f>IF(ISNUMBER(C67),'Cover Page'!$D$35/1000000*'4 classification'!C67/'FX rate'!$C22,"")</f>
        <v/>
      </c>
      <c r="AJ67" s="1122" t="str">
        <f>IF(ISNUMBER(D67),'Cover Page'!$D$35/1000000*'4 classification'!D67/'FX rate'!$C22,"")</f>
        <v/>
      </c>
      <c r="AK67" s="929" t="str">
        <f>IF(ISNUMBER(E67),'Cover Page'!$D$35/1000000*'4 classification'!E67/'FX rate'!$C22,"")</f>
        <v/>
      </c>
      <c r="AL67" s="1123" t="str">
        <f>IF(ISNUMBER(F67),'Cover Page'!$D$35/1000000*'4 classification'!F67/'FX rate'!$C22,"")</f>
        <v/>
      </c>
      <c r="AM67" s="1122" t="str">
        <f>IF(ISNUMBER(G67),'Cover Page'!$D$35/1000000*'4 classification'!G67/'FX rate'!$C22,"")</f>
        <v/>
      </c>
      <c r="AN67" s="929" t="str">
        <f>IF(ISNUMBER(H67),'Cover Page'!$D$35/1000000*'4 classification'!H67/'FX rate'!$C22,"")</f>
        <v/>
      </c>
      <c r="AO67" s="1123" t="str">
        <f>IF(ISNUMBER(I67),'Cover Page'!$D$35/1000000*'4 classification'!I67/'FX rate'!$C22,"")</f>
        <v/>
      </c>
      <c r="AP67" s="1122" t="str">
        <f>IF(ISNUMBER(J67),'Cover Page'!$D$35/1000000*'4 classification'!J67/'FX rate'!$C22,"")</f>
        <v/>
      </c>
      <c r="AQ67" s="929" t="str">
        <f>IF(ISNUMBER(K67),'Cover Page'!$D$35/1000000*'4 classification'!K67/'FX rate'!$C22,"")</f>
        <v/>
      </c>
      <c r="AR67" s="1123" t="str">
        <f>IF(ISNUMBER(L67),'Cover Page'!$D$35/1000000*'4 classification'!L67/'FX rate'!$C22,"")</f>
        <v/>
      </c>
      <c r="AS67" s="1122" t="str">
        <f>IF(ISNUMBER(M67),'Cover Page'!$D$35/1000000*'4 classification'!M67/'FX rate'!$C22,"")</f>
        <v/>
      </c>
      <c r="AT67" s="929" t="str">
        <f>IF(ISNUMBER(N67),'Cover Page'!$D$35/1000000*'4 classification'!N67/'FX rate'!$C22,"")</f>
        <v/>
      </c>
      <c r="AU67" s="1123" t="str">
        <f>IF(ISNUMBER(O67),'Cover Page'!$D$35/1000000*'4 classification'!O67/'FX rate'!$C22,"")</f>
        <v/>
      </c>
      <c r="AV67" s="1122" t="str">
        <f>IF(ISNUMBER(P67),'Cover Page'!$D$35/1000000*'4 classification'!P67/'FX rate'!$C22,"")</f>
        <v/>
      </c>
      <c r="AW67" s="929" t="str">
        <f>IF(ISNUMBER(Q67),'Cover Page'!$D$35/1000000*'4 classification'!Q67/'FX rate'!$C22,"")</f>
        <v/>
      </c>
      <c r="AX67" s="1123" t="str">
        <f>IF(ISNUMBER(R67),'Cover Page'!$D$35/1000000*'4 classification'!R67/'FX rate'!$C22,"")</f>
        <v/>
      </c>
      <c r="AY67" s="1122" t="str">
        <f>IF(ISNUMBER(S67),'Cover Page'!$D$35/1000000*'4 classification'!S67/'FX rate'!$C22,"")</f>
        <v/>
      </c>
      <c r="AZ67" s="1120" t="str">
        <f>IF(ISNUMBER(T67),'Cover Page'!$D$35/1000000*'4 classification'!T67/'FX rate'!$C22,"")</f>
        <v/>
      </c>
      <c r="BA67" s="1124" t="str">
        <f>IF(ISNUMBER(U67),'Cover Page'!$D$35/1000000*'4 classification'!U67/'FX rate'!$C22,"")</f>
        <v/>
      </c>
      <c r="BB67" s="1118" t="str">
        <f>IF(ISNUMBER(V67),'Cover Page'!$D$35/1000000*'4 classification'!V67/'FX rate'!$C22,"")</f>
        <v/>
      </c>
      <c r="BC67" s="871" t="str">
        <f>IF(ISNUMBER(W67),'Cover Page'!$D$35/1000000*'4 classification'!W67/'FX rate'!$C22,"")</f>
        <v/>
      </c>
      <c r="BD67" s="1124" t="str">
        <f>IF(ISNUMBER(X67),'Cover Page'!$D$35/1000000*'4 classification'!X67/'FX rate'!$C22,"")</f>
        <v/>
      </c>
      <c r="BE67" s="1118" t="str">
        <f>IF(ISNUMBER(Y67),'Cover Page'!$D$35/1000000*'4 classification'!Y67/'FX rate'!$C22,"")</f>
        <v/>
      </c>
      <c r="BF67" s="871" t="str">
        <f>IF(ISNUMBER(Z67),'Cover Page'!$D$35/1000000*'4 classification'!Z67/'FX rate'!$C22,"")</f>
        <v/>
      </c>
      <c r="BG67" s="1119">
        <f>IF(ISNUMBER(AA67),'Cover Page'!$D$35/1000000*'4 classification'!AA67/'FX rate'!$C22,"")</f>
        <v>0</v>
      </c>
      <c r="BH67" s="1118">
        <f>IF(ISNUMBER(AB67),'Cover Page'!$D$35/1000000*'4 classification'!AB67/'FX rate'!$C22,"")</f>
        <v>0</v>
      </c>
      <c r="BI67" s="871">
        <f>IF(ISNUMBER(AC67),'Cover Page'!$D$35/1000000*'4 classification'!AC67/'FX rate'!$C22,"")</f>
        <v>0</v>
      </c>
      <c r="BN67" s="863">
        <v>2017</v>
      </c>
      <c r="BO67" s="914" t="str">
        <f>IF(ISNUMBER(C67),'Cover Page'!$D$35/1000000*C67/'FX rate'!$C$23,"")</f>
        <v/>
      </c>
      <c r="BP67" s="1114" t="str">
        <f>IF(ISNUMBER(D67),'Cover Page'!$D$35/1000000*D67/'FX rate'!$C$23,"")</f>
        <v/>
      </c>
      <c r="BQ67" s="915" t="str">
        <f>IF(ISNUMBER(E67),'Cover Page'!$D$35/1000000*E67/'FX rate'!$C$23,"")</f>
        <v/>
      </c>
      <c r="BR67" s="1115" t="str">
        <f>IF(ISNUMBER(F67),'Cover Page'!$D$35/1000000*F67/'FX rate'!$C$23,"")</f>
        <v/>
      </c>
      <c r="BS67" s="1114" t="str">
        <f>IF(ISNUMBER(G67),'Cover Page'!$D$35/1000000*G67/'FX rate'!$C$23,"")</f>
        <v/>
      </c>
      <c r="BT67" s="915" t="str">
        <f>IF(ISNUMBER(H67),'Cover Page'!$D$35/1000000*H67/'FX rate'!$C$23,"")</f>
        <v/>
      </c>
      <c r="BU67" s="1115" t="str">
        <f>IF(ISNUMBER(I67),'Cover Page'!$D$35/1000000*I67/'FX rate'!$C$23,"")</f>
        <v/>
      </c>
      <c r="BV67" s="1114" t="str">
        <f>IF(ISNUMBER(J67),'Cover Page'!$D$35/1000000*J67/'FX rate'!$C$23,"")</f>
        <v/>
      </c>
      <c r="BW67" s="915" t="str">
        <f>IF(ISNUMBER(K67),'Cover Page'!$D$35/1000000*K67/'FX rate'!$C$23,"")</f>
        <v/>
      </c>
      <c r="BX67" s="1115" t="str">
        <f>IF(ISNUMBER(L67),'Cover Page'!$D$35/1000000*L67/'FX rate'!$C$23,"")</f>
        <v/>
      </c>
      <c r="BY67" s="1114" t="str">
        <f>IF(ISNUMBER(M67),'Cover Page'!$D$35/1000000*M67/'FX rate'!$C$23,"")</f>
        <v/>
      </c>
      <c r="BZ67" s="915" t="str">
        <f>IF(ISNUMBER(N67),'Cover Page'!$D$35/1000000*N67/'FX rate'!$C$23,"")</f>
        <v/>
      </c>
      <c r="CA67" s="1115" t="str">
        <f>IF(ISNUMBER(O67),'Cover Page'!$D$35/1000000*O67/'FX rate'!$C$23,"")</f>
        <v/>
      </c>
      <c r="CB67" s="1114" t="str">
        <f>IF(ISNUMBER(P67),'Cover Page'!$D$35/1000000*P67/'FX rate'!$C$23,"")</f>
        <v/>
      </c>
      <c r="CC67" s="915" t="str">
        <f>IF(ISNUMBER(Q67),'Cover Page'!$D$35/1000000*Q67/'FX rate'!$C$23,"")</f>
        <v/>
      </c>
      <c r="CD67" s="1115" t="str">
        <f>IF(ISNUMBER(R67),'Cover Page'!$D$35/1000000*R67/'FX rate'!$C$23,"")</f>
        <v/>
      </c>
      <c r="CE67" s="1114" t="str">
        <f>IF(ISNUMBER(S67),'Cover Page'!$D$35/1000000*S67/'FX rate'!$C$23,"")</f>
        <v/>
      </c>
      <c r="CF67" s="915" t="str">
        <f>IF(ISNUMBER(T67),'Cover Page'!$D$35/1000000*T67/'FX rate'!$C$23,"")</f>
        <v/>
      </c>
      <c r="CG67" s="1115" t="str">
        <f>IF(ISNUMBER(U67),'Cover Page'!$D$35/1000000*U67/'FX rate'!$C$23,"")</f>
        <v/>
      </c>
      <c r="CH67" s="1114" t="str">
        <f>IF(ISNUMBER(V67),'Cover Page'!$D$35/1000000*V67/'FX rate'!$C$23,"")</f>
        <v/>
      </c>
      <c r="CI67" s="915" t="str">
        <f>IF(ISNUMBER(W67),'Cover Page'!$D$35/1000000*W67/'FX rate'!$C$23,"")</f>
        <v/>
      </c>
      <c r="CJ67" s="1115" t="str">
        <f>IF(ISNUMBER(X67),'Cover Page'!$D$35/1000000*X67/'FX rate'!$C$23,"")</f>
        <v/>
      </c>
      <c r="CK67" s="1114" t="str">
        <f>IF(ISNUMBER(Y67),'Cover Page'!$D$35/1000000*Y67/'FX rate'!$C$23,"")</f>
        <v/>
      </c>
      <c r="CL67" s="915" t="str">
        <f>IF(ISNUMBER(Z67),'Cover Page'!$D$35/1000000*Z67/'FX rate'!$C$23,"")</f>
        <v/>
      </c>
      <c r="CM67" s="1115">
        <f>IF(ISNUMBER(AA67),'Cover Page'!$D$35/1000000*AA67/'FX rate'!$C$23,"")</f>
        <v>0</v>
      </c>
      <c r="CN67" s="1114">
        <f>IF(ISNUMBER(AB67),'Cover Page'!$D$35/1000000*AB67/'FX rate'!$C$23,"")</f>
        <v>0</v>
      </c>
      <c r="CO67" s="915">
        <f>IF(ISNUMBER(AC67),'Cover Page'!$D$35/1000000*AC67/'FX rate'!$C$23,"")</f>
        <v>0</v>
      </c>
      <c r="CP67" s="795"/>
      <c r="CQ67" s="795"/>
      <c r="CR67" s="795"/>
      <c r="CS67" s="795"/>
    </row>
    <row r="68" spans="1:97" s="20" customFormat="1" ht="14.25" x14ac:dyDescent="0.2">
      <c r="A68" s="24"/>
      <c r="B68" s="37">
        <v>2018</v>
      </c>
      <c r="C68" s="604"/>
      <c r="D68" s="605"/>
      <c r="E68" s="158"/>
      <c r="F68" s="606"/>
      <c r="G68" s="605"/>
      <c r="H68" s="158"/>
      <c r="I68" s="606"/>
      <c r="J68" s="605"/>
      <c r="K68" s="158"/>
      <c r="L68" s="606"/>
      <c r="M68" s="605"/>
      <c r="N68" s="158"/>
      <c r="O68" s="606"/>
      <c r="P68" s="605"/>
      <c r="Q68" s="158"/>
      <c r="R68" s="606"/>
      <c r="S68" s="605"/>
      <c r="T68" s="158"/>
      <c r="U68" s="606"/>
      <c r="V68" s="605"/>
      <c r="W68" s="158"/>
      <c r="X68" s="606"/>
      <c r="Y68" s="605"/>
      <c r="Z68" s="605"/>
      <c r="AA68" s="452">
        <f t="shared" si="5"/>
        <v>0</v>
      </c>
      <c r="AB68" s="458">
        <f t="shared" si="6"/>
        <v>0</v>
      </c>
      <c r="AC68" s="437">
        <f t="shared" si="7"/>
        <v>0</v>
      </c>
      <c r="AH68" s="791">
        <v>2018</v>
      </c>
      <c r="AI68" s="883" t="str">
        <f>IF(ISNUMBER(C68),'Cover Page'!$D$35/1000000*'4 classification'!C68/'FX rate'!$C23,"")</f>
        <v/>
      </c>
      <c r="AJ68" s="1122" t="str">
        <f>IF(ISNUMBER(D68),'Cover Page'!$D$35/1000000*'4 classification'!D68/'FX rate'!$C23,"")</f>
        <v/>
      </c>
      <c r="AK68" s="929" t="str">
        <f>IF(ISNUMBER(E68),'Cover Page'!$D$35/1000000*'4 classification'!E68/'FX rate'!$C23,"")</f>
        <v/>
      </c>
      <c r="AL68" s="1123" t="str">
        <f>IF(ISNUMBER(F68),'Cover Page'!$D$35/1000000*'4 classification'!F68/'FX rate'!$C23,"")</f>
        <v/>
      </c>
      <c r="AM68" s="1122" t="str">
        <f>IF(ISNUMBER(G68),'Cover Page'!$D$35/1000000*'4 classification'!G68/'FX rate'!$C23,"")</f>
        <v/>
      </c>
      <c r="AN68" s="929" t="str">
        <f>IF(ISNUMBER(H68),'Cover Page'!$D$35/1000000*'4 classification'!H68/'FX rate'!$C23,"")</f>
        <v/>
      </c>
      <c r="AO68" s="1123" t="str">
        <f>IF(ISNUMBER(I68),'Cover Page'!$D$35/1000000*'4 classification'!I68/'FX rate'!$C23,"")</f>
        <v/>
      </c>
      <c r="AP68" s="1122" t="str">
        <f>IF(ISNUMBER(J68),'Cover Page'!$D$35/1000000*'4 classification'!J68/'FX rate'!$C23,"")</f>
        <v/>
      </c>
      <c r="AQ68" s="929" t="str">
        <f>IF(ISNUMBER(K68),'Cover Page'!$D$35/1000000*'4 classification'!K68/'FX rate'!$C23,"")</f>
        <v/>
      </c>
      <c r="AR68" s="1123" t="str">
        <f>IF(ISNUMBER(L68),'Cover Page'!$D$35/1000000*'4 classification'!L68/'FX rate'!$C23,"")</f>
        <v/>
      </c>
      <c r="AS68" s="1122" t="str">
        <f>IF(ISNUMBER(M68),'Cover Page'!$D$35/1000000*'4 classification'!M68/'FX rate'!$C23,"")</f>
        <v/>
      </c>
      <c r="AT68" s="929" t="str">
        <f>IF(ISNUMBER(N68),'Cover Page'!$D$35/1000000*'4 classification'!N68/'FX rate'!$C23,"")</f>
        <v/>
      </c>
      <c r="AU68" s="1123" t="str">
        <f>IF(ISNUMBER(O68),'Cover Page'!$D$35/1000000*'4 classification'!O68/'FX rate'!$C23,"")</f>
        <v/>
      </c>
      <c r="AV68" s="1122" t="str">
        <f>IF(ISNUMBER(P68),'Cover Page'!$D$35/1000000*'4 classification'!P68/'FX rate'!$C23,"")</f>
        <v/>
      </c>
      <c r="AW68" s="929" t="str">
        <f>IF(ISNUMBER(Q68),'Cover Page'!$D$35/1000000*'4 classification'!Q68/'FX rate'!$C23,"")</f>
        <v/>
      </c>
      <c r="AX68" s="1123" t="str">
        <f>IF(ISNUMBER(R68),'Cover Page'!$D$35/1000000*'4 classification'!R68/'FX rate'!$C23,"")</f>
        <v/>
      </c>
      <c r="AY68" s="1122" t="str">
        <f>IF(ISNUMBER(S68),'Cover Page'!$D$35/1000000*'4 classification'!S68/'FX rate'!$C23,"")</f>
        <v/>
      </c>
      <c r="AZ68" s="1120" t="str">
        <f>IF(ISNUMBER(T68),'Cover Page'!$D$35/1000000*'4 classification'!T68/'FX rate'!$C23,"")</f>
        <v/>
      </c>
      <c r="BA68" s="1124" t="str">
        <f>IF(ISNUMBER(U68),'Cover Page'!$D$35/1000000*'4 classification'!U68/'FX rate'!$C23,"")</f>
        <v/>
      </c>
      <c r="BB68" s="1118" t="str">
        <f>IF(ISNUMBER(V68),'Cover Page'!$D$35/1000000*'4 classification'!V68/'FX rate'!$C23,"")</f>
        <v/>
      </c>
      <c r="BC68" s="871" t="str">
        <f>IF(ISNUMBER(W68),'Cover Page'!$D$35/1000000*'4 classification'!W68/'FX rate'!$C23,"")</f>
        <v/>
      </c>
      <c r="BD68" s="1124" t="str">
        <f>IF(ISNUMBER(X68),'Cover Page'!$D$35/1000000*'4 classification'!X68/'FX rate'!$C23,"")</f>
        <v/>
      </c>
      <c r="BE68" s="1118" t="str">
        <f>IF(ISNUMBER(Y68),'Cover Page'!$D$35/1000000*'4 classification'!Y68/'FX rate'!$C23,"")</f>
        <v/>
      </c>
      <c r="BF68" s="871" t="str">
        <f>IF(ISNUMBER(Z68),'Cover Page'!$D$35/1000000*'4 classification'!Z68/'FX rate'!$C23,"")</f>
        <v/>
      </c>
      <c r="BG68" s="1119">
        <f>IF(ISNUMBER(AA68),'Cover Page'!$D$35/1000000*'4 classification'!AA68/'FX rate'!$C23,"")</f>
        <v>0</v>
      </c>
      <c r="BH68" s="1118">
        <f>IF(ISNUMBER(AB68),'Cover Page'!$D$35/1000000*'4 classification'!AB68/'FX rate'!$C23,"")</f>
        <v>0</v>
      </c>
      <c r="BI68" s="871">
        <f>IF(ISNUMBER(AC68),'Cover Page'!$D$35/1000000*'4 classification'!AC68/'FX rate'!$C23,"")</f>
        <v>0</v>
      </c>
      <c r="BN68" s="863">
        <v>2018</v>
      </c>
      <c r="BO68" s="914" t="str">
        <f>IF(ISNUMBER(C68),'Cover Page'!$D$35/1000000*C68/'FX rate'!$C$23,"")</f>
        <v/>
      </c>
      <c r="BP68" s="1114" t="str">
        <f>IF(ISNUMBER(D68),'Cover Page'!$D$35/1000000*D68/'FX rate'!$C$23,"")</f>
        <v/>
      </c>
      <c r="BQ68" s="915" t="str">
        <f>IF(ISNUMBER(E68),'Cover Page'!$D$35/1000000*E68/'FX rate'!$C$23,"")</f>
        <v/>
      </c>
      <c r="BR68" s="1115" t="str">
        <f>IF(ISNUMBER(F68),'Cover Page'!$D$35/1000000*F68/'FX rate'!$C$23,"")</f>
        <v/>
      </c>
      <c r="BS68" s="1114" t="str">
        <f>IF(ISNUMBER(G68),'Cover Page'!$D$35/1000000*G68/'FX rate'!$C$23,"")</f>
        <v/>
      </c>
      <c r="BT68" s="915" t="str">
        <f>IF(ISNUMBER(H68),'Cover Page'!$D$35/1000000*H68/'FX rate'!$C$23,"")</f>
        <v/>
      </c>
      <c r="BU68" s="1115" t="str">
        <f>IF(ISNUMBER(I68),'Cover Page'!$D$35/1000000*I68/'FX rate'!$C$23,"")</f>
        <v/>
      </c>
      <c r="BV68" s="1114" t="str">
        <f>IF(ISNUMBER(J68),'Cover Page'!$D$35/1000000*J68/'FX rate'!$C$23,"")</f>
        <v/>
      </c>
      <c r="BW68" s="915" t="str">
        <f>IF(ISNUMBER(K68),'Cover Page'!$D$35/1000000*K68/'FX rate'!$C$23,"")</f>
        <v/>
      </c>
      <c r="BX68" s="1115" t="str">
        <f>IF(ISNUMBER(L68),'Cover Page'!$D$35/1000000*L68/'FX rate'!$C$23,"")</f>
        <v/>
      </c>
      <c r="BY68" s="1114" t="str">
        <f>IF(ISNUMBER(M68),'Cover Page'!$D$35/1000000*M68/'FX rate'!$C$23,"")</f>
        <v/>
      </c>
      <c r="BZ68" s="915" t="str">
        <f>IF(ISNUMBER(N68),'Cover Page'!$D$35/1000000*N68/'FX rate'!$C$23,"")</f>
        <v/>
      </c>
      <c r="CA68" s="1115" t="str">
        <f>IF(ISNUMBER(O68),'Cover Page'!$D$35/1000000*O68/'FX rate'!$C$23,"")</f>
        <v/>
      </c>
      <c r="CB68" s="1114" t="str">
        <f>IF(ISNUMBER(P68),'Cover Page'!$D$35/1000000*P68/'FX rate'!$C$23,"")</f>
        <v/>
      </c>
      <c r="CC68" s="915" t="str">
        <f>IF(ISNUMBER(Q68),'Cover Page'!$D$35/1000000*Q68/'FX rate'!$C$23,"")</f>
        <v/>
      </c>
      <c r="CD68" s="1115" t="str">
        <f>IF(ISNUMBER(R68),'Cover Page'!$D$35/1000000*R68/'FX rate'!$C$23,"")</f>
        <v/>
      </c>
      <c r="CE68" s="1114" t="str">
        <f>IF(ISNUMBER(S68),'Cover Page'!$D$35/1000000*S68/'FX rate'!$C$23,"")</f>
        <v/>
      </c>
      <c r="CF68" s="915" t="str">
        <f>IF(ISNUMBER(T68),'Cover Page'!$D$35/1000000*T68/'FX rate'!$C$23,"")</f>
        <v/>
      </c>
      <c r="CG68" s="1115" t="str">
        <f>IF(ISNUMBER(U68),'Cover Page'!$D$35/1000000*U68/'FX rate'!$C$23,"")</f>
        <v/>
      </c>
      <c r="CH68" s="1114" t="str">
        <f>IF(ISNUMBER(V68),'Cover Page'!$D$35/1000000*V68/'FX rate'!$C$23,"")</f>
        <v/>
      </c>
      <c r="CI68" s="915" t="str">
        <f>IF(ISNUMBER(W68),'Cover Page'!$D$35/1000000*W68/'FX rate'!$C$23,"")</f>
        <v/>
      </c>
      <c r="CJ68" s="1115" t="str">
        <f>IF(ISNUMBER(X68),'Cover Page'!$D$35/1000000*X68/'FX rate'!$C$23,"")</f>
        <v/>
      </c>
      <c r="CK68" s="1114" t="str">
        <f>IF(ISNUMBER(Y68),'Cover Page'!$D$35/1000000*Y68/'FX rate'!$C$23,"")</f>
        <v/>
      </c>
      <c r="CL68" s="915" t="str">
        <f>IF(ISNUMBER(Z68),'Cover Page'!$D$35/1000000*Z68/'FX rate'!$C$23,"")</f>
        <v/>
      </c>
      <c r="CM68" s="1115">
        <f>IF(ISNUMBER(AA68),'Cover Page'!$D$35/1000000*AA68/'FX rate'!$C$23,"")</f>
        <v>0</v>
      </c>
      <c r="CN68" s="1114">
        <f>IF(ISNUMBER(AB68),'Cover Page'!$D$35/1000000*AB68/'FX rate'!$C$23,"")</f>
        <v>0</v>
      </c>
      <c r="CO68" s="915">
        <f>IF(ISNUMBER(AC68),'Cover Page'!$D$35/1000000*AC68/'FX rate'!$C$23,"")</f>
        <v>0</v>
      </c>
      <c r="CP68" s="795"/>
      <c r="CQ68" s="795"/>
      <c r="CR68" s="795"/>
      <c r="CS68" s="795"/>
    </row>
    <row r="69" spans="1:97" s="2" customFormat="1" ht="14.25" customHeight="1" x14ac:dyDescent="0.2">
      <c r="B69" s="196" t="s">
        <v>1089</v>
      </c>
      <c r="C69" s="1075"/>
      <c r="D69" s="1079"/>
      <c r="E69" s="1076"/>
      <c r="F69" s="1080"/>
      <c r="G69" s="1079"/>
      <c r="H69" s="1076"/>
      <c r="I69" s="1080"/>
      <c r="J69" s="1079"/>
      <c r="K69" s="1076"/>
      <c r="L69" s="1080"/>
      <c r="M69" s="1079"/>
      <c r="N69" s="1076"/>
      <c r="O69" s="1080"/>
      <c r="P69" s="1079"/>
      <c r="Q69" s="1076"/>
      <c r="R69" s="1080"/>
      <c r="S69" s="1079"/>
      <c r="T69" s="1076"/>
      <c r="U69" s="1080"/>
      <c r="V69" s="1079"/>
      <c r="W69" s="1076"/>
      <c r="X69" s="1080"/>
      <c r="Y69" s="1079"/>
      <c r="Z69" s="1079"/>
      <c r="AA69" s="459">
        <f t="shared" ref="AA69" si="8">C69+F69+I69+L69+O69+R69+U69+X69</f>
        <v>0</v>
      </c>
      <c r="AB69" s="460">
        <f t="shared" ref="AB69" si="9">D69+G69+J69+M69+P69+S69+V69+Y69</f>
        <v>0</v>
      </c>
      <c r="AC69" s="461">
        <f t="shared" ref="AC69" si="10">E69+H69+K69+N69+Q69+T69+W69+Z69</f>
        <v>0</v>
      </c>
      <c r="AH69" s="722"/>
      <c r="AI69" s="722"/>
      <c r="AJ69" s="722"/>
      <c r="AK69" s="722"/>
      <c r="AL69" s="722"/>
      <c r="AM69" s="722"/>
      <c r="AN69" s="722"/>
      <c r="AO69" s="722"/>
      <c r="AP69" s="722"/>
      <c r="AQ69" s="722"/>
      <c r="AR69" s="722"/>
      <c r="AS69" s="722"/>
      <c r="AT69" s="722"/>
      <c r="AU69" s="722"/>
      <c r="AV69" s="722"/>
      <c r="AW69" s="722"/>
      <c r="AX69" s="722"/>
      <c r="AY69" s="722"/>
      <c r="AZ69" s="722"/>
      <c r="BA69" s="722"/>
      <c r="BB69" s="722"/>
      <c r="BC69" s="722"/>
      <c r="BD69" s="722"/>
      <c r="BE69" s="722"/>
      <c r="BF69" s="722"/>
      <c r="BG69" s="722"/>
      <c r="BH69" s="722"/>
      <c r="BI69" s="722"/>
      <c r="BN69" s="794"/>
      <c r="BO69" s="794"/>
      <c r="BP69" s="794"/>
      <c r="BQ69" s="794"/>
      <c r="BR69" s="794"/>
      <c r="BS69" s="794"/>
      <c r="BT69" s="794"/>
      <c r="BU69" s="794"/>
      <c r="BV69" s="794"/>
      <c r="BW69" s="794"/>
      <c r="BX69" s="794"/>
      <c r="BY69" s="794"/>
      <c r="BZ69" s="794"/>
      <c r="CA69" s="794"/>
      <c r="CB69" s="794"/>
      <c r="CC69" s="794"/>
      <c r="CD69" s="794"/>
      <c r="CE69" s="794"/>
      <c r="CF69" s="794"/>
      <c r="CG69" s="794"/>
      <c r="CH69" s="794"/>
      <c r="CI69" s="794"/>
      <c r="CJ69" s="795"/>
      <c r="CK69" s="795"/>
      <c r="CL69" s="795"/>
      <c r="CM69" s="795"/>
      <c r="CN69" s="795"/>
      <c r="CO69" s="795"/>
      <c r="CP69" s="795"/>
      <c r="CQ69" s="795"/>
      <c r="CR69" s="795"/>
      <c r="CS69" s="795"/>
    </row>
    <row r="70" spans="1:97" s="14" customFormat="1" ht="69.95" customHeight="1" thickBot="1" x14ac:dyDescent="0.25">
      <c r="A70" s="2"/>
      <c r="B70" s="197" t="s">
        <v>327</v>
      </c>
      <c r="C70" s="183"/>
      <c r="D70" s="198"/>
      <c r="E70" s="184"/>
      <c r="F70" s="199"/>
      <c r="G70" s="198"/>
      <c r="H70" s="184"/>
      <c r="I70" s="199"/>
      <c r="J70" s="198"/>
      <c r="K70" s="184"/>
      <c r="L70" s="199"/>
      <c r="M70" s="198"/>
      <c r="N70" s="184"/>
      <c r="O70" s="199"/>
      <c r="P70" s="198"/>
      <c r="Q70" s="184"/>
      <c r="R70" s="199"/>
      <c r="S70" s="198"/>
      <c r="T70" s="184"/>
      <c r="U70" s="199"/>
      <c r="V70" s="198"/>
      <c r="W70" s="184"/>
      <c r="X70" s="199"/>
      <c r="Y70" s="198"/>
      <c r="Z70" s="198"/>
      <c r="AA70" s="1540"/>
      <c r="AB70" s="1541"/>
      <c r="AC70" s="1542"/>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2"/>
      <c r="BE70" s="722"/>
      <c r="BF70" s="722"/>
      <c r="BG70" s="722"/>
      <c r="BH70" s="722"/>
      <c r="BI70" s="722"/>
      <c r="BN70" s="795"/>
      <c r="BO70" s="795"/>
      <c r="BP70" s="795"/>
      <c r="BQ70" s="795"/>
      <c r="BR70" s="795"/>
      <c r="BS70" s="795"/>
      <c r="BT70" s="795"/>
      <c r="BU70" s="795"/>
      <c r="BV70" s="795"/>
      <c r="BW70" s="795"/>
      <c r="BX70" s="795"/>
      <c r="BY70" s="795"/>
      <c r="BZ70" s="795"/>
      <c r="CA70" s="795"/>
      <c r="CB70" s="795"/>
      <c r="CC70" s="795"/>
      <c r="CD70" s="795"/>
      <c r="CE70" s="795"/>
      <c r="CF70" s="795"/>
      <c r="CG70" s="795"/>
      <c r="CH70" s="795"/>
      <c r="CI70" s="795"/>
      <c r="CJ70" s="795"/>
      <c r="CK70" s="795"/>
      <c r="CL70" s="795"/>
      <c r="CM70" s="795"/>
      <c r="CN70" s="795"/>
      <c r="CO70" s="795"/>
      <c r="CP70" s="795"/>
      <c r="CQ70" s="795"/>
      <c r="CR70" s="795"/>
      <c r="CS70" s="795"/>
    </row>
    <row r="71" spans="1:97" s="2" customFormat="1" ht="20.100000000000001" customHeight="1" x14ac:dyDescent="0.2">
      <c r="B71" s="7"/>
      <c r="C71" s="674" t="str">
        <f>IF(MAX(C62:C68)&gt;0,IF(ISBLANK(C61),"Please extend back to at least 2011",""),"")</f>
        <v/>
      </c>
      <c r="D71" s="674" t="str">
        <f t="shared" ref="D71:T71" si="11">IF(MAX(D62:D68)&gt;0,IF(ISBLANK(D61),"Please extend back to at least 2011",""),"")</f>
        <v/>
      </c>
      <c r="E71" s="674" t="str">
        <f t="shared" si="11"/>
        <v/>
      </c>
      <c r="F71" s="674" t="str">
        <f t="shared" si="11"/>
        <v/>
      </c>
      <c r="G71" s="674" t="str">
        <f t="shared" si="11"/>
        <v/>
      </c>
      <c r="H71" s="674" t="str">
        <f t="shared" si="11"/>
        <v/>
      </c>
      <c r="I71" s="674" t="str">
        <f t="shared" si="11"/>
        <v/>
      </c>
      <c r="J71" s="674" t="str">
        <f t="shared" si="11"/>
        <v/>
      </c>
      <c r="K71" s="674" t="str">
        <f t="shared" si="11"/>
        <v/>
      </c>
      <c r="L71" s="674" t="str">
        <f t="shared" si="11"/>
        <v/>
      </c>
      <c r="M71" s="674" t="str">
        <f t="shared" si="11"/>
        <v/>
      </c>
      <c r="N71" s="674" t="str">
        <f t="shared" si="11"/>
        <v/>
      </c>
      <c r="O71" s="674" t="str">
        <f t="shared" si="11"/>
        <v/>
      </c>
      <c r="P71" s="674" t="str">
        <f t="shared" si="11"/>
        <v/>
      </c>
      <c r="Q71" s="674" t="str">
        <f t="shared" si="11"/>
        <v/>
      </c>
      <c r="R71" s="674" t="str">
        <f t="shared" si="11"/>
        <v/>
      </c>
      <c r="S71" s="674" t="str">
        <f t="shared" si="11"/>
        <v/>
      </c>
      <c r="T71" s="674" t="str">
        <f t="shared" si="11"/>
        <v/>
      </c>
      <c r="U71" s="7"/>
      <c r="V71" s="7"/>
      <c r="W71" s="7"/>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722"/>
      <c r="BN71" s="794"/>
      <c r="BO71" s="794"/>
      <c r="BP71" s="794"/>
      <c r="BQ71" s="794"/>
      <c r="BR71" s="794"/>
      <c r="BS71" s="794"/>
      <c r="BT71" s="794"/>
      <c r="BU71" s="794"/>
      <c r="BV71" s="794"/>
      <c r="BW71" s="794"/>
      <c r="BX71" s="794"/>
      <c r="BY71" s="794"/>
      <c r="BZ71" s="794"/>
      <c r="CA71" s="794"/>
      <c r="CB71" s="794"/>
      <c r="CC71" s="794"/>
      <c r="CD71" s="794"/>
      <c r="CE71" s="794"/>
      <c r="CF71" s="794"/>
      <c r="CG71" s="794"/>
      <c r="CH71" s="794"/>
      <c r="CI71" s="794"/>
      <c r="CJ71" s="795"/>
      <c r="CK71" s="795"/>
      <c r="CL71" s="795"/>
      <c r="CM71" s="795"/>
      <c r="CN71" s="795"/>
      <c r="CO71" s="795"/>
      <c r="CP71" s="795"/>
      <c r="CQ71" s="795"/>
      <c r="CR71" s="795"/>
      <c r="CS71" s="795"/>
    </row>
    <row r="72" spans="1:97" s="2" customFormat="1" ht="20.100000000000001" customHeight="1" x14ac:dyDescent="0.2">
      <c r="B72" s="1209" t="s">
        <v>611</v>
      </c>
      <c r="C72" s="1210" t="s">
        <v>767</v>
      </c>
      <c r="D72" s="1210" t="s">
        <v>768</v>
      </c>
      <c r="E72" s="1210" t="s">
        <v>769</v>
      </c>
      <c r="F72" s="1210" t="s">
        <v>770</v>
      </c>
      <c r="G72" s="1210" t="s">
        <v>771</v>
      </c>
      <c r="H72" s="1210" t="s">
        <v>772</v>
      </c>
      <c r="I72" s="1210" t="s">
        <v>773</v>
      </c>
      <c r="J72" s="1210" t="s">
        <v>774</v>
      </c>
      <c r="K72" s="1210" t="s">
        <v>775</v>
      </c>
      <c r="L72" s="1210" t="s">
        <v>776</v>
      </c>
      <c r="M72" s="1210" t="s">
        <v>777</v>
      </c>
      <c r="N72" s="1210" t="s">
        <v>778</v>
      </c>
      <c r="O72" s="1210" t="s">
        <v>779</v>
      </c>
      <c r="P72" s="1210" t="s">
        <v>780</v>
      </c>
      <c r="Q72" s="1210" t="s">
        <v>781</v>
      </c>
      <c r="R72" s="1210" t="s">
        <v>782</v>
      </c>
      <c r="S72" s="1210" t="s">
        <v>783</v>
      </c>
      <c r="T72" s="1210" t="s">
        <v>784</v>
      </c>
      <c r="U72" s="1213" t="s">
        <v>785</v>
      </c>
      <c r="V72" s="1213" t="s">
        <v>786</v>
      </c>
      <c r="W72" s="1213" t="s">
        <v>787</v>
      </c>
      <c r="X72" s="1213" t="s">
        <v>788</v>
      </c>
      <c r="Y72" s="1213" t="s">
        <v>788</v>
      </c>
      <c r="Z72" s="1213" t="s">
        <v>789</v>
      </c>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722"/>
      <c r="BN72" s="794"/>
      <c r="BO72" s="794"/>
      <c r="BP72" s="794"/>
      <c r="BQ72" s="794"/>
      <c r="BR72" s="794"/>
      <c r="BS72" s="794"/>
      <c r="BT72" s="794"/>
      <c r="BU72" s="794"/>
      <c r="BV72" s="794"/>
      <c r="BW72" s="794"/>
      <c r="BX72" s="794"/>
      <c r="BY72" s="794"/>
      <c r="BZ72" s="794"/>
      <c r="CA72" s="794"/>
      <c r="CB72" s="794"/>
      <c r="CC72" s="794"/>
      <c r="CD72" s="794"/>
      <c r="CE72" s="794"/>
      <c r="CF72" s="794"/>
      <c r="CG72" s="794"/>
      <c r="CH72" s="794"/>
      <c r="CI72" s="794"/>
      <c r="CJ72" s="795"/>
      <c r="CK72" s="795"/>
      <c r="CL72" s="795"/>
      <c r="CM72" s="795"/>
      <c r="CN72" s="795"/>
      <c r="CO72" s="795"/>
      <c r="CP72" s="795"/>
      <c r="CQ72" s="795"/>
      <c r="CR72" s="795"/>
      <c r="CS72" s="795"/>
    </row>
    <row r="73" spans="1:97" s="2" customFormat="1" ht="20.100000000000001" customHeight="1" x14ac:dyDescent="0.2">
      <c r="B73" s="7"/>
      <c r="C73" s="7"/>
      <c r="D73" s="7"/>
      <c r="E73" s="7"/>
      <c r="F73" s="7"/>
      <c r="G73" s="7"/>
      <c r="H73" s="7"/>
      <c r="I73" s="7"/>
      <c r="J73" s="7"/>
      <c r="K73" s="7"/>
      <c r="L73" s="7"/>
      <c r="M73" s="7"/>
      <c r="N73" s="7"/>
      <c r="O73" s="7"/>
      <c r="P73" s="7"/>
      <c r="Q73" s="7"/>
      <c r="R73" s="7"/>
      <c r="S73" s="7"/>
      <c r="T73" s="7"/>
      <c r="U73" s="7"/>
      <c r="V73" s="7"/>
      <c r="W73" s="7"/>
      <c r="AG73" s="14"/>
      <c r="AH73" s="723"/>
      <c r="AI73" s="723"/>
      <c r="AJ73" s="723"/>
      <c r="AK73" s="723"/>
      <c r="AL73" s="723"/>
      <c r="AM73" s="723"/>
      <c r="AN73" s="723"/>
      <c r="AO73" s="723"/>
      <c r="AP73" s="723"/>
      <c r="AQ73" s="723"/>
      <c r="AR73" s="723"/>
      <c r="AS73" s="723"/>
      <c r="AT73" s="723"/>
      <c r="AU73" s="723"/>
      <c r="AV73" s="723"/>
      <c r="AW73" s="723"/>
      <c r="AX73" s="723"/>
      <c r="AY73" s="723"/>
      <c r="AZ73" s="723"/>
      <c r="BA73" s="723"/>
      <c r="BB73" s="723"/>
      <c r="BC73" s="723"/>
      <c r="BD73" s="722"/>
      <c r="BE73" s="722"/>
      <c r="BF73" s="722"/>
      <c r="BG73" s="722"/>
      <c r="BH73" s="722"/>
      <c r="BI73" s="722"/>
      <c r="BN73" s="795"/>
      <c r="BO73" s="795"/>
      <c r="BP73" s="795"/>
      <c r="BQ73" s="795"/>
      <c r="BR73" s="795"/>
      <c r="BS73" s="795"/>
      <c r="BT73" s="795"/>
      <c r="BU73" s="795"/>
      <c r="BV73" s="795"/>
      <c r="BW73" s="795"/>
      <c r="BX73" s="795"/>
      <c r="BY73" s="795"/>
      <c r="BZ73" s="795"/>
      <c r="CA73" s="795"/>
      <c r="CB73" s="795"/>
      <c r="CC73" s="795"/>
      <c r="CD73" s="795"/>
      <c r="CE73" s="795"/>
      <c r="CF73" s="795"/>
      <c r="CG73" s="795"/>
      <c r="CH73" s="795"/>
      <c r="CI73" s="795"/>
      <c r="CJ73" s="795"/>
      <c r="CK73" s="795"/>
      <c r="CL73" s="795"/>
      <c r="CM73" s="795"/>
      <c r="CN73" s="795"/>
      <c r="CO73" s="795"/>
      <c r="CP73" s="795"/>
      <c r="CQ73" s="795"/>
      <c r="CR73" s="795"/>
      <c r="CS73" s="795"/>
    </row>
    <row r="74" spans="1:97" s="2" customFormat="1" ht="14.25" customHeight="1" x14ac:dyDescent="0.25">
      <c r="B74" s="91" t="s">
        <v>103</v>
      </c>
      <c r="C74" s="7"/>
      <c r="D74" s="7"/>
      <c r="E74" s="7"/>
      <c r="F74" s="7"/>
      <c r="G74" s="7"/>
      <c r="H74" s="7"/>
      <c r="I74" s="7"/>
      <c r="J74" s="7"/>
      <c r="K74" s="7"/>
      <c r="L74" s="7"/>
      <c r="M74" s="7"/>
      <c r="N74" s="7"/>
      <c r="O74" s="7"/>
      <c r="P74" s="7"/>
      <c r="Q74" s="7"/>
      <c r="R74" s="7"/>
      <c r="S74" s="7"/>
      <c r="T74" s="7"/>
      <c r="U74" s="7"/>
      <c r="V74" s="7"/>
      <c r="W74" s="7"/>
      <c r="AG74" s="14"/>
      <c r="AH74" s="930"/>
      <c r="AI74" s="723"/>
      <c r="AJ74" s="723"/>
      <c r="AK74" s="723"/>
      <c r="AL74" s="723"/>
      <c r="AM74" s="723"/>
      <c r="AN74" s="723"/>
      <c r="AO74" s="723"/>
      <c r="AP74" s="723"/>
      <c r="AQ74" s="723"/>
      <c r="AR74" s="723"/>
      <c r="AS74" s="723"/>
      <c r="AT74" s="723"/>
      <c r="AU74" s="723"/>
      <c r="AV74" s="723"/>
      <c r="AW74" s="723"/>
      <c r="AX74" s="723"/>
      <c r="AY74" s="723"/>
      <c r="AZ74" s="723"/>
      <c r="BA74" s="723"/>
      <c r="BB74" s="723"/>
      <c r="BC74" s="723"/>
      <c r="BD74" s="722"/>
      <c r="BE74" s="722"/>
      <c r="BF74" s="722"/>
      <c r="BG74" s="722"/>
      <c r="BH74" s="722"/>
      <c r="BI74" s="722"/>
      <c r="BN74" s="931"/>
      <c r="BO74" s="795"/>
      <c r="BP74" s="795"/>
      <c r="BQ74" s="795"/>
      <c r="BR74" s="795"/>
      <c r="BS74" s="795"/>
      <c r="BT74" s="795"/>
      <c r="BU74" s="795"/>
      <c r="BV74" s="795"/>
      <c r="BW74" s="795"/>
      <c r="BX74" s="795"/>
      <c r="BY74" s="795"/>
      <c r="BZ74" s="795"/>
      <c r="CA74" s="795"/>
      <c r="CB74" s="795"/>
      <c r="CC74" s="795"/>
      <c r="CD74" s="795"/>
      <c r="CE74" s="795"/>
      <c r="CF74" s="795"/>
      <c r="CG74" s="795"/>
      <c r="CH74" s="795"/>
      <c r="CI74" s="795"/>
      <c r="CJ74" s="795"/>
      <c r="CK74" s="795"/>
      <c r="CL74" s="795"/>
      <c r="CM74" s="795"/>
      <c r="CN74" s="795"/>
      <c r="CO74" s="795"/>
      <c r="CP74" s="795"/>
      <c r="CQ74" s="795"/>
      <c r="CR74" s="795"/>
      <c r="CS74" s="795"/>
    </row>
    <row r="75" spans="1:97" s="2" customFormat="1" ht="9.9499999999999993" customHeight="1" x14ac:dyDescent="0.2">
      <c r="B75" s="7"/>
      <c r="C75" s="7"/>
      <c r="D75" s="7"/>
      <c r="E75" s="7"/>
      <c r="F75" s="7"/>
      <c r="G75" s="7"/>
      <c r="H75" s="7"/>
      <c r="I75" s="7"/>
      <c r="J75" s="7"/>
      <c r="K75" s="7"/>
      <c r="L75" s="7"/>
      <c r="M75" s="7"/>
      <c r="N75" s="7"/>
      <c r="O75" s="7"/>
      <c r="P75" s="7"/>
      <c r="Q75" s="7"/>
      <c r="R75" s="7"/>
      <c r="S75" s="7"/>
      <c r="T75" s="7"/>
      <c r="U75" s="7"/>
      <c r="V75" s="7"/>
      <c r="W75" s="7"/>
      <c r="AG75" s="14"/>
      <c r="AH75" s="722"/>
      <c r="AI75" s="723"/>
      <c r="AJ75" s="723"/>
      <c r="AK75" s="723"/>
      <c r="AL75" s="723"/>
      <c r="AM75" s="723"/>
      <c r="AN75" s="723"/>
      <c r="AO75" s="723"/>
      <c r="AP75" s="723"/>
      <c r="AQ75" s="723"/>
      <c r="AR75" s="723"/>
      <c r="AS75" s="723"/>
      <c r="AT75" s="723"/>
      <c r="AU75" s="723"/>
      <c r="AV75" s="723"/>
      <c r="AW75" s="723"/>
      <c r="AX75" s="723"/>
      <c r="AY75" s="723"/>
      <c r="AZ75" s="723"/>
      <c r="BA75" s="723"/>
      <c r="BB75" s="723"/>
      <c r="BC75" s="723"/>
      <c r="BD75" s="722"/>
      <c r="BE75" s="722"/>
      <c r="BF75" s="722"/>
      <c r="BG75" s="722"/>
      <c r="BH75" s="722"/>
      <c r="BI75" s="722"/>
      <c r="BN75" s="794"/>
      <c r="BO75" s="795"/>
      <c r="BP75" s="795"/>
      <c r="BQ75" s="795"/>
      <c r="BR75" s="795"/>
      <c r="BS75" s="795"/>
      <c r="BT75" s="795"/>
      <c r="BU75" s="795"/>
      <c r="BV75" s="795"/>
      <c r="BW75" s="795"/>
      <c r="BX75" s="795"/>
      <c r="BY75" s="795"/>
      <c r="BZ75" s="795"/>
      <c r="CA75" s="795"/>
      <c r="CB75" s="795"/>
      <c r="CC75" s="795"/>
      <c r="CD75" s="795"/>
      <c r="CE75" s="795"/>
      <c r="CF75" s="795"/>
      <c r="CG75" s="795"/>
      <c r="CH75" s="795"/>
      <c r="CI75" s="795"/>
      <c r="CJ75" s="795"/>
      <c r="CK75" s="795"/>
      <c r="CL75" s="795"/>
      <c r="CM75" s="795"/>
      <c r="CN75" s="795"/>
      <c r="CO75" s="795"/>
      <c r="CP75" s="795"/>
      <c r="CQ75" s="795"/>
      <c r="CR75" s="795"/>
      <c r="CS75" s="795"/>
    </row>
    <row r="76" spans="1:97" s="2" customFormat="1" ht="14.25" customHeight="1" x14ac:dyDescent="0.25">
      <c r="B76" s="2089"/>
      <c r="C76" s="163" t="s">
        <v>1</v>
      </c>
      <c r="D76" s="164" t="s">
        <v>2</v>
      </c>
      <c r="E76" s="163" t="s">
        <v>3</v>
      </c>
      <c r="F76" s="164" t="s">
        <v>80</v>
      </c>
      <c r="G76" s="163" t="s">
        <v>4</v>
      </c>
      <c r="H76" s="164" t="s">
        <v>5</v>
      </c>
      <c r="I76" s="163" t="s">
        <v>6</v>
      </c>
      <c r="J76" s="164" t="s">
        <v>7</v>
      </c>
      <c r="K76" s="163" t="s">
        <v>8</v>
      </c>
      <c r="L76" s="164" t="s">
        <v>9</v>
      </c>
      <c r="M76" s="163" t="s">
        <v>10</v>
      </c>
      <c r="N76" s="164" t="s">
        <v>11</v>
      </c>
      <c r="O76" s="163" t="s">
        <v>12</v>
      </c>
      <c r="P76" s="164" t="s">
        <v>13</v>
      </c>
      <c r="Q76" s="163" t="s">
        <v>14</v>
      </c>
      <c r="R76" s="164" t="s">
        <v>15</v>
      </c>
      <c r="S76" s="163" t="s">
        <v>14</v>
      </c>
      <c r="T76" s="164" t="s">
        <v>15</v>
      </c>
      <c r="U76" s="165" t="s">
        <v>16</v>
      </c>
      <c r="V76" s="166" t="s">
        <v>17</v>
      </c>
      <c r="W76" s="166" t="s">
        <v>18</v>
      </c>
      <c r="AG76" s="14"/>
      <c r="AH76" s="866"/>
      <c r="AI76" s="884"/>
      <c r="AJ76" s="727"/>
      <c r="AK76" s="884"/>
      <c r="AL76" s="727"/>
      <c r="AM76" s="884"/>
      <c r="AN76" s="727"/>
      <c r="AO76" s="884"/>
      <c r="AP76" s="727"/>
      <c r="AQ76" s="884"/>
      <c r="AR76" s="727"/>
      <c r="AS76" s="884"/>
      <c r="AT76" s="727"/>
      <c r="AU76" s="884"/>
      <c r="AV76" s="727"/>
      <c r="AW76" s="884"/>
      <c r="AX76" s="727"/>
      <c r="AY76" s="884"/>
      <c r="AZ76" s="727"/>
      <c r="BA76" s="884"/>
      <c r="BB76" s="727"/>
      <c r="BC76" s="727"/>
      <c r="BD76" s="722"/>
      <c r="BE76" s="722"/>
      <c r="BF76" s="722"/>
      <c r="BG76" s="722"/>
      <c r="BH76" s="722"/>
      <c r="BI76" s="722"/>
      <c r="BN76" s="897"/>
      <c r="BO76" s="916"/>
      <c r="BP76" s="799"/>
      <c r="BQ76" s="916"/>
      <c r="BR76" s="799"/>
      <c r="BS76" s="916"/>
      <c r="BT76" s="799"/>
      <c r="BU76" s="916"/>
      <c r="BV76" s="799"/>
      <c r="BW76" s="916"/>
      <c r="BX76" s="799"/>
      <c r="BY76" s="916"/>
      <c r="BZ76" s="799"/>
      <c r="CA76" s="916"/>
      <c r="CB76" s="799"/>
      <c r="CC76" s="916"/>
      <c r="CD76" s="799"/>
      <c r="CE76" s="916"/>
      <c r="CF76" s="799"/>
      <c r="CG76" s="916"/>
      <c r="CH76" s="799"/>
      <c r="CI76" s="799"/>
      <c r="CJ76" s="795"/>
      <c r="CK76" s="795"/>
      <c r="CL76" s="795"/>
      <c r="CM76" s="795"/>
      <c r="CN76" s="795"/>
      <c r="CO76" s="795"/>
      <c r="CP76" s="795"/>
      <c r="CQ76" s="795"/>
      <c r="CR76" s="795"/>
      <c r="CS76" s="795"/>
    </row>
    <row r="77" spans="1:97" s="2" customFormat="1" ht="39" customHeight="1" x14ac:dyDescent="0.25">
      <c r="B77" s="2090"/>
      <c r="C77" s="2092" t="s">
        <v>79</v>
      </c>
      <c r="D77" s="45"/>
      <c r="E77" s="113"/>
      <c r="F77" s="2094" t="s">
        <v>52</v>
      </c>
      <c r="G77" s="45"/>
      <c r="H77" s="139"/>
      <c r="I77" s="2094" t="s">
        <v>58</v>
      </c>
      <c r="J77" s="45"/>
      <c r="K77" s="139"/>
      <c r="L77" s="2094" t="s">
        <v>97</v>
      </c>
      <c r="M77" s="45"/>
      <c r="N77" s="139"/>
      <c r="O77" s="2094" t="s">
        <v>98</v>
      </c>
      <c r="P77" s="45"/>
      <c r="Q77" s="139"/>
      <c r="R77" s="2094" t="s">
        <v>99</v>
      </c>
      <c r="S77" s="45"/>
      <c r="T77" s="140"/>
      <c r="U77" s="1996" t="s">
        <v>50</v>
      </c>
      <c r="V77" s="45"/>
      <c r="W77" s="139"/>
      <c r="AG77" s="14"/>
      <c r="AH77" s="1095" t="s">
        <v>103</v>
      </c>
      <c r="AI77" s="889"/>
      <c r="AJ77" s="735"/>
      <c r="AK77" s="735"/>
      <c r="AL77" s="889"/>
      <c r="AM77" s="735"/>
      <c r="AN77" s="735"/>
      <c r="AO77" s="889"/>
      <c r="AP77" s="735"/>
      <c r="AQ77" s="735"/>
      <c r="AR77" s="889"/>
      <c r="AS77" s="735"/>
      <c r="AT77" s="735"/>
      <c r="AU77" s="889"/>
      <c r="AV77" s="735"/>
      <c r="AW77" s="735"/>
      <c r="AX77" s="889"/>
      <c r="AY77" s="735"/>
      <c r="AZ77" s="735"/>
      <c r="BA77" s="890"/>
      <c r="BB77" s="735"/>
      <c r="BC77" s="735"/>
      <c r="BD77" s="722"/>
      <c r="BE77" s="722"/>
      <c r="BF77" s="722"/>
      <c r="BG77" s="722"/>
      <c r="BH77" s="722"/>
      <c r="BI77" s="722"/>
      <c r="BN77" s="1104" t="s">
        <v>103</v>
      </c>
      <c r="BO77" s="921"/>
      <c r="BP77" s="807"/>
      <c r="BQ77" s="807"/>
      <c r="BR77" s="921"/>
      <c r="BS77" s="807"/>
      <c r="BT77" s="807"/>
      <c r="BU77" s="921"/>
      <c r="BV77" s="807"/>
      <c r="BW77" s="807"/>
      <c r="BX77" s="921"/>
      <c r="BY77" s="807"/>
      <c r="BZ77" s="807"/>
      <c r="CA77" s="921"/>
      <c r="CB77" s="807"/>
      <c r="CC77" s="807"/>
      <c r="CD77" s="921"/>
      <c r="CE77" s="807"/>
      <c r="CF77" s="807"/>
      <c r="CG77" s="922"/>
      <c r="CH77" s="807"/>
      <c r="CI77" s="807"/>
      <c r="CJ77" s="795"/>
      <c r="CK77" s="795"/>
      <c r="CL77" s="795"/>
      <c r="CM77" s="795"/>
      <c r="CN77" s="795"/>
      <c r="CO77" s="795"/>
      <c r="CP77" s="795"/>
      <c r="CQ77" s="795"/>
      <c r="CR77" s="795"/>
      <c r="CS77" s="795"/>
    </row>
    <row r="78" spans="1:97" s="2" customFormat="1" ht="60.95" customHeight="1" thickBot="1" x14ac:dyDescent="0.25">
      <c r="B78" s="2091"/>
      <c r="C78" s="2093"/>
      <c r="D78" s="267" t="s">
        <v>324</v>
      </c>
      <c r="E78" s="268" t="s">
        <v>329</v>
      </c>
      <c r="F78" s="2095"/>
      <c r="G78" s="267" t="s">
        <v>324</v>
      </c>
      <c r="H78" s="268" t="s">
        <v>329</v>
      </c>
      <c r="I78" s="2095"/>
      <c r="J78" s="267" t="s">
        <v>324</v>
      </c>
      <c r="K78" s="268" t="s">
        <v>329</v>
      </c>
      <c r="L78" s="2095"/>
      <c r="M78" s="267" t="s">
        <v>324</v>
      </c>
      <c r="N78" s="268" t="s">
        <v>329</v>
      </c>
      <c r="O78" s="2095"/>
      <c r="P78" s="267" t="s">
        <v>324</v>
      </c>
      <c r="Q78" s="268" t="s">
        <v>329</v>
      </c>
      <c r="R78" s="2095"/>
      <c r="S78" s="267" t="s">
        <v>324</v>
      </c>
      <c r="T78" s="268" t="s">
        <v>329</v>
      </c>
      <c r="U78" s="2109"/>
      <c r="V78" s="267" t="s">
        <v>324</v>
      </c>
      <c r="W78" s="268" t="s">
        <v>330</v>
      </c>
      <c r="AG78" s="14"/>
      <c r="AH78" s="1090" t="s">
        <v>549</v>
      </c>
      <c r="AI78" s="889"/>
      <c r="AJ78" s="886"/>
      <c r="AK78" s="886"/>
      <c r="AL78" s="889"/>
      <c r="AM78" s="886"/>
      <c r="AN78" s="886"/>
      <c r="AO78" s="889"/>
      <c r="AP78" s="886"/>
      <c r="AQ78" s="886"/>
      <c r="AR78" s="889"/>
      <c r="AS78" s="886"/>
      <c r="AT78" s="886"/>
      <c r="AU78" s="889"/>
      <c r="AV78" s="886"/>
      <c r="AW78" s="886"/>
      <c r="AX78" s="889"/>
      <c r="AY78" s="886"/>
      <c r="AZ78" s="886"/>
      <c r="BA78" s="890"/>
      <c r="BB78" s="886"/>
      <c r="BC78" s="886"/>
      <c r="BD78" s="722"/>
      <c r="BE78" s="722"/>
      <c r="BF78" s="722"/>
      <c r="BG78" s="722"/>
      <c r="BH78" s="722"/>
      <c r="BI78" s="722"/>
      <c r="BN78" s="1099" t="s">
        <v>1132</v>
      </c>
      <c r="BO78" s="921"/>
      <c r="BP78" s="918"/>
      <c r="BQ78" s="918"/>
      <c r="BR78" s="921"/>
      <c r="BS78" s="918"/>
      <c r="BT78" s="918"/>
      <c r="BU78" s="921"/>
      <c r="BV78" s="918"/>
      <c r="BW78" s="918"/>
      <c r="BX78" s="921"/>
      <c r="BY78" s="918"/>
      <c r="BZ78" s="918"/>
      <c r="CA78" s="921"/>
      <c r="CB78" s="918"/>
      <c r="CC78" s="918"/>
      <c r="CD78" s="921"/>
      <c r="CE78" s="918"/>
      <c r="CF78" s="918"/>
      <c r="CG78" s="922"/>
      <c r="CH78" s="918"/>
      <c r="CI78" s="918"/>
      <c r="CJ78" s="795"/>
      <c r="CK78" s="795"/>
      <c r="CL78" s="795"/>
      <c r="CM78" s="795"/>
      <c r="CN78" s="795"/>
      <c r="CO78" s="795"/>
      <c r="CP78" s="795"/>
      <c r="CQ78" s="795"/>
      <c r="CR78" s="795"/>
      <c r="CS78" s="795"/>
    </row>
    <row r="79" spans="1:97" s="2" customFormat="1" ht="60" customHeight="1" x14ac:dyDescent="0.2">
      <c r="B79" s="193" t="s">
        <v>43</v>
      </c>
      <c r="C79" s="464"/>
      <c r="D79" s="1452"/>
      <c r="E79" s="469"/>
      <c r="F79" s="482"/>
      <c r="G79" s="1452"/>
      <c r="H79" s="469"/>
      <c r="I79" s="482"/>
      <c r="J79" s="1452"/>
      <c r="K79" s="469"/>
      <c r="L79" s="482"/>
      <c r="M79" s="1452"/>
      <c r="N79" s="469"/>
      <c r="O79" s="482"/>
      <c r="P79" s="1452"/>
      <c r="Q79" s="469"/>
      <c r="R79" s="482"/>
      <c r="S79" s="1452"/>
      <c r="T79" s="1452"/>
      <c r="U79" s="468"/>
      <c r="V79" s="1452"/>
      <c r="W79" s="469"/>
      <c r="AH79" s="885"/>
      <c r="AI79" s="867" t="s">
        <v>1</v>
      </c>
      <c r="AJ79" s="868" t="s">
        <v>2</v>
      </c>
      <c r="AK79" s="867" t="s">
        <v>3</v>
      </c>
      <c r="AL79" s="868" t="s">
        <v>80</v>
      </c>
      <c r="AM79" s="867" t="s">
        <v>4</v>
      </c>
      <c r="AN79" s="868" t="s">
        <v>5</v>
      </c>
      <c r="AO79" s="867" t="s">
        <v>6</v>
      </c>
      <c r="AP79" s="868" t="s">
        <v>7</v>
      </c>
      <c r="AQ79" s="867" t="s">
        <v>8</v>
      </c>
      <c r="AR79" s="868" t="s">
        <v>9</v>
      </c>
      <c r="AS79" s="867" t="s">
        <v>10</v>
      </c>
      <c r="AT79" s="868" t="s">
        <v>11</v>
      </c>
      <c r="AU79" s="867" t="s">
        <v>12</v>
      </c>
      <c r="AV79" s="868" t="s">
        <v>13</v>
      </c>
      <c r="AW79" s="867" t="s">
        <v>14</v>
      </c>
      <c r="AX79" s="868" t="s">
        <v>15</v>
      </c>
      <c r="AY79" s="867" t="s">
        <v>14</v>
      </c>
      <c r="AZ79" s="868" t="s">
        <v>15</v>
      </c>
      <c r="BA79" s="867" t="s">
        <v>16</v>
      </c>
      <c r="BB79" s="868" t="s">
        <v>17</v>
      </c>
      <c r="BC79" s="868" t="s">
        <v>18</v>
      </c>
      <c r="BD79" s="722"/>
      <c r="BE79" s="722"/>
      <c r="BF79" s="722"/>
      <c r="BG79" s="722"/>
      <c r="BH79" s="722"/>
      <c r="BI79" s="722"/>
      <c r="BN79" s="917"/>
      <c r="BO79" s="898" t="s">
        <v>1</v>
      </c>
      <c r="BP79" s="899" t="s">
        <v>2</v>
      </c>
      <c r="BQ79" s="898" t="s">
        <v>3</v>
      </c>
      <c r="BR79" s="899" t="s">
        <v>80</v>
      </c>
      <c r="BS79" s="898" t="s">
        <v>4</v>
      </c>
      <c r="BT79" s="899" t="s">
        <v>5</v>
      </c>
      <c r="BU79" s="898" t="s">
        <v>6</v>
      </c>
      <c r="BV79" s="899" t="s">
        <v>7</v>
      </c>
      <c r="BW79" s="898" t="s">
        <v>8</v>
      </c>
      <c r="BX79" s="899" t="s">
        <v>9</v>
      </c>
      <c r="BY79" s="898" t="s">
        <v>10</v>
      </c>
      <c r="BZ79" s="899" t="s">
        <v>11</v>
      </c>
      <c r="CA79" s="898" t="s">
        <v>12</v>
      </c>
      <c r="CB79" s="899" t="s">
        <v>13</v>
      </c>
      <c r="CC79" s="898" t="s">
        <v>14</v>
      </c>
      <c r="CD79" s="899" t="s">
        <v>15</v>
      </c>
      <c r="CE79" s="898" t="s">
        <v>14</v>
      </c>
      <c r="CF79" s="899" t="s">
        <v>15</v>
      </c>
      <c r="CG79" s="898" t="s">
        <v>16</v>
      </c>
      <c r="CH79" s="899" t="s">
        <v>17</v>
      </c>
      <c r="CI79" s="899" t="s">
        <v>18</v>
      </c>
      <c r="CJ79" s="795"/>
      <c r="CK79" s="795"/>
      <c r="CL79" s="795"/>
      <c r="CM79" s="795"/>
      <c r="CN79" s="795"/>
      <c r="CO79" s="795"/>
      <c r="CP79" s="795"/>
      <c r="CQ79" s="795"/>
      <c r="CR79" s="795"/>
      <c r="CS79" s="795"/>
    </row>
    <row r="80" spans="1:97" s="2" customFormat="1" ht="60" customHeight="1" x14ac:dyDescent="0.2">
      <c r="B80" s="194" t="s">
        <v>95</v>
      </c>
      <c r="C80" s="470"/>
      <c r="D80" s="1453"/>
      <c r="E80" s="475"/>
      <c r="F80" s="483"/>
      <c r="G80" s="1453"/>
      <c r="H80" s="475"/>
      <c r="I80" s="483"/>
      <c r="J80" s="1453"/>
      <c r="K80" s="475"/>
      <c r="L80" s="483"/>
      <c r="M80" s="1453"/>
      <c r="N80" s="475"/>
      <c r="O80" s="483"/>
      <c r="P80" s="1453"/>
      <c r="Q80" s="475"/>
      <c r="R80" s="483"/>
      <c r="S80" s="1453"/>
      <c r="T80" s="1453"/>
      <c r="U80" s="474"/>
      <c r="V80" s="1453"/>
      <c r="W80" s="475"/>
      <c r="AH80" s="887"/>
      <c r="AI80" s="2110" t="str">
        <f>C77</f>
        <v>Broker-Dealers</v>
      </c>
      <c r="AJ80" s="735"/>
      <c r="AK80" s="880"/>
      <c r="AL80" s="2081" t="str">
        <f>F77</f>
        <v>Entity Type 2</v>
      </c>
      <c r="AM80" s="735"/>
      <c r="AN80" s="743"/>
      <c r="AO80" s="2081" t="str">
        <f>I77</f>
        <v>Entity Type 3</v>
      </c>
      <c r="AP80" s="735"/>
      <c r="AQ80" s="743"/>
      <c r="AR80" s="2081" t="str">
        <f>L77</f>
        <v>Entity Type 4</v>
      </c>
      <c r="AS80" s="735"/>
      <c r="AT80" s="743"/>
      <c r="AU80" s="2081" t="str">
        <f>O77</f>
        <v>Entity Type 5</v>
      </c>
      <c r="AV80" s="735"/>
      <c r="AW80" s="743"/>
      <c r="AX80" s="2081" t="str">
        <f>R77</f>
        <v>Entity Type 6</v>
      </c>
      <c r="AY80" s="735"/>
      <c r="AZ80" s="741"/>
      <c r="BA80" s="2079" t="s">
        <v>50</v>
      </c>
      <c r="BB80" s="735"/>
      <c r="BC80" s="743"/>
      <c r="BD80" s="722"/>
      <c r="BE80" s="722"/>
      <c r="BF80" s="722"/>
      <c r="BG80" s="722"/>
      <c r="BH80" s="722"/>
      <c r="BI80" s="722"/>
      <c r="BN80" s="919"/>
      <c r="BO80" s="2119" t="str">
        <f>C77</f>
        <v>Broker-Dealers</v>
      </c>
      <c r="BP80" s="807"/>
      <c r="BQ80" s="911"/>
      <c r="BR80" s="2121" t="str">
        <f>F77</f>
        <v>Entity Type 2</v>
      </c>
      <c r="BS80" s="807"/>
      <c r="BT80" s="815"/>
      <c r="BU80" s="2121" t="str">
        <f>I77</f>
        <v>Entity Type 3</v>
      </c>
      <c r="BV80" s="807"/>
      <c r="BW80" s="815"/>
      <c r="BX80" s="2121" t="str">
        <f>L77</f>
        <v>Entity Type 4</v>
      </c>
      <c r="BY80" s="807"/>
      <c r="BZ80" s="815"/>
      <c r="CA80" s="2121" t="str">
        <f>O77</f>
        <v>Entity Type 5</v>
      </c>
      <c r="CB80" s="807"/>
      <c r="CC80" s="815"/>
      <c r="CD80" s="2121" t="str">
        <f>R77</f>
        <v>Entity Type 6</v>
      </c>
      <c r="CE80" s="807"/>
      <c r="CF80" s="813"/>
      <c r="CG80" s="2123" t="s">
        <v>50</v>
      </c>
      <c r="CH80" s="807"/>
      <c r="CI80" s="815"/>
      <c r="CJ80" s="795"/>
      <c r="CK80" s="795"/>
      <c r="CL80" s="795"/>
      <c r="CM80" s="795"/>
      <c r="CN80" s="795"/>
      <c r="CO80" s="795"/>
      <c r="CP80" s="795"/>
      <c r="CQ80" s="795"/>
      <c r="CR80" s="795"/>
      <c r="CS80" s="795"/>
    </row>
    <row r="81" spans="1:97" s="2" customFormat="1" ht="60" customHeight="1" thickBot="1" x14ac:dyDescent="0.25">
      <c r="B81" s="195" t="s">
        <v>94</v>
      </c>
      <c r="C81" s="476"/>
      <c r="D81" s="1454"/>
      <c r="E81" s="481"/>
      <c r="F81" s="484"/>
      <c r="G81" s="1454"/>
      <c r="H81" s="481"/>
      <c r="I81" s="484"/>
      <c r="J81" s="1454"/>
      <c r="K81" s="481"/>
      <c r="L81" s="484"/>
      <c r="M81" s="1454"/>
      <c r="N81" s="481"/>
      <c r="O81" s="484"/>
      <c r="P81" s="1454"/>
      <c r="Q81" s="481"/>
      <c r="R81" s="484"/>
      <c r="S81" s="1454"/>
      <c r="T81" s="1454"/>
      <c r="U81" s="480"/>
      <c r="V81" s="1454"/>
      <c r="W81" s="481"/>
      <c r="AH81" s="888"/>
      <c r="AI81" s="2080"/>
      <c r="AJ81" s="881" t="s">
        <v>324</v>
      </c>
      <c r="AK81" s="882" t="s">
        <v>329</v>
      </c>
      <c r="AL81" s="2082"/>
      <c r="AM81" s="881" t="s">
        <v>324</v>
      </c>
      <c r="AN81" s="882" t="s">
        <v>329</v>
      </c>
      <c r="AO81" s="2082"/>
      <c r="AP81" s="881" t="s">
        <v>324</v>
      </c>
      <c r="AQ81" s="882" t="s">
        <v>329</v>
      </c>
      <c r="AR81" s="2082"/>
      <c r="AS81" s="881" t="s">
        <v>324</v>
      </c>
      <c r="AT81" s="882" t="s">
        <v>329</v>
      </c>
      <c r="AU81" s="2082"/>
      <c r="AV81" s="881" t="s">
        <v>324</v>
      </c>
      <c r="AW81" s="882" t="s">
        <v>329</v>
      </c>
      <c r="AX81" s="2082"/>
      <c r="AY81" s="881" t="s">
        <v>324</v>
      </c>
      <c r="AZ81" s="882" t="s">
        <v>329</v>
      </c>
      <c r="BA81" s="2080"/>
      <c r="BB81" s="881" t="s">
        <v>324</v>
      </c>
      <c r="BC81" s="882" t="s">
        <v>330</v>
      </c>
      <c r="BD81" s="722"/>
      <c r="BE81" s="722"/>
      <c r="BF81" s="722"/>
      <c r="BG81" s="722"/>
      <c r="BH81" s="722"/>
      <c r="BI81" s="722"/>
      <c r="BN81" s="920"/>
      <c r="BO81" s="2120"/>
      <c r="BP81" s="912" t="s">
        <v>232</v>
      </c>
      <c r="BQ81" s="913" t="s">
        <v>329</v>
      </c>
      <c r="BR81" s="2122"/>
      <c r="BS81" s="912" t="s">
        <v>232</v>
      </c>
      <c r="BT81" s="913" t="s">
        <v>329</v>
      </c>
      <c r="BU81" s="2122"/>
      <c r="BV81" s="912" t="s">
        <v>232</v>
      </c>
      <c r="BW81" s="913" t="s">
        <v>329</v>
      </c>
      <c r="BX81" s="2122"/>
      <c r="BY81" s="912" t="s">
        <v>232</v>
      </c>
      <c r="BZ81" s="913" t="s">
        <v>329</v>
      </c>
      <c r="CA81" s="2122"/>
      <c r="CB81" s="912" t="s">
        <v>232</v>
      </c>
      <c r="CC81" s="913" t="s">
        <v>329</v>
      </c>
      <c r="CD81" s="2122"/>
      <c r="CE81" s="912" t="s">
        <v>232</v>
      </c>
      <c r="CF81" s="913" t="s">
        <v>329</v>
      </c>
      <c r="CG81" s="2120"/>
      <c r="CH81" s="912" t="s">
        <v>232</v>
      </c>
      <c r="CI81" s="913" t="s">
        <v>330</v>
      </c>
      <c r="CJ81" s="795"/>
      <c r="CK81" s="795"/>
      <c r="CL81" s="795"/>
      <c r="CM81" s="795"/>
      <c r="CN81" s="795"/>
      <c r="CO81" s="795"/>
      <c r="CP81" s="795"/>
      <c r="CQ81" s="795"/>
      <c r="CR81" s="795"/>
      <c r="CS81" s="795"/>
    </row>
    <row r="82" spans="1:97" s="1396" customFormat="1" ht="14.25" customHeight="1" x14ac:dyDescent="0.2">
      <c r="A82" s="1390"/>
      <c r="B82" s="1391" t="s">
        <v>131</v>
      </c>
      <c r="C82" s="1413"/>
      <c r="D82" s="1414"/>
      <c r="E82" s="1415"/>
      <c r="F82" s="1416"/>
      <c r="G82" s="1414"/>
      <c r="H82" s="1415"/>
      <c r="I82" s="1416"/>
      <c r="J82" s="1414"/>
      <c r="K82" s="1415"/>
      <c r="L82" s="1416"/>
      <c r="M82" s="1414"/>
      <c r="N82" s="1415"/>
      <c r="O82" s="1416"/>
      <c r="P82" s="1414"/>
      <c r="Q82" s="1415"/>
      <c r="R82" s="1416"/>
      <c r="S82" s="1414"/>
      <c r="T82" s="1414"/>
      <c r="U82" s="1413"/>
      <c r="V82" s="1414"/>
      <c r="W82" s="1415"/>
      <c r="AH82" s="1397"/>
      <c r="AI82" s="1417"/>
      <c r="AJ82" s="1418"/>
      <c r="AK82" s="1419"/>
      <c r="AL82" s="1420"/>
      <c r="AM82" s="1418"/>
      <c r="AN82" s="1419"/>
      <c r="AO82" s="1420"/>
      <c r="AP82" s="1418"/>
      <c r="AQ82" s="1419"/>
      <c r="AR82" s="1420"/>
      <c r="AS82" s="1418"/>
      <c r="AT82" s="1419"/>
      <c r="AU82" s="1420"/>
      <c r="AV82" s="1418"/>
      <c r="AW82" s="1419"/>
      <c r="AX82" s="1420"/>
      <c r="AY82" s="1418"/>
      <c r="AZ82" s="1418"/>
      <c r="BA82" s="1427"/>
      <c r="BB82" s="1428"/>
      <c r="BC82" s="1429"/>
      <c r="BD82" s="1405"/>
      <c r="BE82" s="1405"/>
      <c r="BF82" s="1405"/>
      <c r="BG82" s="1405"/>
      <c r="BH82" s="1405"/>
      <c r="BI82" s="1405"/>
      <c r="BN82" s="1406"/>
      <c r="BO82" s="1423"/>
      <c r="BP82" s="1424"/>
      <c r="BQ82" s="1425"/>
      <c r="BR82" s="1426"/>
      <c r="BS82" s="1424"/>
      <c r="BT82" s="1425"/>
      <c r="BU82" s="1426"/>
      <c r="BV82" s="1424"/>
      <c r="BW82" s="1425"/>
      <c r="BX82" s="1426"/>
      <c r="BY82" s="1424"/>
      <c r="BZ82" s="1425"/>
      <c r="CA82" s="1426"/>
      <c r="CB82" s="1424"/>
      <c r="CC82" s="1425"/>
      <c r="CD82" s="1426"/>
      <c r="CE82" s="1424"/>
      <c r="CF82" s="1424"/>
      <c r="CG82" s="1430"/>
      <c r="CH82" s="1431"/>
      <c r="CI82" s="1432"/>
      <c r="CJ82" s="1412"/>
      <c r="CK82" s="1412"/>
      <c r="CL82" s="1412"/>
      <c r="CM82" s="1412"/>
      <c r="CN82" s="1412"/>
      <c r="CO82" s="1412"/>
      <c r="CP82" s="1412"/>
      <c r="CQ82" s="1412"/>
      <c r="CR82" s="1412"/>
      <c r="CS82" s="1412"/>
    </row>
    <row r="83" spans="1:97" s="2" customFormat="1" ht="14.25" x14ac:dyDescent="0.2">
      <c r="A83" s="6"/>
      <c r="B83" s="77">
        <v>2002</v>
      </c>
      <c r="C83" s="175"/>
      <c r="D83" s="117"/>
      <c r="E83" s="116"/>
      <c r="F83" s="171"/>
      <c r="G83" s="117"/>
      <c r="H83" s="116"/>
      <c r="I83" s="171"/>
      <c r="J83" s="117"/>
      <c r="K83" s="116"/>
      <c r="L83" s="171"/>
      <c r="M83" s="117"/>
      <c r="N83" s="116"/>
      <c r="O83" s="171"/>
      <c r="P83" s="117"/>
      <c r="Q83" s="116"/>
      <c r="R83" s="171"/>
      <c r="S83" s="117"/>
      <c r="T83" s="117"/>
      <c r="U83" s="452">
        <f>C83+F83+I83+L83+O83+R83</f>
        <v>0</v>
      </c>
      <c r="V83" s="457">
        <f>D83+G83+J83+M83+P83+S83</f>
        <v>0</v>
      </c>
      <c r="W83" s="438">
        <f>E83+H83+K83+N83+Q83+T83</f>
        <v>0</v>
      </c>
      <c r="AH83" s="869">
        <v>2002</v>
      </c>
      <c r="AI83" s="870" t="str">
        <f>IF(ISNUMBER(C83),'Cover Page'!$D$35/1000000*'4 classification'!C83/'FX rate'!$C7,"")</f>
        <v/>
      </c>
      <c r="AJ83" s="1118" t="str">
        <f>IF(ISNUMBER(D83),'Cover Page'!$D$35/1000000*'4 classification'!D83/'FX rate'!$C7,"")</f>
        <v/>
      </c>
      <c r="AK83" s="871" t="str">
        <f>IF(ISNUMBER(E83),'Cover Page'!$D$35/1000000*'4 classification'!E83/'FX rate'!$C7,"")</f>
        <v/>
      </c>
      <c r="AL83" s="1119" t="str">
        <f>IF(ISNUMBER(F83),'Cover Page'!$D$35/1000000*'4 classification'!F83/'FX rate'!$C7,"")</f>
        <v/>
      </c>
      <c r="AM83" s="1118" t="str">
        <f>IF(ISNUMBER(G83),'Cover Page'!$D$35/1000000*'4 classification'!G83/'FX rate'!$C7,"")</f>
        <v/>
      </c>
      <c r="AN83" s="871" t="str">
        <f>IF(ISNUMBER(H83),'Cover Page'!$D$35/1000000*'4 classification'!H83/'FX rate'!$C7,"")</f>
        <v/>
      </c>
      <c r="AO83" s="1119" t="str">
        <f>IF(ISNUMBER(I83),'Cover Page'!$D$35/1000000*'4 classification'!I83/'FX rate'!$C7,"")</f>
        <v/>
      </c>
      <c r="AP83" s="1118" t="str">
        <f>IF(ISNUMBER(J83),'Cover Page'!$D$35/1000000*'4 classification'!J83/'FX rate'!$C7,"")</f>
        <v/>
      </c>
      <c r="AQ83" s="871" t="str">
        <f>IF(ISNUMBER(K83),'Cover Page'!$D$35/1000000*'4 classification'!K83/'FX rate'!$C7,"")</f>
        <v/>
      </c>
      <c r="AR83" s="1119" t="str">
        <f>IF(ISNUMBER(L83),'Cover Page'!$D$35/1000000*'4 classification'!L83/'FX rate'!$C7,"")</f>
        <v/>
      </c>
      <c r="AS83" s="1118" t="str">
        <f>IF(ISNUMBER(M83),'Cover Page'!$D$35/1000000*'4 classification'!M83/'FX rate'!$C7,"")</f>
        <v/>
      </c>
      <c r="AT83" s="871" t="str">
        <f>IF(ISNUMBER(N83),'Cover Page'!$D$35/1000000*'4 classification'!N83/'FX rate'!$C7,"")</f>
        <v/>
      </c>
      <c r="AU83" s="1119" t="str">
        <f>IF(ISNUMBER(O83),'Cover Page'!$D$35/1000000*'4 classification'!O83/'FX rate'!$C7,"")</f>
        <v/>
      </c>
      <c r="AV83" s="1118" t="str">
        <f>IF(ISNUMBER(P83),'Cover Page'!$D$35/1000000*'4 classification'!P83/'FX rate'!$C7,"")</f>
        <v/>
      </c>
      <c r="AW83" s="871" t="str">
        <f>IF(ISNUMBER(Q83),'Cover Page'!$D$35/1000000*'4 classification'!Q83/'FX rate'!$C7,"")</f>
        <v/>
      </c>
      <c r="AX83" s="1119" t="str">
        <f>IF(ISNUMBER(R83),'Cover Page'!$D$35/1000000*'4 classification'!R83/'FX rate'!$C7,"")</f>
        <v/>
      </c>
      <c r="AY83" s="1118" t="str">
        <f>IF(ISNUMBER(S83),'Cover Page'!$D$35/1000000*'4 classification'!S83/'FX rate'!$C7,"")</f>
        <v/>
      </c>
      <c r="AZ83" s="1127" t="str">
        <f>IF(ISNUMBER(T83),'Cover Page'!$D$35/1000000*'4 classification'!T83/'FX rate'!$C7,"")</f>
        <v/>
      </c>
      <c r="BA83" s="1119">
        <f>IF(ISNUMBER(U83),'Cover Page'!$D$35/1000000*'4 classification'!U83/'FX rate'!$C7,"")</f>
        <v>0</v>
      </c>
      <c r="BB83" s="1118">
        <f>IF(ISNUMBER(V83),'Cover Page'!$D$35/1000000*'4 classification'!V83/'FX rate'!$C7,"")</f>
        <v>0</v>
      </c>
      <c r="BC83" s="873">
        <f>IF(ISNUMBER(W83),'Cover Page'!$D$35/1000000*'4 classification'!W83/'FX rate'!$C7,"")</f>
        <v>0</v>
      </c>
      <c r="BD83" s="722"/>
      <c r="BE83" s="722"/>
      <c r="BF83" s="722"/>
      <c r="BG83" s="722"/>
      <c r="BH83" s="722"/>
      <c r="BI83" s="722"/>
      <c r="BN83" s="900">
        <v>2002</v>
      </c>
      <c r="BO83" s="901" t="str">
        <f>IF(ISNUMBER(C83),'Cover Page'!$D$35/1000000*C83/'FX rate'!$C$23,"")</f>
        <v/>
      </c>
      <c r="BP83" s="1110" t="str">
        <f>IF(ISNUMBER(D83),'Cover Page'!$D$35/1000000*D83/'FX rate'!$C$23,"")</f>
        <v/>
      </c>
      <c r="BQ83" s="902" t="str">
        <f>IF(ISNUMBER(E83),'Cover Page'!$D$35/1000000*E83/'FX rate'!$C$23,"")</f>
        <v/>
      </c>
      <c r="BR83" s="1111" t="str">
        <f>IF(ISNUMBER(F83),'Cover Page'!$D$35/1000000*F83/'FX rate'!$C$23,"")</f>
        <v/>
      </c>
      <c r="BS83" s="1110" t="str">
        <f>IF(ISNUMBER(G83),'Cover Page'!$D$35/1000000*G83/'FX rate'!$C$23,"")</f>
        <v/>
      </c>
      <c r="BT83" s="902" t="str">
        <f>IF(ISNUMBER(H83),'Cover Page'!$D$35/1000000*H83/'FX rate'!$C$23,"")</f>
        <v/>
      </c>
      <c r="BU83" s="1111" t="str">
        <f>IF(ISNUMBER(I83),'Cover Page'!$D$35/1000000*I83/'FX rate'!$C$23,"")</f>
        <v/>
      </c>
      <c r="BV83" s="1110" t="str">
        <f>IF(ISNUMBER(J83),'Cover Page'!$D$35/1000000*J83/'FX rate'!$C$23,"")</f>
        <v/>
      </c>
      <c r="BW83" s="902" t="str">
        <f>IF(ISNUMBER(K83),'Cover Page'!$D$35/1000000*K83/'FX rate'!$C$23,"")</f>
        <v/>
      </c>
      <c r="BX83" s="1111" t="str">
        <f>IF(ISNUMBER(L83),'Cover Page'!$D$35/1000000*L83/'FX rate'!$C$23,"")</f>
        <v/>
      </c>
      <c r="BY83" s="1110" t="str">
        <f>IF(ISNUMBER(M83),'Cover Page'!$D$35/1000000*M83/'FX rate'!$C$23,"")</f>
        <v/>
      </c>
      <c r="BZ83" s="902" t="str">
        <f>IF(ISNUMBER(N83),'Cover Page'!$D$35/1000000*N83/'FX rate'!$C$23,"")</f>
        <v/>
      </c>
      <c r="CA83" s="1111" t="str">
        <f>IF(ISNUMBER(O83),'Cover Page'!$D$35/1000000*O83/'FX rate'!$C$23,"")</f>
        <v/>
      </c>
      <c r="CB83" s="1110" t="str">
        <f>IF(ISNUMBER(P83),'Cover Page'!$D$35/1000000*P83/'FX rate'!$C$23,"")</f>
        <v/>
      </c>
      <c r="CC83" s="902" t="str">
        <f>IF(ISNUMBER(Q83),'Cover Page'!$D$35/1000000*Q83/'FX rate'!$C$23,"")</f>
        <v/>
      </c>
      <c r="CD83" s="1111" t="str">
        <f>IF(ISNUMBER(R83),'Cover Page'!$D$35/1000000*R83/'FX rate'!$C$23,"")</f>
        <v/>
      </c>
      <c r="CE83" s="1110" t="str">
        <f>IF(ISNUMBER(S83),'Cover Page'!$D$35/1000000*S83/'FX rate'!$C$23,"")</f>
        <v/>
      </c>
      <c r="CF83" s="1109" t="str">
        <f>IF(ISNUMBER(T83),'Cover Page'!$D$35/1000000*T83/'FX rate'!$C$23,"")</f>
        <v/>
      </c>
      <c r="CG83" s="1111">
        <f>IF(ISNUMBER(U83),'Cover Page'!$D$35/1000000*U83/'FX rate'!$C$23,"")</f>
        <v>0</v>
      </c>
      <c r="CH83" s="1110">
        <f>IF(ISNUMBER(V83),'Cover Page'!$D$35/1000000*V83/'FX rate'!$C$23,"")</f>
        <v>0</v>
      </c>
      <c r="CI83" s="904">
        <f>IF(ISNUMBER(W83),'Cover Page'!$D$35/1000000*W83/'FX rate'!$C$23,"")</f>
        <v>0</v>
      </c>
      <c r="CJ83" s="795"/>
      <c r="CK83" s="795"/>
      <c r="CL83" s="795"/>
      <c r="CM83" s="795"/>
      <c r="CN83" s="795"/>
      <c r="CO83" s="795"/>
      <c r="CP83" s="795"/>
      <c r="CQ83" s="795"/>
      <c r="CR83" s="795"/>
      <c r="CS83" s="795"/>
    </row>
    <row r="84" spans="1:97" s="2" customFormat="1" ht="14.25" x14ac:dyDescent="0.2">
      <c r="A84" s="6"/>
      <c r="B84" s="78">
        <v>2003</v>
      </c>
      <c r="C84" s="177"/>
      <c r="D84" s="119"/>
      <c r="E84" s="118"/>
      <c r="F84" s="173"/>
      <c r="G84" s="119"/>
      <c r="H84" s="118"/>
      <c r="I84" s="173"/>
      <c r="J84" s="119"/>
      <c r="K84" s="118"/>
      <c r="L84" s="173"/>
      <c r="M84" s="119"/>
      <c r="N84" s="118"/>
      <c r="O84" s="173"/>
      <c r="P84" s="119"/>
      <c r="Q84" s="118"/>
      <c r="R84" s="173"/>
      <c r="S84" s="119"/>
      <c r="T84" s="119"/>
      <c r="U84" s="451">
        <f t="shared" ref="U84:U99" si="12">C84+F84+I84+L84+O84+R84</f>
        <v>0</v>
      </c>
      <c r="V84" s="458">
        <f t="shared" ref="V84:V99" si="13">D84+G84+J84+M84+P84+S84</f>
        <v>0</v>
      </c>
      <c r="W84" s="437">
        <f t="shared" ref="W84:W99" si="14">E84+H84+K84+N84+Q84+T84</f>
        <v>0</v>
      </c>
      <c r="AH84" s="788">
        <v>2003</v>
      </c>
      <c r="AI84" s="872" t="str">
        <f>IF(ISNUMBER(C84),'Cover Page'!$D$35/1000000*'4 classification'!C84/'FX rate'!$C8,"")</f>
        <v/>
      </c>
      <c r="AJ84" s="1120" t="str">
        <f>IF(ISNUMBER(D84),'Cover Page'!$D$35/1000000*'4 classification'!D84/'FX rate'!$C8,"")</f>
        <v/>
      </c>
      <c r="AK84" s="873" t="str">
        <f>IF(ISNUMBER(E84),'Cover Page'!$D$35/1000000*'4 classification'!E84/'FX rate'!$C8,"")</f>
        <v/>
      </c>
      <c r="AL84" s="1121" t="str">
        <f>IF(ISNUMBER(F84),'Cover Page'!$D$35/1000000*'4 classification'!F84/'FX rate'!$C8,"")</f>
        <v/>
      </c>
      <c r="AM84" s="1120" t="str">
        <f>IF(ISNUMBER(G84),'Cover Page'!$D$35/1000000*'4 classification'!G84/'FX rate'!$C8,"")</f>
        <v/>
      </c>
      <c r="AN84" s="873" t="str">
        <f>IF(ISNUMBER(H84),'Cover Page'!$D$35/1000000*'4 classification'!H84/'FX rate'!$C8,"")</f>
        <v/>
      </c>
      <c r="AO84" s="1121" t="str">
        <f>IF(ISNUMBER(I84),'Cover Page'!$D$35/1000000*'4 classification'!I84/'FX rate'!$C8,"")</f>
        <v/>
      </c>
      <c r="AP84" s="1120" t="str">
        <f>IF(ISNUMBER(J84),'Cover Page'!$D$35/1000000*'4 classification'!J84/'FX rate'!$C8,"")</f>
        <v/>
      </c>
      <c r="AQ84" s="873" t="str">
        <f>IF(ISNUMBER(K84),'Cover Page'!$D$35/1000000*'4 classification'!K84/'FX rate'!$C8,"")</f>
        <v/>
      </c>
      <c r="AR84" s="1121" t="str">
        <f>IF(ISNUMBER(L84),'Cover Page'!$D$35/1000000*'4 classification'!L84/'FX rate'!$C8,"")</f>
        <v/>
      </c>
      <c r="AS84" s="1120" t="str">
        <f>IF(ISNUMBER(M84),'Cover Page'!$D$35/1000000*'4 classification'!M84/'FX rate'!$C8,"")</f>
        <v/>
      </c>
      <c r="AT84" s="873" t="str">
        <f>IF(ISNUMBER(N84),'Cover Page'!$D$35/1000000*'4 classification'!N84/'FX rate'!$C8,"")</f>
        <v/>
      </c>
      <c r="AU84" s="1121" t="str">
        <f>IF(ISNUMBER(O84),'Cover Page'!$D$35/1000000*'4 classification'!O84/'FX rate'!$C8,"")</f>
        <v/>
      </c>
      <c r="AV84" s="1120" t="str">
        <f>IF(ISNUMBER(P84),'Cover Page'!$D$35/1000000*'4 classification'!P84/'FX rate'!$C8,"")</f>
        <v/>
      </c>
      <c r="AW84" s="873" t="str">
        <f>IF(ISNUMBER(Q84),'Cover Page'!$D$35/1000000*'4 classification'!Q84/'FX rate'!$C8,"")</f>
        <v/>
      </c>
      <c r="AX84" s="1121" t="str">
        <f>IF(ISNUMBER(R84),'Cover Page'!$D$35/1000000*'4 classification'!R84/'FX rate'!$C8,"")</f>
        <v/>
      </c>
      <c r="AY84" s="1120" t="str">
        <f>IF(ISNUMBER(S84),'Cover Page'!$D$35/1000000*'4 classification'!S84/'FX rate'!$C8,"")</f>
        <v/>
      </c>
      <c r="AZ84" s="1127" t="str">
        <f>IF(ISNUMBER(T84),'Cover Page'!$D$35/1000000*'4 classification'!T84/'FX rate'!$C8,"")</f>
        <v/>
      </c>
      <c r="BA84" s="1119">
        <f>IF(ISNUMBER(U84),'Cover Page'!$D$35/1000000*'4 classification'!U84/'FX rate'!$C8,"")</f>
        <v>0</v>
      </c>
      <c r="BB84" s="1118">
        <f>IF(ISNUMBER(V84),'Cover Page'!$D$35/1000000*'4 classification'!V84/'FX rate'!$C8,"")</f>
        <v>0</v>
      </c>
      <c r="BC84" s="871">
        <f>IF(ISNUMBER(W84),'Cover Page'!$D$35/1000000*'4 classification'!W84/'FX rate'!$C8,"")</f>
        <v>0</v>
      </c>
      <c r="BD84" s="722"/>
      <c r="BE84" s="722"/>
      <c r="BF84" s="722"/>
      <c r="BG84" s="722"/>
      <c r="BH84" s="722"/>
      <c r="BI84" s="722"/>
      <c r="BN84" s="860">
        <v>2003</v>
      </c>
      <c r="BO84" s="901" t="str">
        <f>IF(ISNUMBER(C84),'Cover Page'!$D$35/1000000*C84/'FX rate'!$C$23,"")</f>
        <v/>
      </c>
      <c r="BP84" s="1112" t="str">
        <f>IF(ISNUMBER(D84),'Cover Page'!$D$35/1000000*D84/'FX rate'!$C$23,"")</f>
        <v/>
      </c>
      <c r="BQ84" s="904" t="str">
        <f>IF(ISNUMBER(E84),'Cover Page'!$D$35/1000000*E84/'FX rate'!$C$23,"")</f>
        <v/>
      </c>
      <c r="BR84" s="1113" t="str">
        <f>IF(ISNUMBER(F84),'Cover Page'!$D$35/1000000*F84/'FX rate'!$C$23,"")</f>
        <v/>
      </c>
      <c r="BS84" s="1112" t="str">
        <f>IF(ISNUMBER(G84),'Cover Page'!$D$35/1000000*G84/'FX rate'!$C$23,"")</f>
        <v/>
      </c>
      <c r="BT84" s="904" t="str">
        <f>IF(ISNUMBER(H84),'Cover Page'!$D$35/1000000*H84/'FX rate'!$C$23,"")</f>
        <v/>
      </c>
      <c r="BU84" s="1113" t="str">
        <f>IF(ISNUMBER(I84),'Cover Page'!$D$35/1000000*I84/'FX rate'!$C$23,"")</f>
        <v/>
      </c>
      <c r="BV84" s="1112" t="str">
        <f>IF(ISNUMBER(J84),'Cover Page'!$D$35/1000000*J84/'FX rate'!$C$23,"")</f>
        <v/>
      </c>
      <c r="BW84" s="904" t="str">
        <f>IF(ISNUMBER(K84),'Cover Page'!$D$35/1000000*K84/'FX rate'!$C$23,"")</f>
        <v/>
      </c>
      <c r="BX84" s="1113" t="str">
        <f>IF(ISNUMBER(L84),'Cover Page'!$D$35/1000000*L84/'FX rate'!$C$23,"")</f>
        <v/>
      </c>
      <c r="BY84" s="1112" t="str">
        <f>IF(ISNUMBER(M84),'Cover Page'!$D$35/1000000*M84/'FX rate'!$C$23,"")</f>
        <v/>
      </c>
      <c r="BZ84" s="904" t="str">
        <f>IF(ISNUMBER(N84),'Cover Page'!$D$35/1000000*N84/'FX rate'!$C$23,"")</f>
        <v/>
      </c>
      <c r="CA84" s="1113" t="str">
        <f>IF(ISNUMBER(O84),'Cover Page'!$D$35/1000000*O84/'FX rate'!$C$23,"")</f>
        <v/>
      </c>
      <c r="CB84" s="1112" t="str">
        <f>IF(ISNUMBER(P84),'Cover Page'!$D$35/1000000*P84/'FX rate'!$C$23,"")</f>
        <v/>
      </c>
      <c r="CC84" s="904" t="str">
        <f>IF(ISNUMBER(Q84),'Cover Page'!$D$35/1000000*Q84/'FX rate'!$C$23,"")</f>
        <v/>
      </c>
      <c r="CD84" s="1113" t="str">
        <f>IF(ISNUMBER(R84),'Cover Page'!$D$35/1000000*R84/'FX rate'!$C$23,"")</f>
        <v/>
      </c>
      <c r="CE84" s="1112" t="str">
        <f>IF(ISNUMBER(S84),'Cover Page'!$D$35/1000000*S84/'FX rate'!$C$23,"")</f>
        <v/>
      </c>
      <c r="CF84" s="1109" t="str">
        <f>IF(ISNUMBER(T84),'Cover Page'!$D$35/1000000*T84/'FX rate'!$C$23,"")</f>
        <v/>
      </c>
      <c r="CG84" s="1111">
        <f>IF(ISNUMBER(U84),'Cover Page'!$D$35/1000000*U84/'FX rate'!$C$23,"")</f>
        <v>0</v>
      </c>
      <c r="CH84" s="1110">
        <f>IF(ISNUMBER(V84),'Cover Page'!$D$35/1000000*V84/'FX rate'!$C$23,"")</f>
        <v>0</v>
      </c>
      <c r="CI84" s="902">
        <f>IF(ISNUMBER(W84),'Cover Page'!$D$35/1000000*W84/'FX rate'!$C$23,"")</f>
        <v>0</v>
      </c>
      <c r="CJ84" s="795"/>
      <c r="CK84" s="795"/>
      <c r="CL84" s="795"/>
      <c r="CM84" s="795"/>
      <c r="CN84" s="795"/>
      <c r="CO84" s="795"/>
      <c r="CP84" s="795"/>
      <c r="CQ84" s="795"/>
      <c r="CR84" s="795"/>
      <c r="CS84" s="795"/>
    </row>
    <row r="85" spans="1:97" s="2" customFormat="1" ht="14.25" x14ac:dyDescent="0.2">
      <c r="A85" s="6"/>
      <c r="B85" s="78">
        <v>2004</v>
      </c>
      <c r="C85" s="177"/>
      <c r="D85" s="119"/>
      <c r="E85" s="118"/>
      <c r="F85" s="173"/>
      <c r="G85" s="119"/>
      <c r="H85" s="118"/>
      <c r="I85" s="173"/>
      <c r="J85" s="119"/>
      <c r="K85" s="118"/>
      <c r="L85" s="173"/>
      <c r="M85" s="119"/>
      <c r="N85" s="118"/>
      <c r="O85" s="173"/>
      <c r="P85" s="119"/>
      <c r="Q85" s="118"/>
      <c r="R85" s="173"/>
      <c r="S85" s="119"/>
      <c r="T85" s="119"/>
      <c r="U85" s="451">
        <f t="shared" si="12"/>
        <v>0</v>
      </c>
      <c r="V85" s="458">
        <f t="shared" si="13"/>
        <v>0</v>
      </c>
      <c r="W85" s="437">
        <f t="shared" si="14"/>
        <v>0</v>
      </c>
      <c r="AH85" s="788">
        <v>2004</v>
      </c>
      <c r="AI85" s="870" t="str">
        <f>IF(ISNUMBER(C85),'Cover Page'!$D$35/1000000*'4 classification'!C85/'FX rate'!$C9,"")</f>
        <v/>
      </c>
      <c r="AJ85" s="1120" t="str">
        <f>IF(ISNUMBER(D85),'Cover Page'!$D$35/1000000*'4 classification'!D85/'FX rate'!$C9,"")</f>
        <v/>
      </c>
      <c r="AK85" s="873" t="str">
        <f>IF(ISNUMBER(E85),'Cover Page'!$D$35/1000000*'4 classification'!E85/'FX rate'!$C9,"")</f>
        <v/>
      </c>
      <c r="AL85" s="1121" t="str">
        <f>IF(ISNUMBER(F85),'Cover Page'!$D$35/1000000*'4 classification'!F85/'FX rate'!$C9,"")</f>
        <v/>
      </c>
      <c r="AM85" s="1120" t="str">
        <f>IF(ISNUMBER(G85),'Cover Page'!$D$35/1000000*'4 classification'!G85/'FX rate'!$C9,"")</f>
        <v/>
      </c>
      <c r="AN85" s="873" t="str">
        <f>IF(ISNUMBER(H85),'Cover Page'!$D$35/1000000*'4 classification'!H85/'FX rate'!$C9,"")</f>
        <v/>
      </c>
      <c r="AO85" s="1121" t="str">
        <f>IF(ISNUMBER(I85),'Cover Page'!$D$35/1000000*'4 classification'!I85/'FX rate'!$C9,"")</f>
        <v/>
      </c>
      <c r="AP85" s="1120" t="str">
        <f>IF(ISNUMBER(J85),'Cover Page'!$D$35/1000000*'4 classification'!J85/'FX rate'!$C9,"")</f>
        <v/>
      </c>
      <c r="AQ85" s="873" t="str">
        <f>IF(ISNUMBER(K85),'Cover Page'!$D$35/1000000*'4 classification'!K85/'FX rate'!$C9,"")</f>
        <v/>
      </c>
      <c r="AR85" s="1121" t="str">
        <f>IF(ISNUMBER(L85),'Cover Page'!$D$35/1000000*'4 classification'!L85/'FX rate'!$C9,"")</f>
        <v/>
      </c>
      <c r="AS85" s="1120" t="str">
        <f>IF(ISNUMBER(M85),'Cover Page'!$D$35/1000000*'4 classification'!M85/'FX rate'!$C9,"")</f>
        <v/>
      </c>
      <c r="AT85" s="873" t="str">
        <f>IF(ISNUMBER(N85),'Cover Page'!$D$35/1000000*'4 classification'!N85/'FX rate'!$C9,"")</f>
        <v/>
      </c>
      <c r="AU85" s="1121" t="str">
        <f>IF(ISNUMBER(O85),'Cover Page'!$D$35/1000000*'4 classification'!O85/'FX rate'!$C9,"")</f>
        <v/>
      </c>
      <c r="AV85" s="1120" t="str">
        <f>IF(ISNUMBER(P85),'Cover Page'!$D$35/1000000*'4 classification'!P85/'FX rate'!$C9,"")</f>
        <v/>
      </c>
      <c r="AW85" s="873" t="str">
        <f>IF(ISNUMBER(Q85),'Cover Page'!$D$35/1000000*'4 classification'!Q85/'FX rate'!$C9,"")</f>
        <v/>
      </c>
      <c r="AX85" s="1121" t="str">
        <f>IF(ISNUMBER(R85),'Cover Page'!$D$35/1000000*'4 classification'!R85/'FX rate'!$C9,"")</f>
        <v/>
      </c>
      <c r="AY85" s="1120" t="str">
        <f>IF(ISNUMBER(S85),'Cover Page'!$D$35/1000000*'4 classification'!S85/'FX rate'!$C9,"")</f>
        <v/>
      </c>
      <c r="AZ85" s="1127" t="str">
        <f>IF(ISNUMBER(T85),'Cover Page'!$D$35/1000000*'4 classification'!T85/'FX rate'!$C9,"")</f>
        <v/>
      </c>
      <c r="BA85" s="1119">
        <f>IF(ISNUMBER(U85),'Cover Page'!$D$35/1000000*'4 classification'!U85/'FX rate'!$C9,"")</f>
        <v>0</v>
      </c>
      <c r="BB85" s="1118">
        <f>IF(ISNUMBER(V85),'Cover Page'!$D$35/1000000*'4 classification'!V85/'FX rate'!$C9,"")</f>
        <v>0</v>
      </c>
      <c r="BC85" s="871">
        <f>IF(ISNUMBER(W85),'Cover Page'!$D$35/1000000*'4 classification'!W85/'FX rate'!$C9,"")</f>
        <v>0</v>
      </c>
      <c r="BD85" s="722"/>
      <c r="BE85" s="722"/>
      <c r="BF85" s="722"/>
      <c r="BG85" s="722"/>
      <c r="BH85" s="722"/>
      <c r="BI85" s="722"/>
      <c r="BN85" s="860">
        <v>2004</v>
      </c>
      <c r="BO85" s="901" t="str">
        <f>IF(ISNUMBER(C85),'Cover Page'!$D$35/1000000*C85/'FX rate'!$C$23,"")</f>
        <v/>
      </c>
      <c r="BP85" s="1112" t="str">
        <f>IF(ISNUMBER(D85),'Cover Page'!$D$35/1000000*D85/'FX rate'!$C$23,"")</f>
        <v/>
      </c>
      <c r="BQ85" s="904" t="str">
        <f>IF(ISNUMBER(E85),'Cover Page'!$D$35/1000000*E85/'FX rate'!$C$23,"")</f>
        <v/>
      </c>
      <c r="BR85" s="1113" t="str">
        <f>IF(ISNUMBER(F85),'Cover Page'!$D$35/1000000*F85/'FX rate'!$C$23,"")</f>
        <v/>
      </c>
      <c r="BS85" s="1112" t="str">
        <f>IF(ISNUMBER(G85),'Cover Page'!$D$35/1000000*G85/'FX rate'!$C$23,"")</f>
        <v/>
      </c>
      <c r="BT85" s="904" t="str">
        <f>IF(ISNUMBER(H85),'Cover Page'!$D$35/1000000*H85/'FX rate'!$C$23,"")</f>
        <v/>
      </c>
      <c r="BU85" s="1113" t="str">
        <f>IF(ISNUMBER(I85),'Cover Page'!$D$35/1000000*I85/'FX rate'!$C$23,"")</f>
        <v/>
      </c>
      <c r="BV85" s="1112" t="str">
        <f>IF(ISNUMBER(J85),'Cover Page'!$D$35/1000000*J85/'FX rate'!$C$23,"")</f>
        <v/>
      </c>
      <c r="BW85" s="904" t="str">
        <f>IF(ISNUMBER(K85),'Cover Page'!$D$35/1000000*K85/'FX rate'!$C$23,"")</f>
        <v/>
      </c>
      <c r="BX85" s="1113" t="str">
        <f>IF(ISNUMBER(L85),'Cover Page'!$D$35/1000000*L85/'FX rate'!$C$23,"")</f>
        <v/>
      </c>
      <c r="BY85" s="1112" t="str">
        <f>IF(ISNUMBER(M85),'Cover Page'!$D$35/1000000*M85/'FX rate'!$C$23,"")</f>
        <v/>
      </c>
      <c r="BZ85" s="904" t="str">
        <f>IF(ISNUMBER(N85),'Cover Page'!$D$35/1000000*N85/'FX rate'!$C$23,"")</f>
        <v/>
      </c>
      <c r="CA85" s="1113" t="str">
        <f>IF(ISNUMBER(O85),'Cover Page'!$D$35/1000000*O85/'FX rate'!$C$23,"")</f>
        <v/>
      </c>
      <c r="CB85" s="1112" t="str">
        <f>IF(ISNUMBER(P85),'Cover Page'!$D$35/1000000*P85/'FX rate'!$C$23,"")</f>
        <v/>
      </c>
      <c r="CC85" s="904" t="str">
        <f>IF(ISNUMBER(Q85),'Cover Page'!$D$35/1000000*Q85/'FX rate'!$C$23,"")</f>
        <v/>
      </c>
      <c r="CD85" s="1113" t="str">
        <f>IF(ISNUMBER(R85),'Cover Page'!$D$35/1000000*R85/'FX rate'!$C$23,"")</f>
        <v/>
      </c>
      <c r="CE85" s="1112" t="str">
        <f>IF(ISNUMBER(S85),'Cover Page'!$D$35/1000000*S85/'FX rate'!$C$23,"")</f>
        <v/>
      </c>
      <c r="CF85" s="1109" t="str">
        <f>IF(ISNUMBER(T85),'Cover Page'!$D$35/1000000*T85/'FX rate'!$C$23,"")</f>
        <v/>
      </c>
      <c r="CG85" s="1111">
        <f>IF(ISNUMBER(U85),'Cover Page'!$D$35/1000000*U85/'FX rate'!$C$23,"")</f>
        <v>0</v>
      </c>
      <c r="CH85" s="1110">
        <f>IF(ISNUMBER(V85),'Cover Page'!$D$35/1000000*V85/'FX rate'!$C$23,"")</f>
        <v>0</v>
      </c>
      <c r="CI85" s="902">
        <f>IF(ISNUMBER(W85),'Cover Page'!$D$35/1000000*W85/'FX rate'!$C$23,"")</f>
        <v>0</v>
      </c>
      <c r="CJ85" s="795"/>
      <c r="CK85" s="795"/>
      <c r="CL85" s="795"/>
      <c r="CM85" s="795"/>
      <c r="CN85" s="795"/>
      <c r="CO85" s="795"/>
      <c r="CP85" s="795"/>
      <c r="CQ85" s="795"/>
      <c r="CR85" s="795"/>
      <c r="CS85" s="795"/>
    </row>
    <row r="86" spans="1:97" s="2" customFormat="1" ht="14.25" x14ac:dyDescent="0.2">
      <c r="A86" s="6"/>
      <c r="B86" s="78">
        <v>2005</v>
      </c>
      <c r="C86" s="177"/>
      <c r="D86" s="119"/>
      <c r="E86" s="118"/>
      <c r="F86" s="173"/>
      <c r="G86" s="119"/>
      <c r="H86" s="118"/>
      <c r="I86" s="173"/>
      <c r="J86" s="119"/>
      <c r="K86" s="118"/>
      <c r="L86" s="173"/>
      <c r="M86" s="119"/>
      <c r="N86" s="118"/>
      <c r="O86" s="173"/>
      <c r="P86" s="119"/>
      <c r="Q86" s="118"/>
      <c r="R86" s="173"/>
      <c r="S86" s="119"/>
      <c r="T86" s="119"/>
      <c r="U86" s="451">
        <f t="shared" si="12"/>
        <v>0</v>
      </c>
      <c r="V86" s="458">
        <f t="shared" si="13"/>
        <v>0</v>
      </c>
      <c r="W86" s="437">
        <f t="shared" si="14"/>
        <v>0</v>
      </c>
      <c r="AH86" s="788">
        <v>2005</v>
      </c>
      <c r="AI86" s="870" t="str">
        <f>IF(ISNUMBER(C86),'Cover Page'!$D$35/1000000*'4 classification'!C86/'FX rate'!$C10,"")</f>
        <v/>
      </c>
      <c r="AJ86" s="1120" t="str">
        <f>IF(ISNUMBER(D86),'Cover Page'!$D$35/1000000*'4 classification'!D86/'FX rate'!$C10,"")</f>
        <v/>
      </c>
      <c r="AK86" s="873" t="str">
        <f>IF(ISNUMBER(E86),'Cover Page'!$D$35/1000000*'4 classification'!E86/'FX rate'!$C10,"")</f>
        <v/>
      </c>
      <c r="AL86" s="1121" t="str">
        <f>IF(ISNUMBER(F86),'Cover Page'!$D$35/1000000*'4 classification'!F86/'FX rate'!$C10,"")</f>
        <v/>
      </c>
      <c r="AM86" s="1120" t="str">
        <f>IF(ISNUMBER(G86),'Cover Page'!$D$35/1000000*'4 classification'!G86/'FX rate'!$C10,"")</f>
        <v/>
      </c>
      <c r="AN86" s="873" t="str">
        <f>IF(ISNUMBER(H86),'Cover Page'!$D$35/1000000*'4 classification'!H86/'FX rate'!$C10,"")</f>
        <v/>
      </c>
      <c r="AO86" s="1121" t="str">
        <f>IF(ISNUMBER(I86),'Cover Page'!$D$35/1000000*'4 classification'!I86/'FX rate'!$C10,"")</f>
        <v/>
      </c>
      <c r="AP86" s="1120" t="str">
        <f>IF(ISNUMBER(J86),'Cover Page'!$D$35/1000000*'4 classification'!J86/'FX rate'!$C10,"")</f>
        <v/>
      </c>
      <c r="AQ86" s="873" t="str">
        <f>IF(ISNUMBER(K86),'Cover Page'!$D$35/1000000*'4 classification'!K86/'FX rate'!$C10,"")</f>
        <v/>
      </c>
      <c r="AR86" s="1121" t="str">
        <f>IF(ISNUMBER(L86),'Cover Page'!$D$35/1000000*'4 classification'!L86/'FX rate'!$C10,"")</f>
        <v/>
      </c>
      <c r="AS86" s="1120" t="str">
        <f>IF(ISNUMBER(M86),'Cover Page'!$D$35/1000000*'4 classification'!M86/'FX rate'!$C10,"")</f>
        <v/>
      </c>
      <c r="AT86" s="873" t="str">
        <f>IF(ISNUMBER(N86),'Cover Page'!$D$35/1000000*'4 classification'!N86/'FX rate'!$C10,"")</f>
        <v/>
      </c>
      <c r="AU86" s="1121" t="str">
        <f>IF(ISNUMBER(O86),'Cover Page'!$D$35/1000000*'4 classification'!O86/'FX rate'!$C10,"")</f>
        <v/>
      </c>
      <c r="AV86" s="1120" t="str">
        <f>IF(ISNUMBER(P86),'Cover Page'!$D$35/1000000*'4 classification'!P86/'FX rate'!$C10,"")</f>
        <v/>
      </c>
      <c r="AW86" s="873" t="str">
        <f>IF(ISNUMBER(Q86),'Cover Page'!$D$35/1000000*'4 classification'!Q86/'FX rate'!$C10,"")</f>
        <v/>
      </c>
      <c r="AX86" s="1121" t="str">
        <f>IF(ISNUMBER(R86),'Cover Page'!$D$35/1000000*'4 classification'!R86/'FX rate'!$C10,"")</f>
        <v/>
      </c>
      <c r="AY86" s="1120" t="str">
        <f>IF(ISNUMBER(S86),'Cover Page'!$D$35/1000000*'4 classification'!S86/'FX rate'!$C10,"")</f>
        <v/>
      </c>
      <c r="AZ86" s="1127" t="str">
        <f>IF(ISNUMBER(T86),'Cover Page'!$D$35/1000000*'4 classification'!T86/'FX rate'!$C10,"")</f>
        <v/>
      </c>
      <c r="BA86" s="1119">
        <f>IF(ISNUMBER(U86),'Cover Page'!$D$35/1000000*'4 classification'!U86/'FX rate'!$C10,"")</f>
        <v>0</v>
      </c>
      <c r="BB86" s="1118">
        <f>IF(ISNUMBER(V86),'Cover Page'!$D$35/1000000*'4 classification'!V86/'FX rate'!$C10,"")</f>
        <v>0</v>
      </c>
      <c r="BC86" s="871">
        <f>IF(ISNUMBER(W86),'Cover Page'!$D$35/1000000*'4 classification'!W86/'FX rate'!$C10,"")</f>
        <v>0</v>
      </c>
      <c r="BD86" s="722"/>
      <c r="BE86" s="722"/>
      <c r="BF86" s="722"/>
      <c r="BG86" s="722"/>
      <c r="BH86" s="722"/>
      <c r="BI86" s="722"/>
      <c r="BN86" s="860">
        <v>2005</v>
      </c>
      <c r="BO86" s="901" t="str">
        <f>IF(ISNUMBER(C86),'Cover Page'!$D$35/1000000*C86/'FX rate'!$C$23,"")</f>
        <v/>
      </c>
      <c r="BP86" s="1112" t="str">
        <f>IF(ISNUMBER(D86),'Cover Page'!$D$35/1000000*D86/'FX rate'!$C$23,"")</f>
        <v/>
      </c>
      <c r="BQ86" s="904" t="str">
        <f>IF(ISNUMBER(E86),'Cover Page'!$D$35/1000000*E86/'FX rate'!$C$23,"")</f>
        <v/>
      </c>
      <c r="BR86" s="1113" t="str">
        <f>IF(ISNUMBER(F86),'Cover Page'!$D$35/1000000*F86/'FX rate'!$C$23,"")</f>
        <v/>
      </c>
      <c r="BS86" s="1112" t="str">
        <f>IF(ISNUMBER(G86),'Cover Page'!$D$35/1000000*G86/'FX rate'!$C$23,"")</f>
        <v/>
      </c>
      <c r="BT86" s="904" t="str">
        <f>IF(ISNUMBER(H86),'Cover Page'!$D$35/1000000*H86/'FX rate'!$C$23,"")</f>
        <v/>
      </c>
      <c r="BU86" s="1113" t="str">
        <f>IF(ISNUMBER(I86),'Cover Page'!$D$35/1000000*I86/'FX rate'!$C$23,"")</f>
        <v/>
      </c>
      <c r="BV86" s="1112" t="str">
        <f>IF(ISNUMBER(J86),'Cover Page'!$D$35/1000000*J86/'FX rate'!$C$23,"")</f>
        <v/>
      </c>
      <c r="BW86" s="904" t="str">
        <f>IF(ISNUMBER(K86),'Cover Page'!$D$35/1000000*K86/'FX rate'!$C$23,"")</f>
        <v/>
      </c>
      <c r="BX86" s="1113" t="str">
        <f>IF(ISNUMBER(L86),'Cover Page'!$D$35/1000000*L86/'FX rate'!$C$23,"")</f>
        <v/>
      </c>
      <c r="BY86" s="1112" t="str">
        <f>IF(ISNUMBER(M86),'Cover Page'!$D$35/1000000*M86/'FX rate'!$C$23,"")</f>
        <v/>
      </c>
      <c r="BZ86" s="904" t="str">
        <f>IF(ISNUMBER(N86),'Cover Page'!$D$35/1000000*N86/'FX rate'!$C$23,"")</f>
        <v/>
      </c>
      <c r="CA86" s="1113" t="str">
        <f>IF(ISNUMBER(O86),'Cover Page'!$D$35/1000000*O86/'FX rate'!$C$23,"")</f>
        <v/>
      </c>
      <c r="CB86" s="1112" t="str">
        <f>IF(ISNUMBER(P86),'Cover Page'!$D$35/1000000*P86/'FX rate'!$C$23,"")</f>
        <v/>
      </c>
      <c r="CC86" s="904" t="str">
        <f>IF(ISNUMBER(Q86),'Cover Page'!$D$35/1000000*Q86/'FX rate'!$C$23,"")</f>
        <v/>
      </c>
      <c r="CD86" s="1113" t="str">
        <f>IF(ISNUMBER(R86),'Cover Page'!$D$35/1000000*R86/'FX rate'!$C$23,"")</f>
        <v/>
      </c>
      <c r="CE86" s="1112" t="str">
        <f>IF(ISNUMBER(S86),'Cover Page'!$D$35/1000000*S86/'FX rate'!$C$23,"")</f>
        <v/>
      </c>
      <c r="CF86" s="1109" t="str">
        <f>IF(ISNUMBER(T86),'Cover Page'!$D$35/1000000*T86/'FX rate'!$C$23,"")</f>
        <v/>
      </c>
      <c r="CG86" s="1111">
        <f>IF(ISNUMBER(U86),'Cover Page'!$D$35/1000000*U86/'FX rate'!$C$23,"")</f>
        <v>0</v>
      </c>
      <c r="CH86" s="1110">
        <f>IF(ISNUMBER(V86),'Cover Page'!$D$35/1000000*V86/'FX rate'!$C$23,"")</f>
        <v>0</v>
      </c>
      <c r="CI86" s="902">
        <f>IF(ISNUMBER(W86),'Cover Page'!$D$35/1000000*W86/'FX rate'!$C$23,"")</f>
        <v>0</v>
      </c>
      <c r="CJ86" s="795"/>
      <c r="CK86" s="795"/>
      <c r="CL86" s="795"/>
      <c r="CM86" s="795"/>
      <c r="CN86" s="795"/>
      <c r="CO86" s="795"/>
      <c r="CP86" s="795"/>
      <c r="CQ86" s="795"/>
      <c r="CR86" s="795"/>
      <c r="CS86" s="795"/>
    </row>
    <row r="87" spans="1:97" s="2" customFormat="1" ht="14.25" x14ac:dyDescent="0.2">
      <c r="A87" s="6"/>
      <c r="B87" s="78">
        <v>2006</v>
      </c>
      <c r="C87" s="177"/>
      <c r="D87" s="119"/>
      <c r="E87" s="118"/>
      <c r="F87" s="173"/>
      <c r="G87" s="119"/>
      <c r="H87" s="118"/>
      <c r="I87" s="173"/>
      <c r="J87" s="119"/>
      <c r="K87" s="118"/>
      <c r="L87" s="173"/>
      <c r="M87" s="119"/>
      <c r="N87" s="118"/>
      <c r="O87" s="173"/>
      <c r="P87" s="119"/>
      <c r="Q87" s="118"/>
      <c r="R87" s="173"/>
      <c r="S87" s="119"/>
      <c r="T87" s="119"/>
      <c r="U87" s="451">
        <f t="shared" si="12"/>
        <v>0</v>
      </c>
      <c r="V87" s="458">
        <f t="shared" si="13"/>
        <v>0</v>
      </c>
      <c r="W87" s="437">
        <f t="shared" si="14"/>
        <v>0</v>
      </c>
      <c r="AH87" s="788">
        <v>2006</v>
      </c>
      <c r="AI87" s="870" t="str">
        <f>IF(ISNUMBER(C87),'Cover Page'!$D$35/1000000*'4 classification'!C87/'FX rate'!$C11,"")</f>
        <v/>
      </c>
      <c r="AJ87" s="1120" t="str">
        <f>IF(ISNUMBER(D87),'Cover Page'!$D$35/1000000*'4 classification'!D87/'FX rate'!$C11,"")</f>
        <v/>
      </c>
      <c r="AK87" s="873" t="str">
        <f>IF(ISNUMBER(E87),'Cover Page'!$D$35/1000000*'4 classification'!E87/'FX rate'!$C11,"")</f>
        <v/>
      </c>
      <c r="AL87" s="1121" t="str">
        <f>IF(ISNUMBER(F87),'Cover Page'!$D$35/1000000*'4 classification'!F87/'FX rate'!$C11,"")</f>
        <v/>
      </c>
      <c r="AM87" s="1120" t="str">
        <f>IF(ISNUMBER(G87),'Cover Page'!$D$35/1000000*'4 classification'!G87/'FX rate'!$C11,"")</f>
        <v/>
      </c>
      <c r="AN87" s="873" t="str">
        <f>IF(ISNUMBER(H87),'Cover Page'!$D$35/1000000*'4 classification'!H87/'FX rate'!$C11,"")</f>
        <v/>
      </c>
      <c r="AO87" s="1121" t="str">
        <f>IF(ISNUMBER(I87),'Cover Page'!$D$35/1000000*'4 classification'!I87/'FX rate'!$C11,"")</f>
        <v/>
      </c>
      <c r="AP87" s="1120" t="str">
        <f>IF(ISNUMBER(J87),'Cover Page'!$D$35/1000000*'4 classification'!J87/'FX rate'!$C11,"")</f>
        <v/>
      </c>
      <c r="AQ87" s="873" t="str">
        <f>IF(ISNUMBER(K87),'Cover Page'!$D$35/1000000*'4 classification'!K87/'FX rate'!$C11,"")</f>
        <v/>
      </c>
      <c r="AR87" s="1121" t="str">
        <f>IF(ISNUMBER(L87),'Cover Page'!$D$35/1000000*'4 classification'!L87/'FX rate'!$C11,"")</f>
        <v/>
      </c>
      <c r="AS87" s="1120" t="str">
        <f>IF(ISNUMBER(M87),'Cover Page'!$D$35/1000000*'4 classification'!M87/'FX rate'!$C11,"")</f>
        <v/>
      </c>
      <c r="AT87" s="873" t="str">
        <f>IF(ISNUMBER(N87),'Cover Page'!$D$35/1000000*'4 classification'!N87/'FX rate'!$C11,"")</f>
        <v/>
      </c>
      <c r="AU87" s="1121" t="str">
        <f>IF(ISNUMBER(O87),'Cover Page'!$D$35/1000000*'4 classification'!O87/'FX rate'!$C11,"")</f>
        <v/>
      </c>
      <c r="AV87" s="1120" t="str">
        <f>IF(ISNUMBER(P87),'Cover Page'!$D$35/1000000*'4 classification'!P87/'FX rate'!$C11,"")</f>
        <v/>
      </c>
      <c r="AW87" s="873" t="str">
        <f>IF(ISNUMBER(Q87),'Cover Page'!$D$35/1000000*'4 classification'!Q87/'FX rate'!$C11,"")</f>
        <v/>
      </c>
      <c r="AX87" s="1121" t="str">
        <f>IF(ISNUMBER(R87),'Cover Page'!$D$35/1000000*'4 classification'!R87/'FX rate'!$C11,"")</f>
        <v/>
      </c>
      <c r="AY87" s="1120" t="str">
        <f>IF(ISNUMBER(S87),'Cover Page'!$D$35/1000000*'4 classification'!S87/'FX rate'!$C11,"")</f>
        <v/>
      </c>
      <c r="AZ87" s="1127" t="str">
        <f>IF(ISNUMBER(T87),'Cover Page'!$D$35/1000000*'4 classification'!T87/'FX rate'!$C11,"")</f>
        <v/>
      </c>
      <c r="BA87" s="1119">
        <f>IF(ISNUMBER(U87),'Cover Page'!$D$35/1000000*'4 classification'!U87/'FX rate'!$C11,"")</f>
        <v>0</v>
      </c>
      <c r="BB87" s="1118">
        <f>IF(ISNUMBER(V87),'Cover Page'!$D$35/1000000*'4 classification'!V87/'FX rate'!$C11,"")</f>
        <v>0</v>
      </c>
      <c r="BC87" s="871">
        <f>IF(ISNUMBER(W87),'Cover Page'!$D$35/1000000*'4 classification'!W87/'FX rate'!$C11,"")</f>
        <v>0</v>
      </c>
      <c r="BD87" s="722"/>
      <c r="BE87" s="722"/>
      <c r="BF87" s="722"/>
      <c r="BG87" s="722"/>
      <c r="BH87" s="722"/>
      <c r="BI87" s="722"/>
      <c r="BN87" s="860">
        <v>2006</v>
      </c>
      <c r="BO87" s="901" t="str">
        <f>IF(ISNUMBER(C87),'Cover Page'!$D$35/1000000*C87/'FX rate'!$C$23,"")</f>
        <v/>
      </c>
      <c r="BP87" s="1112" t="str">
        <f>IF(ISNUMBER(D87),'Cover Page'!$D$35/1000000*D87/'FX rate'!$C$23,"")</f>
        <v/>
      </c>
      <c r="BQ87" s="904" t="str">
        <f>IF(ISNUMBER(E87),'Cover Page'!$D$35/1000000*E87/'FX rate'!$C$23,"")</f>
        <v/>
      </c>
      <c r="BR87" s="1113" t="str">
        <f>IF(ISNUMBER(F87),'Cover Page'!$D$35/1000000*F87/'FX rate'!$C$23,"")</f>
        <v/>
      </c>
      <c r="BS87" s="1112" t="str">
        <f>IF(ISNUMBER(G87),'Cover Page'!$D$35/1000000*G87/'FX rate'!$C$23,"")</f>
        <v/>
      </c>
      <c r="BT87" s="904" t="str">
        <f>IF(ISNUMBER(H87),'Cover Page'!$D$35/1000000*H87/'FX rate'!$C$23,"")</f>
        <v/>
      </c>
      <c r="BU87" s="1113" t="str">
        <f>IF(ISNUMBER(I87),'Cover Page'!$D$35/1000000*I87/'FX rate'!$C$23,"")</f>
        <v/>
      </c>
      <c r="BV87" s="1112" t="str">
        <f>IF(ISNUMBER(J87),'Cover Page'!$D$35/1000000*J87/'FX rate'!$C$23,"")</f>
        <v/>
      </c>
      <c r="BW87" s="904" t="str">
        <f>IF(ISNUMBER(K87),'Cover Page'!$D$35/1000000*K87/'FX rate'!$C$23,"")</f>
        <v/>
      </c>
      <c r="BX87" s="1113" t="str">
        <f>IF(ISNUMBER(L87),'Cover Page'!$D$35/1000000*L87/'FX rate'!$C$23,"")</f>
        <v/>
      </c>
      <c r="BY87" s="1112" t="str">
        <f>IF(ISNUMBER(M87),'Cover Page'!$D$35/1000000*M87/'FX rate'!$C$23,"")</f>
        <v/>
      </c>
      <c r="BZ87" s="904" t="str">
        <f>IF(ISNUMBER(N87),'Cover Page'!$D$35/1000000*N87/'FX rate'!$C$23,"")</f>
        <v/>
      </c>
      <c r="CA87" s="1113" t="str">
        <f>IF(ISNUMBER(O87),'Cover Page'!$D$35/1000000*O87/'FX rate'!$C$23,"")</f>
        <v/>
      </c>
      <c r="CB87" s="1112" t="str">
        <f>IF(ISNUMBER(P87),'Cover Page'!$D$35/1000000*P87/'FX rate'!$C$23,"")</f>
        <v/>
      </c>
      <c r="CC87" s="904" t="str">
        <f>IF(ISNUMBER(Q87),'Cover Page'!$D$35/1000000*Q87/'FX rate'!$C$23,"")</f>
        <v/>
      </c>
      <c r="CD87" s="1113" t="str">
        <f>IF(ISNUMBER(R87),'Cover Page'!$D$35/1000000*R87/'FX rate'!$C$23,"")</f>
        <v/>
      </c>
      <c r="CE87" s="1112" t="str">
        <f>IF(ISNUMBER(S87),'Cover Page'!$D$35/1000000*S87/'FX rate'!$C$23,"")</f>
        <v/>
      </c>
      <c r="CF87" s="1109" t="str">
        <f>IF(ISNUMBER(T87),'Cover Page'!$D$35/1000000*T87/'FX rate'!$C$23,"")</f>
        <v/>
      </c>
      <c r="CG87" s="1111">
        <f>IF(ISNUMBER(U87),'Cover Page'!$D$35/1000000*U87/'FX rate'!$C$23,"")</f>
        <v>0</v>
      </c>
      <c r="CH87" s="1110">
        <f>IF(ISNUMBER(V87),'Cover Page'!$D$35/1000000*V87/'FX rate'!$C$23,"")</f>
        <v>0</v>
      </c>
      <c r="CI87" s="902">
        <f>IF(ISNUMBER(W87),'Cover Page'!$D$35/1000000*W87/'FX rate'!$C$23,"")</f>
        <v>0</v>
      </c>
      <c r="CJ87" s="795"/>
      <c r="CK87" s="795"/>
      <c r="CL87" s="795"/>
      <c r="CM87" s="795"/>
      <c r="CN87" s="795"/>
      <c r="CO87" s="795"/>
      <c r="CP87" s="795"/>
      <c r="CQ87" s="795"/>
      <c r="CR87" s="795"/>
      <c r="CS87" s="795"/>
    </row>
    <row r="88" spans="1:97" s="2" customFormat="1" ht="14.25" x14ac:dyDescent="0.2">
      <c r="A88" s="6"/>
      <c r="B88" s="78">
        <v>2007</v>
      </c>
      <c r="C88" s="177"/>
      <c r="D88" s="119"/>
      <c r="E88" s="118"/>
      <c r="F88" s="173"/>
      <c r="G88" s="119"/>
      <c r="H88" s="118"/>
      <c r="I88" s="173"/>
      <c r="J88" s="119"/>
      <c r="K88" s="118"/>
      <c r="L88" s="173"/>
      <c r="M88" s="119"/>
      <c r="N88" s="118"/>
      <c r="O88" s="173"/>
      <c r="P88" s="119"/>
      <c r="Q88" s="118"/>
      <c r="R88" s="173"/>
      <c r="S88" s="119"/>
      <c r="T88" s="119"/>
      <c r="U88" s="451">
        <f t="shared" si="12"/>
        <v>0</v>
      </c>
      <c r="V88" s="458">
        <f t="shared" si="13"/>
        <v>0</v>
      </c>
      <c r="W88" s="437">
        <f t="shared" si="14"/>
        <v>0</v>
      </c>
      <c r="AH88" s="788">
        <v>2007</v>
      </c>
      <c r="AI88" s="870" t="str">
        <f>IF(ISNUMBER(C88),'Cover Page'!$D$35/1000000*'4 classification'!C88/'FX rate'!$C12,"")</f>
        <v/>
      </c>
      <c r="AJ88" s="1120" t="str">
        <f>IF(ISNUMBER(D88),'Cover Page'!$D$35/1000000*'4 classification'!D88/'FX rate'!$C12,"")</f>
        <v/>
      </c>
      <c r="AK88" s="873" t="str">
        <f>IF(ISNUMBER(E88),'Cover Page'!$D$35/1000000*'4 classification'!E88/'FX rate'!$C12,"")</f>
        <v/>
      </c>
      <c r="AL88" s="1121" t="str">
        <f>IF(ISNUMBER(F88),'Cover Page'!$D$35/1000000*'4 classification'!F88/'FX rate'!$C12,"")</f>
        <v/>
      </c>
      <c r="AM88" s="1120" t="str">
        <f>IF(ISNUMBER(G88),'Cover Page'!$D$35/1000000*'4 classification'!G88/'FX rate'!$C12,"")</f>
        <v/>
      </c>
      <c r="AN88" s="873" t="str">
        <f>IF(ISNUMBER(H88),'Cover Page'!$D$35/1000000*'4 classification'!H88/'FX rate'!$C12,"")</f>
        <v/>
      </c>
      <c r="AO88" s="1121" t="str">
        <f>IF(ISNUMBER(I88),'Cover Page'!$D$35/1000000*'4 classification'!I88/'FX rate'!$C12,"")</f>
        <v/>
      </c>
      <c r="AP88" s="1120" t="str">
        <f>IF(ISNUMBER(J88),'Cover Page'!$D$35/1000000*'4 classification'!J88/'FX rate'!$C12,"")</f>
        <v/>
      </c>
      <c r="AQ88" s="873" t="str">
        <f>IF(ISNUMBER(K88),'Cover Page'!$D$35/1000000*'4 classification'!K88/'FX rate'!$C12,"")</f>
        <v/>
      </c>
      <c r="AR88" s="1121" t="str">
        <f>IF(ISNUMBER(L88),'Cover Page'!$D$35/1000000*'4 classification'!L88/'FX rate'!$C12,"")</f>
        <v/>
      </c>
      <c r="AS88" s="1120" t="str">
        <f>IF(ISNUMBER(M88),'Cover Page'!$D$35/1000000*'4 classification'!M88/'FX rate'!$C12,"")</f>
        <v/>
      </c>
      <c r="AT88" s="873" t="str">
        <f>IF(ISNUMBER(N88),'Cover Page'!$D$35/1000000*'4 classification'!N88/'FX rate'!$C12,"")</f>
        <v/>
      </c>
      <c r="AU88" s="1121" t="str">
        <f>IF(ISNUMBER(O88),'Cover Page'!$D$35/1000000*'4 classification'!O88/'FX rate'!$C12,"")</f>
        <v/>
      </c>
      <c r="AV88" s="1120" t="str">
        <f>IF(ISNUMBER(P88),'Cover Page'!$D$35/1000000*'4 classification'!P88/'FX rate'!$C12,"")</f>
        <v/>
      </c>
      <c r="AW88" s="873" t="str">
        <f>IF(ISNUMBER(Q88),'Cover Page'!$D$35/1000000*'4 classification'!Q88/'FX rate'!$C12,"")</f>
        <v/>
      </c>
      <c r="AX88" s="1121" t="str">
        <f>IF(ISNUMBER(R88),'Cover Page'!$D$35/1000000*'4 classification'!R88/'FX rate'!$C12,"")</f>
        <v/>
      </c>
      <c r="AY88" s="1120" t="str">
        <f>IF(ISNUMBER(S88),'Cover Page'!$D$35/1000000*'4 classification'!S88/'FX rate'!$C12,"")</f>
        <v/>
      </c>
      <c r="AZ88" s="1127" t="str">
        <f>IF(ISNUMBER(T88),'Cover Page'!$D$35/1000000*'4 classification'!T88/'FX rate'!$C12,"")</f>
        <v/>
      </c>
      <c r="BA88" s="1119">
        <f>IF(ISNUMBER(U88),'Cover Page'!$D$35/1000000*'4 classification'!U88/'FX rate'!$C12,"")</f>
        <v>0</v>
      </c>
      <c r="BB88" s="1118">
        <f>IF(ISNUMBER(V88),'Cover Page'!$D$35/1000000*'4 classification'!V88/'FX rate'!$C12,"")</f>
        <v>0</v>
      </c>
      <c r="BC88" s="871">
        <f>IF(ISNUMBER(W88),'Cover Page'!$D$35/1000000*'4 classification'!W88/'FX rate'!$C12,"")</f>
        <v>0</v>
      </c>
      <c r="BD88" s="722"/>
      <c r="BE88" s="722"/>
      <c r="BF88" s="722"/>
      <c r="BG88" s="722"/>
      <c r="BH88" s="722"/>
      <c r="BI88" s="722"/>
      <c r="BN88" s="860">
        <v>2007</v>
      </c>
      <c r="BO88" s="901" t="str">
        <f>IF(ISNUMBER(C88),'Cover Page'!$D$35/1000000*C88/'FX rate'!$C$23,"")</f>
        <v/>
      </c>
      <c r="BP88" s="1112" t="str">
        <f>IF(ISNUMBER(D88),'Cover Page'!$D$35/1000000*D88/'FX rate'!$C$23,"")</f>
        <v/>
      </c>
      <c r="BQ88" s="904" t="str">
        <f>IF(ISNUMBER(E88),'Cover Page'!$D$35/1000000*E88/'FX rate'!$C$23,"")</f>
        <v/>
      </c>
      <c r="BR88" s="1113" t="str">
        <f>IF(ISNUMBER(F88),'Cover Page'!$D$35/1000000*F88/'FX rate'!$C$23,"")</f>
        <v/>
      </c>
      <c r="BS88" s="1112" t="str">
        <f>IF(ISNUMBER(G88),'Cover Page'!$D$35/1000000*G88/'FX rate'!$C$23,"")</f>
        <v/>
      </c>
      <c r="BT88" s="904" t="str">
        <f>IF(ISNUMBER(H88),'Cover Page'!$D$35/1000000*H88/'FX rate'!$C$23,"")</f>
        <v/>
      </c>
      <c r="BU88" s="1113" t="str">
        <f>IF(ISNUMBER(I88),'Cover Page'!$D$35/1000000*I88/'FX rate'!$C$23,"")</f>
        <v/>
      </c>
      <c r="BV88" s="1112" t="str">
        <f>IF(ISNUMBER(J88),'Cover Page'!$D$35/1000000*J88/'FX rate'!$C$23,"")</f>
        <v/>
      </c>
      <c r="BW88" s="904" t="str">
        <f>IF(ISNUMBER(K88),'Cover Page'!$D$35/1000000*K88/'FX rate'!$C$23,"")</f>
        <v/>
      </c>
      <c r="BX88" s="1113" t="str">
        <f>IF(ISNUMBER(L88),'Cover Page'!$D$35/1000000*L88/'FX rate'!$C$23,"")</f>
        <v/>
      </c>
      <c r="BY88" s="1112" t="str">
        <f>IF(ISNUMBER(M88),'Cover Page'!$D$35/1000000*M88/'FX rate'!$C$23,"")</f>
        <v/>
      </c>
      <c r="BZ88" s="904" t="str">
        <f>IF(ISNUMBER(N88),'Cover Page'!$D$35/1000000*N88/'FX rate'!$C$23,"")</f>
        <v/>
      </c>
      <c r="CA88" s="1113" t="str">
        <f>IF(ISNUMBER(O88),'Cover Page'!$D$35/1000000*O88/'FX rate'!$C$23,"")</f>
        <v/>
      </c>
      <c r="CB88" s="1112" t="str">
        <f>IF(ISNUMBER(P88),'Cover Page'!$D$35/1000000*P88/'FX rate'!$C$23,"")</f>
        <v/>
      </c>
      <c r="CC88" s="904" t="str">
        <f>IF(ISNUMBER(Q88),'Cover Page'!$D$35/1000000*Q88/'FX rate'!$C$23,"")</f>
        <v/>
      </c>
      <c r="CD88" s="1113" t="str">
        <f>IF(ISNUMBER(R88),'Cover Page'!$D$35/1000000*R88/'FX rate'!$C$23,"")</f>
        <v/>
      </c>
      <c r="CE88" s="1112" t="str">
        <f>IF(ISNUMBER(S88),'Cover Page'!$D$35/1000000*S88/'FX rate'!$C$23,"")</f>
        <v/>
      </c>
      <c r="CF88" s="1109" t="str">
        <f>IF(ISNUMBER(T88),'Cover Page'!$D$35/1000000*T88/'FX rate'!$C$23,"")</f>
        <v/>
      </c>
      <c r="CG88" s="1111">
        <f>IF(ISNUMBER(U88),'Cover Page'!$D$35/1000000*U88/'FX rate'!$C$23,"")</f>
        <v>0</v>
      </c>
      <c r="CH88" s="1110">
        <f>IF(ISNUMBER(V88),'Cover Page'!$D$35/1000000*V88/'FX rate'!$C$23,"")</f>
        <v>0</v>
      </c>
      <c r="CI88" s="902">
        <f>IF(ISNUMBER(W88),'Cover Page'!$D$35/1000000*W88/'FX rate'!$C$23,"")</f>
        <v>0</v>
      </c>
      <c r="CJ88" s="795"/>
      <c r="CK88" s="795"/>
      <c r="CL88" s="795"/>
      <c r="CM88" s="795"/>
      <c r="CN88" s="795"/>
      <c r="CO88" s="795"/>
      <c r="CP88" s="795"/>
      <c r="CQ88" s="795"/>
      <c r="CR88" s="795"/>
      <c r="CS88" s="795"/>
    </row>
    <row r="89" spans="1:97" s="2" customFormat="1" ht="14.25" x14ac:dyDescent="0.2">
      <c r="A89" s="6"/>
      <c r="B89" s="78">
        <v>2008</v>
      </c>
      <c r="C89" s="177"/>
      <c r="D89" s="119"/>
      <c r="E89" s="118"/>
      <c r="F89" s="173"/>
      <c r="G89" s="119"/>
      <c r="H89" s="118"/>
      <c r="I89" s="173"/>
      <c r="J89" s="119"/>
      <c r="K89" s="118"/>
      <c r="L89" s="173"/>
      <c r="M89" s="119"/>
      <c r="N89" s="118"/>
      <c r="O89" s="173"/>
      <c r="P89" s="119"/>
      <c r="Q89" s="118"/>
      <c r="R89" s="173"/>
      <c r="S89" s="119"/>
      <c r="T89" s="119"/>
      <c r="U89" s="451">
        <f t="shared" si="12"/>
        <v>0</v>
      </c>
      <c r="V89" s="458">
        <f t="shared" si="13"/>
        <v>0</v>
      </c>
      <c r="W89" s="437">
        <f t="shared" si="14"/>
        <v>0</v>
      </c>
      <c r="AH89" s="788">
        <v>2008</v>
      </c>
      <c r="AI89" s="870" t="str">
        <f>IF(ISNUMBER(C89),'Cover Page'!$D$35/1000000*'4 classification'!C89/'FX rate'!$C13,"")</f>
        <v/>
      </c>
      <c r="AJ89" s="1120" t="str">
        <f>IF(ISNUMBER(D89),'Cover Page'!$D$35/1000000*'4 classification'!D89/'FX rate'!$C13,"")</f>
        <v/>
      </c>
      <c r="AK89" s="873" t="str">
        <f>IF(ISNUMBER(E89),'Cover Page'!$D$35/1000000*'4 classification'!E89/'FX rate'!$C13,"")</f>
        <v/>
      </c>
      <c r="AL89" s="1121" t="str">
        <f>IF(ISNUMBER(F89),'Cover Page'!$D$35/1000000*'4 classification'!F89/'FX rate'!$C13,"")</f>
        <v/>
      </c>
      <c r="AM89" s="1120" t="str">
        <f>IF(ISNUMBER(G89),'Cover Page'!$D$35/1000000*'4 classification'!G89/'FX rate'!$C13,"")</f>
        <v/>
      </c>
      <c r="AN89" s="873" t="str">
        <f>IF(ISNUMBER(H89),'Cover Page'!$D$35/1000000*'4 classification'!H89/'FX rate'!$C13,"")</f>
        <v/>
      </c>
      <c r="AO89" s="1121" t="str">
        <f>IF(ISNUMBER(I89),'Cover Page'!$D$35/1000000*'4 classification'!I89/'FX rate'!$C13,"")</f>
        <v/>
      </c>
      <c r="AP89" s="1120" t="str">
        <f>IF(ISNUMBER(J89),'Cover Page'!$D$35/1000000*'4 classification'!J89/'FX rate'!$C13,"")</f>
        <v/>
      </c>
      <c r="AQ89" s="873" t="str">
        <f>IF(ISNUMBER(K89),'Cover Page'!$D$35/1000000*'4 classification'!K89/'FX rate'!$C13,"")</f>
        <v/>
      </c>
      <c r="AR89" s="1121" t="str">
        <f>IF(ISNUMBER(L89),'Cover Page'!$D$35/1000000*'4 classification'!L89/'FX rate'!$C13,"")</f>
        <v/>
      </c>
      <c r="AS89" s="1120" t="str">
        <f>IF(ISNUMBER(M89),'Cover Page'!$D$35/1000000*'4 classification'!M89/'FX rate'!$C13,"")</f>
        <v/>
      </c>
      <c r="AT89" s="873" t="str">
        <f>IF(ISNUMBER(N89),'Cover Page'!$D$35/1000000*'4 classification'!N89/'FX rate'!$C13,"")</f>
        <v/>
      </c>
      <c r="AU89" s="1121" t="str">
        <f>IF(ISNUMBER(O89),'Cover Page'!$D$35/1000000*'4 classification'!O89/'FX rate'!$C13,"")</f>
        <v/>
      </c>
      <c r="AV89" s="1120" t="str">
        <f>IF(ISNUMBER(P89),'Cover Page'!$D$35/1000000*'4 classification'!P89/'FX rate'!$C13,"")</f>
        <v/>
      </c>
      <c r="AW89" s="873" t="str">
        <f>IF(ISNUMBER(Q89),'Cover Page'!$D$35/1000000*'4 classification'!Q89/'FX rate'!$C13,"")</f>
        <v/>
      </c>
      <c r="AX89" s="1121" t="str">
        <f>IF(ISNUMBER(R89),'Cover Page'!$D$35/1000000*'4 classification'!R89/'FX rate'!$C13,"")</f>
        <v/>
      </c>
      <c r="AY89" s="1120" t="str">
        <f>IF(ISNUMBER(S89),'Cover Page'!$D$35/1000000*'4 classification'!S89/'FX rate'!$C13,"")</f>
        <v/>
      </c>
      <c r="AZ89" s="1127" t="str">
        <f>IF(ISNUMBER(T89),'Cover Page'!$D$35/1000000*'4 classification'!T89/'FX rate'!$C13,"")</f>
        <v/>
      </c>
      <c r="BA89" s="1119">
        <f>IF(ISNUMBER(U89),'Cover Page'!$D$35/1000000*'4 classification'!U89/'FX rate'!$C13,"")</f>
        <v>0</v>
      </c>
      <c r="BB89" s="1118">
        <f>IF(ISNUMBER(V89),'Cover Page'!$D$35/1000000*'4 classification'!V89/'FX rate'!$C13,"")</f>
        <v>0</v>
      </c>
      <c r="BC89" s="871">
        <f>IF(ISNUMBER(W89),'Cover Page'!$D$35/1000000*'4 classification'!W89/'FX rate'!$C13,"")</f>
        <v>0</v>
      </c>
      <c r="BD89" s="722"/>
      <c r="BE89" s="722"/>
      <c r="BF89" s="722"/>
      <c r="BG89" s="722"/>
      <c r="BH89" s="722"/>
      <c r="BI89" s="722"/>
      <c r="BN89" s="860">
        <v>2008</v>
      </c>
      <c r="BO89" s="901" t="str">
        <f>IF(ISNUMBER(C89),'Cover Page'!$D$35/1000000*C89/'FX rate'!$C$23,"")</f>
        <v/>
      </c>
      <c r="BP89" s="1112" t="str">
        <f>IF(ISNUMBER(D89),'Cover Page'!$D$35/1000000*D89/'FX rate'!$C$23,"")</f>
        <v/>
      </c>
      <c r="BQ89" s="904" t="str">
        <f>IF(ISNUMBER(E89),'Cover Page'!$D$35/1000000*E89/'FX rate'!$C$23,"")</f>
        <v/>
      </c>
      <c r="BR89" s="1113" t="str">
        <f>IF(ISNUMBER(F89),'Cover Page'!$D$35/1000000*F89/'FX rate'!$C$23,"")</f>
        <v/>
      </c>
      <c r="BS89" s="1112" t="str">
        <f>IF(ISNUMBER(G89),'Cover Page'!$D$35/1000000*G89/'FX rate'!$C$23,"")</f>
        <v/>
      </c>
      <c r="BT89" s="904" t="str">
        <f>IF(ISNUMBER(H89),'Cover Page'!$D$35/1000000*H89/'FX rate'!$C$23,"")</f>
        <v/>
      </c>
      <c r="BU89" s="1113" t="str">
        <f>IF(ISNUMBER(I89),'Cover Page'!$D$35/1000000*I89/'FX rate'!$C$23,"")</f>
        <v/>
      </c>
      <c r="BV89" s="1112" t="str">
        <f>IF(ISNUMBER(J89),'Cover Page'!$D$35/1000000*J89/'FX rate'!$C$23,"")</f>
        <v/>
      </c>
      <c r="BW89" s="904" t="str">
        <f>IF(ISNUMBER(K89),'Cover Page'!$D$35/1000000*K89/'FX rate'!$C$23,"")</f>
        <v/>
      </c>
      <c r="BX89" s="1113" t="str">
        <f>IF(ISNUMBER(L89),'Cover Page'!$D$35/1000000*L89/'FX rate'!$C$23,"")</f>
        <v/>
      </c>
      <c r="BY89" s="1112" t="str">
        <f>IF(ISNUMBER(M89),'Cover Page'!$D$35/1000000*M89/'FX rate'!$C$23,"")</f>
        <v/>
      </c>
      <c r="BZ89" s="904" t="str">
        <f>IF(ISNUMBER(N89),'Cover Page'!$D$35/1000000*N89/'FX rate'!$C$23,"")</f>
        <v/>
      </c>
      <c r="CA89" s="1113" t="str">
        <f>IF(ISNUMBER(O89),'Cover Page'!$D$35/1000000*O89/'FX rate'!$C$23,"")</f>
        <v/>
      </c>
      <c r="CB89" s="1112" t="str">
        <f>IF(ISNUMBER(P89),'Cover Page'!$D$35/1000000*P89/'FX rate'!$C$23,"")</f>
        <v/>
      </c>
      <c r="CC89" s="904" t="str">
        <f>IF(ISNUMBER(Q89),'Cover Page'!$D$35/1000000*Q89/'FX rate'!$C$23,"")</f>
        <v/>
      </c>
      <c r="CD89" s="1113" t="str">
        <f>IF(ISNUMBER(R89),'Cover Page'!$D$35/1000000*R89/'FX rate'!$C$23,"")</f>
        <v/>
      </c>
      <c r="CE89" s="1112" t="str">
        <f>IF(ISNUMBER(S89),'Cover Page'!$D$35/1000000*S89/'FX rate'!$C$23,"")</f>
        <v/>
      </c>
      <c r="CF89" s="1109" t="str">
        <f>IF(ISNUMBER(T89),'Cover Page'!$D$35/1000000*T89/'FX rate'!$C$23,"")</f>
        <v/>
      </c>
      <c r="CG89" s="1111">
        <f>IF(ISNUMBER(U89),'Cover Page'!$D$35/1000000*U89/'FX rate'!$C$23,"")</f>
        <v>0</v>
      </c>
      <c r="CH89" s="1110">
        <f>IF(ISNUMBER(V89),'Cover Page'!$D$35/1000000*V89/'FX rate'!$C$23,"")</f>
        <v>0</v>
      </c>
      <c r="CI89" s="902">
        <f>IF(ISNUMBER(W89),'Cover Page'!$D$35/1000000*W89/'FX rate'!$C$23,"")</f>
        <v>0</v>
      </c>
      <c r="CJ89" s="795"/>
      <c r="CK89" s="795"/>
      <c r="CL89" s="795"/>
      <c r="CM89" s="795"/>
      <c r="CN89" s="795"/>
      <c r="CO89" s="795"/>
      <c r="CP89" s="795"/>
      <c r="CQ89" s="795"/>
      <c r="CR89" s="795"/>
      <c r="CS89" s="795"/>
    </row>
    <row r="90" spans="1:97" s="2" customFormat="1" ht="14.25" x14ac:dyDescent="0.2">
      <c r="A90" s="6"/>
      <c r="B90" s="78">
        <v>2009</v>
      </c>
      <c r="C90" s="177"/>
      <c r="D90" s="119"/>
      <c r="E90" s="118"/>
      <c r="F90" s="173"/>
      <c r="G90" s="119"/>
      <c r="H90" s="118"/>
      <c r="I90" s="173"/>
      <c r="J90" s="119"/>
      <c r="K90" s="118"/>
      <c r="L90" s="173"/>
      <c r="M90" s="119"/>
      <c r="N90" s="118"/>
      <c r="O90" s="173"/>
      <c r="P90" s="119"/>
      <c r="Q90" s="118"/>
      <c r="R90" s="173"/>
      <c r="S90" s="119"/>
      <c r="T90" s="119"/>
      <c r="U90" s="451">
        <f t="shared" si="12"/>
        <v>0</v>
      </c>
      <c r="V90" s="458">
        <f t="shared" si="13"/>
        <v>0</v>
      </c>
      <c r="W90" s="437">
        <f t="shared" si="14"/>
        <v>0</v>
      </c>
      <c r="AH90" s="788">
        <v>2009</v>
      </c>
      <c r="AI90" s="870" t="str">
        <f>IF(ISNUMBER(C90),'Cover Page'!$D$35/1000000*'4 classification'!C90/'FX rate'!$C14,"")</f>
        <v/>
      </c>
      <c r="AJ90" s="1120" t="str">
        <f>IF(ISNUMBER(D90),'Cover Page'!$D$35/1000000*'4 classification'!D90/'FX rate'!$C14,"")</f>
        <v/>
      </c>
      <c r="AK90" s="873" t="str">
        <f>IF(ISNUMBER(E90),'Cover Page'!$D$35/1000000*'4 classification'!E90/'FX rate'!$C14,"")</f>
        <v/>
      </c>
      <c r="AL90" s="1121" t="str">
        <f>IF(ISNUMBER(F90),'Cover Page'!$D$35/1000000*'4 classification'!F90/'FX rate'!$C14,"")</f>
        <v/>
      </c>
      <c r="AM90" s="1120" t="str">
        <f>IF(ISNUMBER(G90),'Cover Page'!$D$35/1000000*'4 classification'!G90/'FX rate'!$C14,"")</f>
        <v/>
      </c>
      <c r="AN90" s="873" t="str">
        <f>IF(ISNUMBER(H90),'Cover Page'!$D$35/1000000*'4 classification'!H90/'FX rate'!$C14,"")</f>
        <v/>
      </c>
      <c r="AO90" s="1121" t="str">
        <f>IF(ISNUMBER(I90),'Cover Page'!$D$35/1000000*'4 classification'!I90/'FX rate'!$C14,"")</f>
        <v/>
      </c>
      <c r="AP90" s="1120" t="str">
        <f>IF(ISNUMBER(J90),'Cover Page'!$D$35/1000000*'4 classification'!J90/'FX rate'!$C14,"")</f>
        <v/>
      </c>
      <c r="AQ90" s="873" t="str">
        <f>IF(ISNUMBER(K90),'Cover Page'!$D$35/1000000*'4 classification'!K90/'FX rate'!$C14,"")</f>
        <v/>
      </c>
      <c r="AR90" s="1121" t="str">
        <f>IF(ISNUMBER(L90),'Cover Page'!$D$35/1000000*'4 classification'!L90/'FX rate'!$C14,"")</f>
        <v/>
      </c>
      <c r="AS90" s="1120" t="str">
        <f>IF(ISNUMBER(M90),'Cover Page'!$D$35/1000000*'4 classification'!M90/'FX rate'!$C14,"")</f>
        <v/>
      </c>
      <c r="AT90" s="873" t="str">
        <f>IF(ISNUMBER(N90),'Cover Page'!$D$35/1000000*'4 classification'!N90/'FX rate'!$C14,"")</f>
        <v/>
      </c>
      <c r="AU90" s="1121" t="str">
        <f>IF(ISNUMBER(O90),'Cover Page'!$D$35/1000000*'4 classification'!O90/'FX rate'!$C14,"")</f>
        <v/>
      </c>
      <c r="AV90" s="1120" t="str">
        <f>IF(ISNUMBER(P90),'Cover Page'!$D$35/1000000*'4 classification'!P90/'FX rate'!$C14,"")</f>
        <v/>
      </c>
      <c r="AW90" s="873" t="str">
        <f>IF(ISNUMBER(Q90),'Cover Page'!$D$35/1000000*'4 classification'!Q90/'FX rate'!$C14,"")</f>
        <v/>
      </c>
      <c r="AX90" s="1121" t="str">
        <f>IF(ISNUMBER(R90),'Cover Page'!$D$35/1000000*'4 classification'!R90/'FX rate'!$C14,"")</f>
        <v/>
      </c>
      <c r="AY90" s="1120" t="str">
        <f>IF(ISNUMBER(S90),'Cover Page'!$D$35/1000000*'4 classification'!S90/'FX rate'!$C14,"")</f>
        <v/>
      </c>
      <c r="AZ90" s="1127" t="str">
        <f>IF(ISNUMBER(T90),'Cover Page'!$D$35/1000000*'4 classification'!T90/'FX rate'!$C14,"")</f>
        <v/>
      </c>
      <c r="BA90" s="1119">
        <f>IF(ISNUMBER(U90),'Cover Page'!$D$35/1000000*'4 classification'!U90/'FX rate'!$C14,"")</f>
        <v>0</v>
      </c>
      <c r="BB90" s="1118">
        <f>IF(ISNUMBER(V90),'Cover Page'!$D$35/1000000*'4 classification'!V90/'FX rate'!$C14,"")</f>
        <v>0</v>
      </c>
      <c r="BC90" s="871">
        <f>IF(ISNUMBER(W90),'Cover Page'!$D$35/1000000*'4 classification'!W90/'FX rate'!$C14,"")</f>
        <v>0</v>
      </c>
      <c r="BD90" s="722"/>
      <c r="BE90" s="722"/>
      <c r="BF90" s="722"/>
      <c r="BG90" s="722"/>
      <c r="BH90" s="722"/>
      <c r="BI90" s="722"/>
      <c r="BN90" s="860">
        <v>2009</v>
      </c>
      <c r="BO90" s="901" t="str">
        <f>IF(ISNUMBER(C90),'Cover Page'!$D$35/1000000*C90/'FX rate'!$C$23,"")</f>
        <v/>
      </c>
      <c r="BP90" s="1112" t="str">
        <f>IF(ISNUMBER(D90),'Cover Page'!$D$35/1000000*D90/'FX rate'!$C$23,"")</f>
        <v/>
      </c>
      <c r="BQ90" s="904" t="str">
        <f>IF(ISNUMBER(E90),'Cover Page'!$D$35/1000000*E90/'FX rate'!$C$23,"")</f>
        <v/>
      </c>
      <c r="BR90" s="1113" t="str">
        <f>IF(ISNUMBER(F90),'Cover Page'!$D$35/1000000*F90/'FX rate'!$C$23,"")</f>
        <v/>
      </c>
      <c r="BS90" s="1112" t="str">
        <f>IF(ISNUMBER(G90),'Cover Page'!$D$35/1000000*G90/'FX rate'!$C$23,"")</f>
        <v/>
      </c>
      <c r="BT90" s="904" t="str">
        <f>IF(ISNUMBER(H90),'Cover Page'!$D$35/1000000*H90/'FX rate'!$C$23,"")</f>
        <v/>
      </c>
      <c r="BU90" s="1113" t="str">
        <f>IF(ISNUMBER(I90),'Cover Page'!$D$35/1000000*I90/'FX rate'!$C$23,"")</f>
        <v/>
      </c>
      <c r="BV90" s="1112" t="str">
        <f>IF(ISNUMBER(J90),'Cover Page'!$D$35/1000000*J90/'FX rate'!$C$23,"")</f>
        <v/>
      </c>
      <c r="BW90" s="904" t="str">
        <f>IF(ISNUMBER(K90),'Cover Page'!$D$35/1000000*K90/'FX rate'!$C$23,"")</f>
        <v/>
      </c>
      <c r="BX90" s="1113" t="str">
        <f>IF(ISNUMBER(L90),'Cover Page'!$D$35/1000000*L90/'FX rate'!$C$23,"")</f>
        <v/>
      </c>
      <c r="BY90" s="1112" t="str">
        <f>IF(ISNUMBER(M90),'Cover Page'!$D$35/1000000*M90/'FX rate'!$C$23,"")</f>
        <v/>
      </c>
      <c r="BZ90" s="904" t="str">
        <f>IF(ISNUMBER(N90),'Cover Page'!$D$35/1000000*N90/'FX rate'!$C$23,"")</f>
        <v/>
      </c>
      <c r="CA90" s="1113" t="str">
        <f>IF(ISNUMBER(O90),'Cover Page'!$D$35/1000000*O90/'FX rate'!$C$23,"")</f>
        <v/>
      </c>
      <c r="CB90" s="1112" t="str">
        <f>IF(ISNUMBER(P90),'Cover Page'!$D$35/1000000*P90/'FX rate'!$C$23,"")</f>
        <v/>
      </c>
      <c r="CC90" s="904" t="str">
        <f>IF(ISNUMBER(Q90),'Cover Page'!$D$35/1000000*Q90/'FX rate'!$C$23,"")</f>
        <v/>
      </c>
      <c r="CD90" s="1113" t="str">
        <f>IF(ISNUMBER(R90),'Cover Page'!$D$35/1000000*R90/'FX rate'!$C$23,"")</f>
        <v/>
      </c>
      <c r="CE90" s="1112" t="str">
        <f>IF(ISNUMBER(S90),'Cover Page'!$D$35/1000000*S90/'FX rate'!$C$23,"")</f>
        <v/>
      </c>
      <c r="CF90" s="1109" t="str">
        <f>IF(ISNUMBER(T90),'Cover Page'!$D$35/1000000*T90/'FX rate'!$C$23,"")</f>
        <v/>
      </c>
      <c r="CG90" s="1111">
        <f>IF(ISNUMBER(U90),'Cover Page'!$D$35/1000000*U90/'FX rate'!$C$23,"")</f>
        <v>0</v>
      </c>
      <c r="CH90" s="1110">
        <f>IF(ISNUMBER(V90),'Cover Page'!$D$35/1000000*V90/'FX rate'!$C$23,"")</f>
        <v>0</v>
      </c>
      <c r="CI90" s="902">
        <f>IF(ISNUMBER(W90),'Cover Page'!$D$35/1000000*W90/'FX rate'!$C$23,"")</f>
        <v>0</v>
      </c>
      <c r="CJ90" s="795"/>
      <c r="CK90" s="795"/>
      <c r="CL90" s="795"/>
      <c r="CM90" s="795"/>
      <c r="CN90" s="795"/>
      <c r="CO90" s="795"/>
      <c r="CP90" s="795"/>
      <c r="CQ90" s="795"/>
      <c r="CR90" s="795"/>
      <c r="CS90" s="795"/>
    </row>
    <row r="91" spans="1:97" s="2" customFormat="1" ht="14.25" x14ac:dyDescent="0.2">
      <c r="A91" s="6"/>
      <c r="B91" s="78">
        <v>2010</v>
      </c>
      <c r="C91" s="177"/>
      <c r="D91" s="119"/>
      <c r="E91" s="118"/>
      <c r="F91" s="173"/>
      <c r="G91" s="119"/>
      <c r="H91" s="118"/>
      <c r="I91" s="173"/>
      <c r="J91" s="119"/>
      <c r="K91" s="118"/>
      <c r="L91" s="173"/>
      <c r="M91" s="119"/>
      <c r="N91" s="118"/>
      <c r="O91" s="173"/>
      <c r="P91" s="119"/>
      <c r="Q91" s="118"/>
      <c r="R91" s="173"/>
      <c r="S91" s="119"/>
      <c r="T91" s="119"/>
      <c r="U91" s="451">
        <f t="shared" si="12"/>
        <v>0</v>
      </c>
      <c r="V91" s="458">
        <f t="shared" si="13"/>
        <v>0</v>
      </c>
      <c r="W91" s="437">
        <f t="shared" si="14"/>
        <v>0</v>
      </c>
      <c r="AH91" s="788">
        <v>2010</v>
      </c>
      <c r="AI91" s="870" t="str">
        <f>IF(ISNUMBER(C91),'Cover Page'!$D$35/1000000*'4 classification'!C91/'FX rate'!$C15,"")</f>
        <v/>
      </c>
      <c r="AJ91" s="1120" t="str">
        <f>IF(ISNUMBER(D91),'Cover Page'!$D$35/1000000*'4 classification'!D91/'FX rate'!$C15,"")</f>
        <v/>
      </c>
      <c r="AK91" s="873" t="str">
        <f>IF(ISNUMBER(E91),'Cover Page'!$D$35/1000000*'4 classification'!E91/'FX rate'!$C15,"")</f>
        <v/>
      </c>
      <c r="AL91" s="1121" t="str">
        <f>IF(ISNUMBER(F91),'Cover Page'!$D$35/1000000*'4 classification'!F91/'FX rate'!$C15,"")</f>
        <v/>
      </c>
      <c r="AM91" s="1120" t="str">
        <f>IF(ISNUMBER(G91),'Cover Page'!$D$35/1000000*'4 classification'!G91/'FX rate'!$C15,"")</f>
        <v/>
      </c>
      <c r="AN91" s="873" t="str">
        <f>IF(ISNUMBER(H91),'Cover Page'!$D$35/1000000*'4 classification'!H91/'FX rate'!$C15,"")</f>
        <v/>
      </c>
      <c r="AO91" s="1121" t="str">
        <f>IF(ISNUMBER(I91),'Cover Page'!$D$35/1000000*'4 classification'!I91/'FX rate'!$C15,"")</f>
        <v/>
      </c>
      <c r="AP91" s="1120" t="str">
        <f>IF(ISNUMBER(J91),'Cover Page'!$D$35/1000000*'4 classification'!J91/'FX rate'!$C15,"")</f>
        <v/>
      </c>
      <c r="AQ91" s="873" t="str">
        <f>IF(ISNUMBER(K91),'Cover Page'!$D$35/1000000*'4 classification'!K91/'FX rate'!$C15,"")</f>
        <v/>
      </c>
      <c r="AR91" s="1121" t="str">
        <f>IF(ISNUMBER(L91),'Cover Page'!$D$35/1000000*'4 classification'!L91/'FX rate'!$C15,"")</f>
        <v/>
      </c>
      <c r="AS91" s="1120" t="str">
        <f>IF(ISNUMBER(M91),'Cover Page'!$D$35/1000000*'4 classification'!M91/'FX rate'!$C15,"")</f>
        <v/>
      </c>
      <c r="AT91" s="873" t="str">
        <f>IF(ISNUMBER(N91),'Cover Page'!$D$35/1000000*'4 classification'!N91/'FX rate'!$C15,"")</f>
        <v/>
      </c>
      <c r="AU91" s="1121" t="str">
        <f>IF(ISNUMBER(O91),'Cover Page'!$D$35/1000000*'4 classification'!O91/'FX rate'!$C15,"")</f>
        <v/>
      </c>
      <c r="AV91" s="1120" t="str">
        <f>IF(ISNUMBER(P91),'Cover Page'!$D$35/1000000*'4 classification'!P91/'FX rate'!$C15,"")</f>
        <v/>
      </c>
      <c r="AW91" s="873" t="str">
        <f>IF(ISNUMBER(Q91),'Cover Page'!$D$35/1000000*'4 classification'!Q91/'FX rate'!$C15,"")</f>
        <v/>
      </c>
      <c r="AX91" s="1121" t="str">
        <f>IF(ISNUMBER(R91),'Cover Page'!$D$35/1000000*'4 classification'!R91/'FX rate'!$C15,"")</f>
        <v/>
      </c>
      <c r="AY91" s="1120" t="str">
        <f>IF(ISNUMBER(S91),'Cover Page'!$D$35/1000000*'4 classification'!S91/'FX rate'!$C15,"")</f>
        <v/>
      </c>
      <c r="AZ91" s="1127" t="str">
        <f>IF(ISNUMBER(T91),'Cover Page'!$D$35/1000000*'4 classification'!T91/'FX rate'!$C15,"")</f>
        <v/>
      </c>
      <c r="BA91" s="1119">
        <f>IF(ISNUMBER(U91),'Cover Page'!$D$35/1000000*'4 classification'!U91/'FX rate'!$C15,"")</f>
        <v>0</v>
      </c>
      <c r="BB91" s="1118">
        <f>IF(ISNUMBER(V91),'Cover Page'!$D$35/1000000*'4 classification'!V91/'FX rate'!$C15,"")</f>
        <v>0</v>
      </c>
      <c r="BC91" s="871">
        <f>IF(ISNUMBER(W91),'Cover Page'!$D$35/1000000*'4 classification'!W91/'FX rate'!$C15,"")</f>
        <v>0</v>
      </c>
      <c r="BD91" s="722"/>
      <c r="BE91" s="722"/>
      <c r="BF91" s="722"/>
      <c r="BG91" s="722"/>
      <c r="BH91" s="722"/>
      <c r="BI91" s="722"/>
      <c r="BN91" s="860">
        <v>2010</v>
      </c>
      <c r="BO91" s="901" t="str">
        <f>IF(ISNUMBER(C91),'Cover Page'!$D$35/1000000*C91/'FX rate'!$C$23,"")</f>
        <v/>
      </c>
      <c r="BP91" s="1112" t="str">
        <f>IF(ISNUMBER(D91),'Cover Page'!$D$35/1000000*D91/'FX rate'!$C$23,"")</f>
        <v/>
      </c>
      <c r="BQ91" s="904" t="str">
        <f>IF(ISNUMBER(E91),'Cover Page'!$D$35/1000000*E91/'FX rate'!$C$23,"")</f>
        <v/>
      </c>
      <c r="BR91" s="1113" t="str">
        <f>IF(ISNUMBER(F91),'Cover Page'!$D$35/1000000*F91/'FX rate'!$C$23,"")</f>
        <v/>
      </c>
      <c r="BS91" s="1112" t="str">
        <f>IF(ISNUMBER(G91),'Cover Page'!$D$35/1000000*G91/'FX rate'!$C$23,"")</f>
        <v/>
      </c>
      <c r="BT91" s="904" t="str">
        <f>IF(ISNUMBER(H91),'Cover Page'!$D$35/1000000*H91/'FX rate'!$C$23,"")</f>
        <v/>
      </c>
      <c r="BU91" s="1113" t="str">
        <f>IF(ISNUMBER(I91),'Cover Page'!$D$35/1000000*I91/'FX rate'!$C$23,"")</f>
        <v/>
      </c>
      <c r="BV91" s="1112" t="str">
        <f>IF(ISNUMBER(J91),'Cover Page'!$D$35/1000000*J91/'FX rate'!$C$23,"")</f>
        <v/>
      </c>
      <c r="BW91" s="904" t="str">
        <f>IF(ISNUMBER(K91),'Cover Page'!$D$35/1000000*K91/'FX rate'!$C$23,"")</f>
        <v/>
      </c>
      <c r="BX91" s="1113" t="str">
        <f>IF(ISNUMBER(L91),'Cover Page'!$D$35/1000000*L91/'FX rate'!$C$23,"")</f>
        <v/>
      </c>
      <c r="BY91" s="1112" t="str">
        <f>IF(ISNUMBER(M91),'Cover Page'!$D$35/1000000*M91/'FX rate'!$C$23,"")</f>
        <v/>
      </c>
      <c r="BZ91" s="904" t="str">
        <f>IF(ISNUMBER(N91),'Cover Page'!$D$35/1000000*N91/'FX rate'!$C$23,"")</f>
        <v/>
      </c>
      <c r="CA91" s="1113" t="str">
        <f>IF(ISNUMBER(O91),'Cover Page'!$D$35/1000000*O91/'FX rate'!$C$23,"")</f>
        <v/>
      </c>
      <c r="CB91" s="1112" t="str">
        <f>IF(ISNUMBER(P91),'Cover Page'!$D$35/1000000*P91/'FX rate'!$C$23,"")</f>
        <v/>
      </c>
      <c r="CC91" s="904" t="str">
        <f>IF(ISNUMBER(Q91),'Cover Page'!$D$35/1000000*Q91/'FX rate'!$C$23,"")</f>
        <v/>
      </c>
      <c r="CD91" s="1113" t="str">
        <f>IF(ISNUMBER(R91),'Cover Page'!$D$35/1000000*R91/'FX rate'!$C$23,"")</f>
        <v/>
      </c>
      <c r="CE91" s="1112" t="str">
        <f>IF(ISNUMBER(S91),'Cover Page'!$D$35/1000000*S91/'FX rate'!$C$23,"")</f>
        <v/>
      </c>
      <c r="CF91" s="1109" t="str">
        <f>IF(ISNUMBER(T91),'Cover Page'!$D$35/1000000*T91/'FX rate'!$C$23,"")</f>
        <v/>
      </c>
      <c r="CG91" s="1111">
        <f>IF(ISNUMBER(U91),'Cover Page'!$D$35/1000000*U91/'FX rate'!$C$23,"")</f>
        <v>0</v>
      </c>
      <c r="CH91" s="1110">
        <f>IF(ISNUMBER(V91),'Cover Page'!$D$35/1000000*V91/'FX rate'!$C$23,"")</f>
        <v>0</v>
      </c>
      <c r="CI91" s="902">
        <f>IF(ISNUMBER(W91),'Cover Page'!$D$35/1000000*W91/'FX rate'!$C$23,"")</f>
        <v>0</v>
      </c>
      <c r="CJ91" s="795"/>
      <c r="CK91" s="795"/>
      <c r="CL91" s="795"/>
      <c r="CM91" s="795"/>
      <c r="CN91" s="795"/>
      <c r="CO91" s="795"/>
      <c r="CP91" s="795"/>
      <c r="CQ91" s="795"/>
      <c r="CR91" s="795"/>
      <c r="CS91" s="795"/>
    </row>
    <row r="92" spans="1:97" s="2" customFormat="1" ht="14.25" x14ac:dyDescent="0.2">
      <c r="A92" s="6"/>
      <c r="B92" s="78">
        <v>2011</v>
      </c>
      <c r="C92" s="177"/>
      <c r="D92" s="119"/>
      <c r="E92" s="118"/>
      <c r="F92" s="173"/>
      <c r="G92" s="119"/>
      <c r="H92" s="118"/>
      <c r="I92" s="173"/>
      <c r="J92" s="119"/>
      <c r="K92" s="118"/>
      <c r="L92" s="173"/>
      <c r="M92" s="119"/>
      <c r="N92" s="118"/>
      <c r="O92" s="173"/>
      <c r="P92" s="119"/>
      <c r="Q92" s="118"/>
      <c r="R92" s="173"/>
      <c r="S92" s="119"/>
      <c r="T92" s="119"/>
      <c r="U92" s="451">
        <f t="shared" si="12"/>
        <v>0</v>
      </c>
      <c r="V92" s="458">
        <f t="shared" si="13"/>
        <v>0</v>
      </c>
      <c r="W92" s="437">
        <f t="shared" si="14"/>
        <v>0</v>
      </c>
      <c r="AH92" s="788">
        <v>2011</v>
      </c>
      <c r="AI92" s="870" t="str">
        <f>IF(ISNUMBER(C92),'Cover Page'!$D$35/1000000*'4 classification'!C92/'FX rate'!$C16,"")</f>
        <v/>
      </c>
      <c r="AJ92" s="1120" t="str">
        <f>IF(ISNUMBER(D92),'Cover Page'!$D$35/1000000*'4 classification'!D92/'FX rate'!$C16,"")</f>
        <v/>
      </c>
      <c r="AK92" s="873" t="str">
        <f>IF(ISNUMBER(E92),'Cover Page'!$D$35/1000000*'4 classification'!E92/'FX rate'!$C16,"")</f>
        <v/>
      </c>
      <c r="AL92" s="1121" t="str">
        <f>IF(ISNUMBER(F92),'Cover Page'!$D$35/1000000*'4 classification'!F92/'FX rate'!$C16,"")</f>
        <v/>
      </c>
      <c r="AM92" s="1120" t="str">
        <f>IF(ISNUMBER(G92),'Cover Page'!$D$35/1000000*'4 classification'!G92/'FX rate'!$C16,"")</f>
        <v/>
      </c>
      <c r="AN92" s="873" t="str">
        <f>IF(ISNUMBER(H92),'Cover Page'!$D$35/1000000*'4 classification'!H92/'FX rate'!$C16,"")</f>
        <v/>
      </c>
      <c r="AO92" s="1121" t="str">
        <f>IF(ISNUMBER(I92),'Cover Page'!$D$35/1000000*'4 classification'!I92/'FX rate'!$C16,"")</f>
        <v/>
      </c>
      <c r="AP92" s="1120" t="str">
        <f>IF(ISNUMBER(J92),'Cover Page'!$D$35/1000000*'4 classification'!J92/'FX rate'!$C16,"")</f>
        <v/>
      </c>
      <c r="AQ92" s="873" t="str">
        <f>IF(ISNUMBER(K92),'Cover Page'!$D$35/1000000*'4 classification'!K92/'FX rate'!$C16,"")</f>
        <v/>
      </c>
      <c r="AR92" s="1121" t="str">
        <f>IF(ISNUMBER(L92),'Cover Page'!$D$35/1000000*'4 classification'!L92/'FX rate'!$C16,"")</f>
        <v/>
      </c>
      <c r="AS92" s="1120" t="str">
        <f>IF(ISNUMBER(M92),'Cover Page'!$D$35/1000000*'4 classification'!M92/'FX rate'!$C16,"")</f>
        <v/>
      </c>
      <c r="AT92" s="873" t="str">
        <f>IF(ISNUMBER(N92),'Cover Page'!$D$35/1000000*'4 classification'!N92/'FX rate'!$C16,"")</f>
        <v/>
      </c>
      <c r="AU92" s="1121" t="str">
        <f>IF(ISNUMBER(O92),'Cover Page'!$D$35/1000000*'4 classification'!O92/'FX rate'!$C16,"")</f>
        <v/>
      </c>
      <c r="AV92" s="1120" t="str">
        <f>IF(ISNUMBER(P92),'Cover Page'!$D$35/1000000*'4 classification'!P92/'FX rate'!$C16,"")</f>
        <v/>
      </c>
      <c r="AW92" s="873" t="str">
        <f>IF(ISNUMBER(Q92),'Cover Page'!$D$35/1000000*'4 classification'!Q92/'FX rate'!$C16,"")</f>
        <v/>
      </c>
      <c r="AX92" s="1121" t="str">
        <f>IF(ISNUMBER(R92),'Cover Page'!$D$35/1000000*'4 classification'!R92/'FX rate'!$C16,"")</f>
        <v/>
      </c>
      <c r="AY92" s="1120" t="str">
        <f>IF(ISNUMBER(S92),'Cover Page'!$D$35/1000000*'4 classification'!S92/'FX rate'!$C16,"")</f>
        <v/>
      </c>
      <c r="AZ92" s="1127" t="str">
        <f>IF(ISNUMBER(T92),'Cover Page'!$D$35/1000000*'4 classification'!T92/'FX rate'!$C16,"")</f>
        <v/>
      </c>
      <c r="BA92" s="1119">
        <f>IF(ISNUMBER(U92),'Cover Page'!$D$35/1000000*'4 classification'!U92/'FX rate'!$C16,"")</f>
        <v>0</v>
      </c>
      <c r="BB92" s="1118">
        <f>IF(ISNUMBER(V92),'Cover Page'!$D$35/1000000*'4 classification'!V92/'FX rate'!$C16,"")</f>
        <v>0</v>
      </c>
      <c r="BC92" s="871">
        <f>IF(ISNUMBER(W92),'Cover Page'!$D$35/1000000*'4 classification'!W92/'FX rate'!$C16,"")</f>
        <v>0</v>
      </c>
      <c r="BD92" s="722"/>
      <c r="BE92" s="722"/>
      <c r="BF92" s="722"/>
      <c r="BG92" s="722"/>
      <c r="BH92" s="722"/>
      <c r="BI92" s="722"/>
      <c r="BN92" s="860">
        <v>2011</v>
      </c>
      <c r="BO92" s="901" t="str">
        <f>IF(ISNUMBER(C92),'Cover Page'!$D$35/1000000*C92/'FX rate'!$C$23,"")</f>
        <v/>
      </c>
      <c r="BP92" s="1112" t="str">
        <f>IF(ISNUMBER(D92),'Cover Page'!$D$35/1000000*D92/'FX rate'!$C$23,"")</f>
        <v/>
      </c>
      <c r="BQ92" s="904" t="str">
        <f>IF(ISNUMBER(E92),'Cover Page'!$D$35/1000000*E92/'FX rate'!$C$23,"")</f>
        <v/>
      </c>
      <c r="BR92" s="1113" t="str">
        <f>IF(ISNUMBER(F92),'Cover Page'!$D$35/1000000*F92/'FX rate'!$C$23,"")</f>
        <v/>
      </c>
      <c r="BS92" s="1112" t="str">
        <f>IF(ISNUMBER(G92),'Cover Page'!$D$35/1000000*G92/'FX rate'!$C$23,"")</f>
        <v/>
      </c>
      <c r="BT92" s="904" t="str">
        <f>IF(ISNUMBER(H92),'Cover Page'!$D$35/1000000*H92/'FX rate'!$C$23,"")</f>
        <v/>
      </c>
      <c r="BU92" s="1113" t="str">
        <f>IF(ISNUMBER(I92),'Cover Page'!$D$35/1000000*I92/'FX rate'!$C$23,"")</f>
        <v/>
      </c>
      <c r="BV92" s="1112" t="str">
        <f>IF(ISNUMBER(J92),'Cover Page'!$D$35/1000000*J92/'FX rate'!$C$23,"")</f>
        <v/>
      </c>
      <c r="BW92" s="904" t="str">
        <f>IF(ISNUMBER(K92),'Cover Page'!$D$35/1000000*K92/'FX rate'!$C$23,"")</f>
        <v/>
      </c>
      <c r="BX92" s="1113" t="str">
        <f>IF(ISNUMBER(L92),'Cover Page'!$D$35/1000000*L92/'FX rate'!$C$23,"")</f>
        <v/>
      </c>
      <c r="BY92" s="1112" t="str">
        <f>IF(ISNUMBER(M92),'Cover Page'!$D$35/1000000*M92/'FX rate'!$C$23,"")</f>
        <v/>
      </c>
      <c r="BZ92" s="904" t="str">
        <f>IF(ISNUMBER(N92),'Cover Page'!$D$35/1000000*N92/'FX rate'!$C$23,"")</f>
        <v/>
      </c>
      <c r="CA92" s="1113" t="str">
        <f>IF(ISNUMBER(O92),'Cover Page'!$D$35/1000000*O92/'FX rate'!$C$23,"")</f>
        <v/>
      </c>
      <c r="CB92" s="1112" t="str">
        <f>IF(ISNUMBER(P92),'Cover Page'!$D$35/1000000*P92/'FX rate'!$C$23,"")</f>
        <v/>
      </c>
      <c r="CC92" s="904" t="str">
        <f>IF(ISNUMBER(Q92),'Cover Page'!$D$35/1000000*Q92/'FX rate'!$C$23,"")</f>
        <v/>
      </c>
      <c r="CD92" s="1113" t="str">
        <f>IF(ISNUMBER(R92),'Cover Page'!$D$35/1000000*R92/'FX rate'!$C$23,"")</f>
        <v/>
      </c>
      <c r="CE92" s="1112" t="str">
        <f>IF(ISNUMBER(S92),'Cover Page'!$D$35/1000000*S92/'FX rate'!$C$23,"")</f>
        <v/>
      </c>
      <c r="CF92" s="1109" t="str">
        <f>IF(ISNUMBER(T92),'Cover Page'!$D$35/1000000*T92/'FX rate'!$C$23,"")</f>
        <v/>
      </c>
      <c r="CG92" s="1111">
        <f>IF(ISNUMBER(U92),'Cover Page'!$D$35/1000000*U92/'FX rate'!$C$23,"")</f>
        <v>0</v>
      </c>
      <c r="CH92" s="1110">
        <f>IF(ISNUMBER(V92),'Cover Page'!$D$35/1000000*V92/'FX rate'!$C$23,"")</f>
        <v>0</v>
      </c>
      <c r="CI92" s="902">
        <f>IF(ISNUMBER(W92),'Cover Page'!$D$35/1000000*W92/'FX rate'!$C$23,"")</f>
        <v>0</v>
      </c>
      <c r="CJ92" s="795"/>
      <c r="CK92" s="795"/>
      <c r="CL92" s="795"/>
      <c r="CM92" s="795"/>
      <c r="CN92" s="795"/>
      <c r="CO92" s="795"/>
      <c r="CP92" s="795"/>
      <c r="CQ92" s="795"/>
      <c r="CR92" s="795"/>
      <c r="CS92" s="795"/>
    </row>
    <row r="93" spans="1:97" s="2" customFormat="1" ht="14.25" x14ac:dyDescent="0.2">
      <c r="A93" s="6"/>
      <c r="B93" s="78">
        <v>2012</v>
      </c>
      <c r="C93" s="177"/>
      <c r="D93" s="119"/>
      <c r="E93" s="118"/>
      <c r="F93" s="173"/>
      <c r="G93" s="119"/>
      <c r="H93" s="118"/>
      <c r="I93" s="173"/>
      <c r="J93" s="119"/>
      <c r="K93" s="118"/>
      <c r="L93" s="173"/>
      <c r="M93" s="119"/>
      <c r="N93" s="118"/>
      <c r="O93" s="173"/>
      <c r="P93" s="119"/>
      <c r="Q93" s="118"/>
      <c r="R93" s="173"/>
      <c r="S93" s="119"/>
      <c r="T93" s="119"/>
      <c r="U93" s="451">
        <f t="shared" si="12"/>
        <v>0</v>
      </c>
      <c r="V93" s="458">
        <f t="shared" si="13"/>
        <v>0</v>
      </c>
      <c r="W93" s="437">
        <f t="shared" si="14"/>
        <v>0</v>
      </c>
      <c r="AH93" s="788">
        <v>2012</v>
      </c>
      <c r="AI93" s="870" t="str">
        <f>IF(ISNUMBER(C93),'Cover Page'!$D$35/1000000*'4 classification'!C93/'FX rate'!$C17,"")</f>
        <v/>
      </c>
      <c r="AJ93" s="1120" t="str">
        <f>IF(ISNUMBER(D93),'Cover Page'!$D$35/1000000*'4 classification'!D93/'FX rate'!$C17,"")</f>
        <v/>
      </c>
      <c r="AK93" s="873" t="str">
        <f>IF(ISNUMBER(E93),'Cover Page'!$D$35/1000000*'4 classification'!E93/'FX rate'!$C17,"")</f>
        <v/>
      </c>
      <c r="AL93" s="1121" t="str">
        <f>IF(ISNUMBER(F93),'Cover Page'!$D$35/1000000*'4 classification'!F93/'FX rate'!$C17,"")</f>
        <v/>
      </c>
      <c r="AM93" s="1120" t="str">
        <f>IF(ISNUMBER(G93),'Cover Page'!$D$35/1000000*'4 classification'!G93/'FX rate'!$C17,"")</f>
        <v/>
      </c>
      <c r="AN93" s="873" t="str">
        <f>IF(ISNUMBER(H93),'Cover Page'!$D$35/1000000*'4 classification'!H93/'FX rate'!$C17,"")</f>
        <v/>
      </c>
      <c r="AO93" s="1121" t="str">
        <f>IF(ISNUMBER(I93),'Cover Page'!$D$35/1000000*'4 classification'!I93/'FX rate'!$C17,"")</f>
        <v/>
      </c>
      <c r="AP93" s="1120" t="str">
        <f>IF(ISNUMBER(J93),'Cover Page'!$D$35/1000000*'4 classification'!J93/'FX rate'!$C17,"")</f>
        <v/>
      </c>
      <c r="AQ93" s="873" t="str">
        <f>IF(ISNUMBER(K93),'Cover Page'!$D$35/1000000*'4 classification'!K93/'FX rate'!$C17,"")</f>
        <v/>
      </c>
      <c r="AR93" s="1121" t="str">
        <f>IF(ISNUMBER(L93),'Cover Page'!$D$35/1000000*'4 classification'!L93/'FX rate'!$C17,"")</f>
        <v/>
      </c>
      <c r="AS93" s="1120" t="str">
        <f>IF(ISNUMBER(M93),'Cover Page'!$D$35/1000000*'4 classification'!M93/'FX rate'!$C17,"")</f>
        <v/>
      </c>
      <c r="AT93" s="873" t="str">
        <f>IF(ISNUMBER(N93),'Cover Page'!$D$35/1000000*'4 classification'!N93/'FX rate'!$C17,"")</f>
        <v/>
      </c>
      <c r="AU93" s="1121" t="str">
        <f>IF(ISNUMBER(O93),'Cover Page'!$D$35/1000000*'4 classification'!O93/'FX rate'!$C17,"")</f>
        <v/>
      </c>
      <c r="AV93" s="1120" t="str">
        <f>IF(ISNUMBER(P93),'Cover Page'!$D$35/1000000*'4 classification'!P93/'FX rate'!$C17,"")</f>
        <v/>
      </c>
      <c r="AW93" s="873" t="str">
        <f>IF(ISNUMBER(Q93),'Cover Page'!$D$35/1000000*'4 classification'!Q93/'FX rate'!$C17,"")</f>
        <v/>
      </c>
      <c r="AX93" s="1121" t="str">
        <f>IF(ISNUMBER(R93),'Cover Page'!$D$35/1000000*'4 classification'!R93/'FX rate'!$C17,"")</f>
        <v/>
      </c>
      <c r="AY93" s="1120" t="str">
        <f>IF(ISNUMBER(S93),'Cover Page'!$D$35/1000000*'4 classification'!S93/'FX rate'!$C17,"")</f>
        <v/>
      </c>
      <c r="AZ93" s="1127" t="str">
        <f>IF(ISNUMBER(T93),'Cover Page'!$D$35/1000000*'4 classification'!T93/'FX rate'!$C17,"")</f>
        <v/>
      </c>
      <c r="BA93" s="1119">
        <f>IF(ISNUMBER(U93),'Cover Page'!$D$35/1000000*'4 classification'!U93/'FX rate'!$C17,"")</f>
        <v>0</v>
      </c>
      <c r="BB93" s="1118">
        <f>IF(ISNUMBER(V93),'Cover Page'!$D$35/1000000*'4 classification'!V93/'FX rate'!$C17,"")</f>
        <v>0</v>
      </c>
      <c r="BC93" s="871">
        <f>IF(ISNUMBER(W93),'Cover Page'!$D$35/1000000*'4 classification'!W93/'FX rate'!$C17,"")</f>
        <v>0</v>
      </c>
      <c r="BD93" s="722"/>
      <c r="BE93" s="722"/>
      <c r="BF93" s="722"/>
      <c r="BG93" s="722"/>
      <c r="BH93" s="722"/>
      <c r="BI93" s="722"/>
      <c r="BN93" s="860">
        <v>2012</v>
      </c>
      <c r="BO93" s="901" t="str">
        <f>IF(ISNUMBER(C93),'Cover Page'!$D$35/1000000*C93/'FX rate'!$C$23,"")</f>
        <v/>
      </c>
      <c r="BP93" s="1112" t="str">
        <f>IF(ISNUMBER(D93),'Cover Page'!$D$35/1000000*D93/'FX rate'!$C$23,"")</f>
        <v/>
      </c>
      <c r="BQ93" s="904" t="str">
        <f>IF(ISNUMBER(E93),'Cover Page'!$D$35/1000000*E93/'FX rate'!$C$23,"")</f>
        <v/>
      </c>
      <c r="BR93" s="1113" t="str">
        <f>IF(ISNUMBER(F93),'Cover Page'!$D$35/1000000*F93/'FX rate'!$C$23,"")</f>
        <v/>
      </c>
      <c r="BS93" s="1112" t="str">
        <f>IF(ISNUMBER(G93),'Cover Page'!$D$35/1000000*G93/'FX rate'!$C$23,"")</f>
        <v/>
      </c>
      <c r="BT93" s="904" t="str">
        <f>IF(ISNUMBER(H93),'Cover Page'!$D$35/1000000*H93/'FX rate'!$C$23,"")</f>
        <v/>
      </c>
      <c r="BU93" s="1113" t="str">
        <f>IF(ISNUMBER(I93),'Cover Page'!$D$35/1000000*I93/'FX rate'!$C$23,"")</f>
        <v/>
      </c>
      <c r="BV93" s="1112" t="str">
        <f>IF(ISNUMBER(J93),'Cover Page'!$D$35/1000000*J93/'FX rate'!$C$23,"")</f>
        <v/>
      </c>
      <c r="BW93" s="904" t="str">
        <f>IF(ISNUMBER(K93),'Cover Page'!$D$35/1000000*K93/'FX rate'!$C$23,"")</f>
        <v/>
      </c>
      <c r="BX93" s="1113" t="str">
        <f>IF(ISNUMBER(L93),'Cover Page'!$D$35/1000000*L93/'FX rate'!$C$23,"")</f>
        <v/>
      </c>
      <c r="BY93" s="1112" t="str">
        <f>IF(ISNUMBER(M93),'Cover Page'!$D$35/1000000*M93/'FX rate'!$C$23,"")</f>
        <v/>
      </c>
      <c r="BZ93" s="904" t="str">
        <f>IF(ISNUMBER(N93),'Cover Page'!$D$35/1000000*N93/'FX rate'!$C$23,"")</f>
        <v/>
      </c>
      <c r="CA93" s="1113" t="str">
        <f>IF(ISNUMBER(O93),'Cover Page'!$D$35/1000000*O93/'FX rate'!$C$23,"")</f>
        <v/>
      </c>
      <c r="CB93" s="1112" t="str">
        <f>IF(ISNUMBER(P93),'Cover Page'!$D$35/1000000*P93/'FX rate'!$C$23,"")</f>
        <v/>
      </c>
      <c r="CC93" s="904" t="str">
        <f>IF(ISNUMBER(Q93),'Cover Page'!$D$35/1000000*Q93/'FX rate'!$C$23,"")</f>
        <v/>
      </c>
      <c r="CD93" s="1113" t="str">
        <f>IF(ISNUMBER(R93),'Cover Page'!$D$35/1000000*R93/'FX rate'!$C$23,"")</f>
        <v/>
      </c>
      <c r="CE93" s="1112" t="str">
        <f>IF(ISNUMBER(S93),'Cover Page'!$D$35/1000000*S93/'FX rate'!$C$23,"")</f>
        <v/>
      </c>
      <c r="CF93" s="1109" t="str">
        <f>IF(ISNUMBER(T93),'Cover Page'!$D$35/1000000*T93/'FX rate'!$C$23,"")</f>
        <v/>
      </c>
      <c r="CG93" s="1111">
        <f>IF(ISNUMBER(U93),'Cover Page'!$D$35/1000000*U93/'FX rate'!$C$23,"")</f>
        <v>0</v>
      </c>
      <c r="CH93" s="1110">
        <f>IF(ISNUMBER(V93),'Cover Page'!$D$35/1000000*V93/'FX rate'!$C$23,"")</f>
        <v>0</v>
      </c>
      <c r="CI93" s="902">
        <f>IF(ISNUMBER(W93),'Cover Page'!$D$35/1000000*W93/'FX rate'!$C$23,"")</f>
        <v>0</v>
      </c>
      <c r="CJ93" s="795"/>
      <c r="CK93" s="795"/>
      <c r="CL93" s="795"/>
      <c r="CM93" s="795"/>
      <c r="CN93" s="795"/>
      <c r="CO93" s="795"/>
      <c r="CP93" s="795"/>
      <c r="CQ93" s="795"/>
      <c r="CR93" s="795"/>
      <c r="CS93" s="795"/>
    </row>
    <row r="94" spans="1:97" s="2" customFormat="1" ht="14.25" x14ac:dyDescent="0.2">
      <c r="A94" s="6"/>
      <c r="B94" s="78">
        <v>2013</v>
      </c>
      <c r="C94" s="177"/>
      <c r="D94" s="119"/>
      <c r="E94" s="118"/>
      <c r="F94" s="173"/>
      <c r="G94" s="119"/>
      <c r="H94" s="118"/>
      <c r="I94" s="173"/>
      <c r="J94" s="119"/>
      <c r="K94" s="118"/>
      <c r="L94" s="173"/>
      <c r="M94" s="119"/>
      <c r="N94" s="118"/>
      <c r="O94" s="173"/>
      <c r="P94" s="119"/>
      <c r="Q94" s="118"/>
      <c r="R94" s="173"/>
      <c r="S94" s="119"/>
      <c r="T94" s="119"/>
      <c r="U94" s="451">
        <f t="shared" si="12"/>
        <v>0</v>
      </c>
      <c r="V94" s="458">
        <f t="shared" si="13"/>
        <v>0</v>
      </c>
      <c r="W94" s="437">
        <f t="shared" si="14"/>
        <v>0</v>
      </c>
      <c r="AH94" s="788">
        <v>2013</v>
      </c>
      <c r="AI94" s="870" t="str">
        <f>IF(ISNUMBER(C94),'Cover Page'!$D$35/1000000*'4 classification'!C94/'FX rate'!$C18,"")</f>
        <v/>
      </c>
      <c r="AJ94" s="1120" t="str">
        <f>IF(ISNUMBER(D94),'Cover Page'!$D$35/1000000*'4 classification'!D94/'FX rate'!$C18,"")</f>
        <v/>
      </c>
      <c r="AK94" s="873" t="str">
        <f>IF(ISNUMBER(E94),'Cover Page'!$D$35/1000000*'4 classification'!E94/'FX rate'!$C18,"")</f>
        <v/>
      </c>
      <c r="AL94" s="1121" t="str">
        <f>IF(ISNUMBER(F94),'Cover Page'!$D$35/1000000*'4 classification'!F94/'FX rate'!$C18,"")</f>
        <v/>
      </c>
      <c r="AM94" s="1120" t="str">
        <f>IF(ISNUMBER(G94),'Cover Page'!$D$35/1000000*'4 classification'!G94/'FX rate'!$C18,"")</f>
        <v/>
      </c>
      <c r="AN94" s="873" t="str">
        <f>IF(ISNUMBER(H94),'Cover Page'!$D$35/1000000*'4 classification'!H94/'FX rate'!$C18,"")</f>
        <v/>
      </c>
      <c r="AO94" s="1121" t="str">
        <f>IF(ISNUMBER(I94),'Cover Page'!$D$35/1000000*'4 classification'!I94/'FX rate'!$C18,"")</f>
        <v/>
      </c>
      <c r="AP94" s="1120" t="str">
        <f>IF(ISNUMBER(J94),'Cover Page'!$D$35/1000000*'4 classification'!J94/'FX rate'!$C18,"")</f>
        <v/>
      </c>
      <c r="AQ94" s="873" t="str">
        <f>IF(ISNUMBER(K94),'Cover Page'!$D$35/1000000*'4 classification'!K94/'FX rate'!$C18,"")</f>
        <v/>
      </c>
      <c r="AR94" s="1121" t="str">
        <f>IF(ISNUMBER(L94),'Cover Page'!$D$35/1000000*'4 classification'!L94/'FX rate'!$C18,"")</f>
        <v/>
      </c>
      <c r="AS94" s="1120" t="str">
        <f>IF(ISNUMBER(M94),'Cover Page'!$D$35/1000000*'4 classification'!M94/'FX rate'!$C18,"")</f>
        <v/>
      </c>
      <c r="AT94" s="873" t="str">
        <f>IF(ISNUMBER(N94),'Cover Page'!$D$35/1000000*'4 classification'!N94/'FX rate'!$C18,"")</f>
        <v/>
      </c>
      <c r="AU94" s="1121" t="str">
        <f>IF(ISNUMBER(O94),'Cover Page'!$D$35/1000000*'4 classification'!O94/'FX rate'!$C18,"")</f>
        <v/>
      </c>
      <c r="AV94" s="1120" t="str">
        <f>IF(ISNUMBER(P94),'Cover Page'!$D$35/1000000*'4 classification'!P94/'FX rate'!$C18,"")</f>
        <v/>
      </c>
      <c r="AW94" s="873" t="str">
        <f>IF(ISNUMBER(Q94),'Cover Page'!$D$35/1000000*'4 classification'!Q94/'FX rate'!$C18,"")</f>
        <v/>
      </c>
      <c r="AX94" s="1121" t="str">
        <f>IF(ISNUMBER(R94),'Cover Page'!$D$35/1000000*'4 classification'!R94/'FX rate'!$C18,"")</f>
        <v/>
      </c>
      <c r="AY94" s="1120" t="str">
        <f>IF(ISNUMBER(S94),'Cover Page'!$D$35/1000000*'4 classification'!S94/'FX rate'!$C18,"")</f>
        <v/>
      </c>
      <c r="AZ94" s="1127" t="str">
        <f>IF(ISNUMBER(T94),'Cover Page'!$D$35/1000000*'4 classification'!T94/'FX rate'!$C18,"")</f>
        <v/>
      </c>
      <c r="BA94" s="1119">
        <f>IF(ISNUMBER(U94),'Cover Page'!$D$35/1000000*'4 classification'!U94/'FX rate'!$C18,"")</f>
        <v>0</v>
      </c>
      <c r="BB94" s="1118">
        <f>IF(ISNUMBER(V94),'Cover Page'!$D$35/1000000*'4 classification'!V94/'FX rate'!$C18,"")</f>
        <v>0</v>
      </c>
      <c r="BC94" s="871">
        <f>IF(ISNUMBER(W94),'Cover Page'!$D$35/1000000*'4 classification'!W94/'FX rate'!$C18,"")</f>
        <v>0</v>
      </c>
      <c r="BD94" s="722"/>
      <c r="BE94" s="722"/>
      <c r="BF94" s="722"/>
      <c r="BG94" s="722"/>
      <c r="BH94" s="722"/>
      <c r="BI94" s="722"/>
      <c r="BN94" s="860">
        <v>2013</v>
      </c>
      <c r="BO94" s="901" t="str">
        <f>IF(ISNUMBER(C94),'Cover Page'!$D$35/1000000*C94/'FX rate'!$C$23,"")</f>
        <v/>
      </c>
      <c r="BP94" s="1112" t="str">
        <f>IF(ISNUMBER(D94),'Cover Page'!$D$35/1000000*D94/'FX rate'!$C$23,"")</f>
        <v/>
      </c>
      <c r="BQ94" s="904" t="str">
        <f>IF(ISNUMBER(E94),'Cover Page'!$D$35/1000000*E94/'FX rate'!$C$23,"")</f>
        <v/>
      </c>
      <c r="BR94" s="1113" t="str">
        <f>IF(ISNUMBER(F94),'Cover Page'!$D$35/1000000*F94/'FX rate'!$C$23,"")</f>
        <v/>
      </c>
      <c r="BS94" s="1112" t="str">
        <f>IF(ISNUMBER(G94),'Cover Page'!$D$35/1000000*G94/'FX rate'!$C$23,"")</f>
        <v/>
      </c>
      <c r="BT94" s="904" t="str">
        <f>IF(ISNUMBER(H94),'Cover Page'!$D$35/1000000*H94/'FX rate'!$C$23,"")</f>
        <v/>
      </c>
      <c r="BU94" s="1113" t="str">
        <f>IF(ISNUMBER(I94),'Cover Page'!$D$35/1000000*I94/'FX rate'!$C$23,"")</f>
        <v/>
      </c>
      <c r="BV94" s="1112" t="str">
        <f>IF(ISNUMBER(J94),'Cover Page'!$D$35/1000000*J94/'FX rate'!$C$23,"")</f>
        <v/>
      </c>
      <c r="BW94" s="904" t="str">
        <f>IF(ISNUMBER(K94),'Cover Page'!$D$35/1000000*K94/'FX rate'!$C$23,"")</f>
        <v/>
      </c>
      <c r="BX94" s="1113" t="str">
        <f>IF(ISNUMBER(L94),'Cover Page'!$D$35/1000000*L94/'FX rate'!$C$23,"")</f>
        <v/>
      </c>
      <c r="BY94" s="1112" t="str">
        <f>IF(ISNUMBER(M94),'Cover Page'!$D$35/1000000*M94/'FX rate'!$C$23,"")</f>
        <v/>
      </c>
      <c r="BZ94" s="904" t="str">
        <f>IF(ISNUMBER(N94),'Cover Page'!$D$35/1000000*N94/'FX rate'!$C$23,"")</f>
        <v/>
      </c>
      <c r="CA94" s="1113" t="str">
        <f>IF(ISNUMBER(O94),'Cover Page'!$D$35/1000000*O94/'FX rate'!$C$23,"")</f>
        <v/>
      </c>
      <c r="CB94" s="1112" t="str">
        <f>IF(ISNUMBER(P94),'Cover Page'!$D$35/1000000*P94/'FX rate'!$C$23,"")</f>
        <v/>
      </c>
      <c r="CC94" s="904" t="str">
        <f>IF(ISNUMBER(Q94),'Cover Page'!$D$35/1000000*Q94/'FX rate'!$C$23,"")</f>
        <v/>
      </c>
      <c r="CD94" s="1113" t="str">
        <f>IF(ISNUMBER(R94),'Cover Page'!$D$35/1000000*R94/'FX rate'!$C$23,"")</f>
        <v/>
      </c>
      <c r="CE94" s="1112" t="str">
        <f>IF(ISNUMBER(S94),'Cover Page'!$D$35/1000000*S94/'FX rate'!$C$23,"")</f>
        <v/>
      </c>
      <c r="CF94" s="1109" t="str">
        <f>IF(ISNUMBER(T94),'Cover Page'!$D$35/1000000*T94/'FX rate'!$C$23,"")</f>
        <v/>
      </c>
      <c r="CG94" s="1111">
        <f>IF(ISNUMBER(U94),'Cover Page'!$D$35/1000000*U94/'FX rate'!$C$23,"")</f>
        <v>0</v>
      </c>
      <c r="CH94" s="1110">
        <f>IF(ISNUMBER(V94),'Cover Page'!$D$35/1000000*V94/'FX rate'!$C$23,"")</f>
        <v>0</v>
      </c>
      <c r="CI94" s="902">
        <f>IF(ISNUMBER(W94),'Cover Page'!$D$35/1000000*W94/'FX rate'!$C$23,"")</f>
        <v>0</v>
      </c>
      <c r="CJ94" s="795"/>
      <c r="CK94" s="795"/>
      <c r="CL94" s="795"/>
      <c r="CM94" s="795"/>
      <c r="CN94" s="795"/>
      <c r="CO94" s="795"/>
      <c r="CP94" s="795"/>
      <c r="CQ94" s="795"/>
      <c r="CR94" s="795"/>
      <c r="CS94" s="795"/>
    </row>
    <row r="95" spans="1:97" s="20" customFormat="1" ht="14.25" x14ac:dyDescent="0.2">
      <c r="A95" s="24"/>
      <c r="B95" s="37">
        <v>2014</v>
      </c>
      <c r="C95" s="180"/>
      <c r="D95" s="121"/>
      <c r="E95" s="120"/>
      <c r="F95" s="174"/>
      <c r="G95" s="121"/>
      <c r="H95" s="120"/>
      <c r="I95" s="174"/>
      <c r="J95" s="121"/>
      <c r="K95" s="120"/>
      <c r="L95" s="174"/>
      <c r="M95" s="121"/>
      <c r="N95" s="120"/>
      <c r="O95" s="174"/>
      <c r="P95" s="121"/>
      <c r="Q95" s="120"/>
      <c r="R95" s="174"/>
      <c r="S95" s="121"/>
      <c r="T95" s="121"/>
      <c r="U95" s="451">
        <f t="shared" si="12"/>
        <v>0</v>
      </c>
      <c r="V95" s="458">
        <f t="shared" si="13"/>
        <v>0</v>
      </c>
      <c r="W95" s="437">
        <f t="shared" si="14"/>
        <v>0</v>
      </c>
      <c r="AH95" s="788">
        <v>2014</v>
      </c>
      <c r="AI95" s="870" t="str">
        <f>IF(ISNUMBER(C95),'Cover Page'!$D$35/1000000*'4 classification'!C95/'FX rate'!$C19,"")</f>
        <v/>
      </c>
      <c r="AJ95" s="1120" t="str">
        <f>IF(ISNUMBER(D95),'Cover Page'!$D$35/1000000*'4 classification'!D95/'FX rate'!$C19,"")</f>
        <v/>
      </c>
      <c r="AK95" s="873" t="str">
        <f>IF(ISNUMBER(E95),'Cover Page'!$D$35/1000000*'4 classification'!E95/'FX rate'!$C19,"")</f>
        <v/>
      </c>
      <c r="AL95" s="1121" t="str">
        <f>IF(ISNUMBER(F95),'Cover Page'!$D$35/1000000*'4 classification'!F95/'FX rate'!$C19,"")</f>
        <v/>
      </c>
      <c r="AM95" s="1120" t="str">
        <f>IF(ISNUMBER(G95),'Cover Page'!$D$35/1000000*'4 classification'!G95/'FX rate'!$C19,"")</f>
        <v/>
      </c>
      <c r="AN95" s="873" t="str">
        <f>IF(ISNUMBER(H95),'Cover Page'!$D$35/1000000*'4 classification'!H95/'FX rate'!$C19,"")</f>
        <v/>
      </c>
      <c r="AO95" s="1121" t="str">
        <f>IF(ISNUMBER(I95),'Cover Page'!$D$35/1000000*'4 classification'!I95/'FX rate'!$C19,"")</f>
        <v/>
      </c>
      <c r="AP95" s="1120" t="str">
        <f>IF(ISNUMBER(J95),'Cover Page'!$D$35/1000000*'4 classification'!J95/'FX rate'!$C19,"")</f>
        <v/>
      </c>
      <c r="AQ95" s="873" t="str">
        <f>IF(ISNUMBER(K95),'Cover Page'!$D$35/1000000*'4 classification'!K95/'FX rate'!$C19,"")</f>
        <v/>
      </c>
      <c r="AR95" s="1121" t="str">
        <f>IF(ISNUMBER(L95),'Cover Page'!$D$35/1000000*'4 classification'!L95/'FX rate'!$C19,"")</f>
        <v/>
      </c>
      <c r="AS95" s="1120" t="str">
        <f>IF(ISNUMBER(M95),'Cover Page'!$D$35/1000000*'4 classification'!M95/'FX rate'!$C19,"")</f>
        <v/>
      </c>
      <c r="AT95" s="873" t="str">
        <f>IF(ISNUMBER(N95),'Cover Page'!$D$35/1000000*'4 classification'!N95/'FX rate'!$C19,"")</f>
        <v/>
      </c>
      <c r="AU95" s="1121" t="str">
        <f>IF(ISNUMBER(O95),'Cover Page'!$D$35/1000000*'4 classification'!O95/'FX rate'!$C19,"")</f>
        <v/>
      </c>
      <c r="AV95" s="1120" t="str">
        <f>IF(ISNUMBER(P95),'Cover Page'!$D$35/1000000*'4 classification'!P95/'FX rate'!$C19,"")</f>
        <v/>
      </c>
      <c r="AW95" s="873" t="str">
        <f>IF(ISNUMBER(Q95),'Cover Page'!$D$35/1000000*'4 classification'!Q95/'FX rate'!$C19,"")</f>
        <v/>
      </c>
      <c r="AX95" s="1121" t="str">
        <f>IF(ISNUMBER(R95),'Cover Page'!$D$35/1000000*'4 classification'!R95/'FX rate'!$C19,"")</f>
        <v/>
      </c>
      <c r="AY95" s="1120" t="str">
        <f>IF(ISNUMBER(S95),'Cover Page'!$D$35/1000000*'4 classification'!S95/'FX rate'!$C19,"")</f>
        <v/>
      </c>
      <c r="AZ95" s="1127" t="str">
        <f>IF(ISNUMBER(T95),'Cover Page'!$D$35/1000000*'4 classification'!T95/'FX rate'!$C19,"")</f>
        <v/>
      </c>
      <c r="BA95" s="1119">
        <f>IF(ISNUMBER(U95),'Cover Page'!$D$35/1000000*'4 classification'!U95/'FX rate'!$C19,"")</f>
        <v>0</v>
      </c>
      <c r="BB95" s="1118">
        <f>IF(ISNUMBER(V95),'Cover Page'!$D$35/1000000*'4 classification'!V95/'FX rate'!$C19,"")</f>
        <v>0</v>
      </c>
      <c r="BC95" s="871">
        <f>IF(ISNUMBER(W95),'Cover Page'!$D$35/1000000*'4 classification'!W95/'FX rate'!$C19,"")</f>
        <v>0</v>
      </c>
      <c r="BD95" s="722"/>
      <c r="BE95" s="722"/>
      <c r="BF95" s="722"/>
      <c r="BG95" s="722"/>
      <c r="BH95" s="722"/>
      <c r="BI95" s="722"/>
      <c r="BN95" s="860">
        <v>2014</v>
      </c>
      <c r="BO95" s="901" t="str">
        <f>IF(ISNUMBER(C95),'Cover Page'!$D$35/1000000*C95/'FX rate'!$C$23,"")</f>
        <v/>
      </c>
      <c r="BP95" s="1112" t="str">
        <f>IF(ISNUMBER(D95),'Cover Page'!$D$35/1000000*D95/'FX rate'!$C$23,"")</f>
        <v/>
      </c>
      <c r="BQ95" s="904" t="str">
        <f>IF(ISNUMBER(E95),'Cover Page'!$D$35/1000000*E95/'FX rate'!$C$23,"")</f>
        <v/>
      </c>
      <c r="BR95" s="1113" t="str">
        <f>IF(ISNUMBER(F95),'Cover Page'!$D$35/1000000*F95/'FX rate'!$C$23,"")</f>
        <v/>
      </c>
      <c r="BS95" s="1112" t="str">
        <f>IF(ISNUMBER(G95),'Cover Page'!$D$35/1000000*G95/'FX rate'!$C$23,"")</f>
        <v/>
      </c>
      <c r="BT95" s="904" t="str">
        <f>IF(ISNUMBER(H95),'Cover Page'!$D$35/1000000*H95/'FX rate'!$C$23,"")</f>
        <v/>
      </c>
      <c r="BU95" s="1113" t="str">
        <f>IF(ISNUMBER(I95),'Cover Page'!$D$35/1000000*I95/'FX rate'!$C$23,"")</f>
        <v/>
      </c>
      <c r="BV95" s="1112" t="str">
        <f>IF(ISNUMBER(J95),'Cover Page'!$D$35/1000000*J95/'FX rate'!$C$23,"")</f>
        <v/>
      </c>
      <c r="BW95" s="904" t="str">
        <f>IF(ISNUMBER(K95),'Cover Page'!$D$35/1000000*K95/'FX rate'!$C$23,"")</f>
        <v/>
      </c>
      <c r="BX95" s="1113" t="str">
        <f>IF(ISNUMBER(L95),'Cover Page'!$D$35/1000000*L95/'FX rate'!$C$23,"")</f>
        <v/>
      </c>
      <c r="BY95" s="1112" t="str">
        <f>IF(ISNUMBER(M95),'Cover Page'!$D$35/1000000*M95/'FX rate'!$C$23,"")</f>
        <v/>
      </c>
      <c r="BZ95" s="904" t="str">
        <f>IF(ISNUMBER(N95),'Cover Page'!$D$35/1000000*N95/'FX rate'!$C$23,"")</f>
        <v/>
      </c>
      <c r="CA95" s="1113" t="str">
        <f>IF(ISNUMBER(O95),'Cover Page'!$D$35/1000000*O95/'FX rate'!$C$23,"")</f>
        <v/>
      </c>
      <c r="CB95" s="1112" t="str">
        <f>IF(ISNUMBER(P95),'Cover Page'!$D$35/1000000*P95/'FX rate'!$C$23,"")</f>
        <v/>
      </c>
      <c r="CC95" s="904" t="str">
        <f>IF(ISNUMBER(Q95),'Cover Page'!$D$35/1000000*Q95/'FX rate'!$C$23,"")</f>
        <v/>
      </c>
      <c r="CD95" s="1113" t="str">
        <f>IF(ISNUMBER(R95),'Cover Page'!$D$35/1000000*R95/'FX rate'!$C$23,"")</f>
        <v/>
      </c>
      <c r="CE95" s="1112" t="str">
        <f>IF(ISNUMBER(S95),'Cover Page'!$D$35/1000000*S95/'FX rate'!$C$23,"")</f>
        <v/>
      </c>
      <c r="CF95" s="1109" t="str">
        <f>IF(ISNUMBER(T95),'Cover Page'!$D$35/1000000*T95/'FX rate'!$C$23,"")</f>
        <v/>
      </c>
      <c r="CG95" s="1111">
        <f>IF(ISNUMBER(U95),'Cover Page'!$D$35/1000000*U95/'FX rate'!$C$23,"")</f>
        <v>0</v>
      </c>
      <c r="CH95" s="1110">
        <f>IF(ISNUMBER(V95),'Cover Page'!$D$35/1000000*V95/'FX rate'!$C$23,"")</f>
        <v>0</v>
      </c>
      <c r="CI95" s="902">
        <f>IF(ISNUMBER(W95),'Cover Page'!$D$35/1000000*W95/'FX rate'!$C$23,"")</f>
        <v>0</v>
      </c>
      <c r="CJ95" s="795"/>
      <c r="CK95" s="795"/>
      <c r="CL95" s="795"/>
      <c r="CM95" s="795"/>
      <c r="CN95" s="795"/>
      <c r="CO95" s="795"/>
      <c r="CP95" s="795"/>
      <c r="CQ95" s="795"/>
      <c r="CR95" s="795"/>
      <c r="CS95" s="795"/>
    </row>
    <row r="96" spans="1:97" s="20" customFormat="1" ht="14.25" x14ac:dyDescent="0.2">
      <c r="A96" s="24"/>
      <c r="B96" s="78">
        <v>2015</v>
      </c>
      <c r="C96" s="177"/>
      <c r="D96" s="119"/>
      <c r="E96" s="118"/>
      <c r="F96" s="173"/>
      <c r="G96" s="119"/>
      <c r="H96" s="118"/>
      <c r="I96" s="173"/>
      <c r="J96" s="119"/>
      <c r="K96" s="118"/>
      <c r="L96" s="173"/>
      <c r="M96" s="119"/>
      <c r="N96" s="118"/>
      <c r="O96" s="173"/>
      <c r="P96" s="119"/>
      <c r="Q96" s="118"/>
      <c r="R96" s="173"/>
      <c r="S96" s="119"/>
      <c r="T96" s="119"/>
      <c r="U96" s="452">
        <f t="shared" si="12"/>
        <v>0</v>
      </c>
      <c r="V96" s="457">
        <f t="shared" si="13"/>
        <v>0</v>
      </c>
      <c r="W96" s="438">
        <f t="shared" si="14"/>
        <v>0</v>
      </c>
      <c r="AH96" s="788">
        <v>2015</v>
      </c>
      <c r="AI96" s="870" t="str">
        <f>IF(ISNUMBER(C96),'Cover Page'!$D$35/1000000*'4 classification'!C96/'FX rate'!$C20,"")</f>
        <v/>
      </c>
      <c r="AJ96" s="1120" t="str">
        <f>IF(ISNUMBER(D96),'Cover Page'!$D$35/1000000*'4 classification'!D96/'FX rate'!$C20,"")</f>
        <v/>
      </c>
      <c r="AK96" s="873" t="str">
        <f>IF(ISNUMBER(E96),'Cover Page'!$D$35/1000000*'4 classification'!E96/'FX rate'!$C20,"")</f>
        <v/>
      </c>
      <c r="AL96" s="1121" t="str">
        <f>IF(ISNUMBER(F96),'Cover Page'!$D$35/1000000*'4 classification'!F96/'FX rate'!$C20,"")</f>
        <v/>
      </c>
      <c r="AM96" s="1120" t="str">
        <f>IF(ISNUMBER(G96),'Cover Page'!$D$35/1000000*'4 classification'!G96/'FX rate'!$C20,"")</f>
        <v/>
      </c>
      <c r="AN96" s="873" t="str">
        <f>IF(ISNUMBER(H96),'Cover Page'!$D$35/1000000*'4 classification'!H96/'FX rate'!$C20,"")</f>
        <v/>
      </c>
      <c r="AO96" s="1121" t="str">
        <f>IF(ISNUMBER(I96),'Cover Page'!$D$35/1000000*'4 classification'!I96/'FX rate'!$C20,"")</f>
        <v/>
      </c>
      <c r="AP96" s="1120" t="str">
        <f>IF(ISNUMBER(J96),'Cover Page'!$D$35/1000000*'4 classification'!J96/'FX rate'!$C20,"")</f>
        <v/>
      </c>
      <c r="AQ96" s="873" t="str">
        <f>IF(ISNUMBER(K96),'Cover Page'!$D$35/1000000*'4 classification'!K96/'FX rate'!$C20,"")</f>
        <v/>
      </c>
      <c r="AR96" s="1121" t="str">
        <f>IF(ISNUMBER(L96),'Cover Page'!$D$35/1000000*'4 classification'!L96/'FX rate'!$C20,"")</f>
        <v/>
      </c>
      <c r="AS96" s="1120" t="str">
        <f>IF(ISNUMBER(M96),'Cover Page'!$D$35/1000000*'4 classification'!M96/'FX rate'!$C20,"")</f>
        <v/>
      </c>
      <c r="AT96" s="873" t="str">
        <f>IF(ISNUMBER(N96),'Cover Page'!$D$35/1000000*'4 classification'!N96/'FX rate'!$C20,"")</f>
        <v/>
      </c>
      <c r="AU96" s="1121" t="str">
        <f>IF(ISNUMBER(O96),'Cover Page'!$D$35/1000000*'4 classification'!O96/'FX rate'!$C20,"")</f>
        <v/>
      </c>
      <c r="AV96" s="1120" t="str">
        <f>IF(ISNUMBER(P96),'Cover Page'!$D$35/1000000*'4 classification'!P96/'FX rate'!$C20,"")</f>
        <v/>
      </c>
      <c r="AW96" s="873" t="str">
        <f>IF(ISNUMBER(Q96),'Cover Page'!$D$35/1000000*'4 classification'!Q96/'FX rate'!$C20,"")</f>
        <v/>
      </c>
      <c r="AX96" s="1121" t="str">
        <f>IF(ISNUMBER(R96),'Cover Page'!$D$35/1000000*'4 classification'!R96/'FX rate'!$C20,"")</f>
        <v/>
      </c>
      <c r="AY96" s="1120" t="str">
        <f>IF(ISNUMBER(S96),'Cover Page'!$D$35/1000000*'4 classification'!S96/'FX rate'!$C20,"")</f>
        <v/>
      </c>
      <c r="AZ96" s="1127" t="str">
        <f>IF(ISNUMBER(T96),'Cover Page'!$D$35/1000000*'4 classification'!T96/'FX rate'!$C20,"")</f>
        <v/>
      </c>
      <c r="BA96" s="1119">
        <f>IF(ISNUMBER(U96),'Cover Page'!$D$35/1000000*'4 classification'!U96/'FX rate'!$C20,"")</f>
        <v>0</v>
      </c>
      <c r="BB96" s="1118">
        <f>IF(ISNUMBER(V96),'Cover Page'!$D$35/1000000*'4 classification'!V96/'FX rate'!$C20,"")</f>
        <v>0</v>
      </c>
      <c r="BC96" s="871">
        <f>IF(ISNUMBER(W96),'Cover Page'!$D$35/1000000*'4 classification'!W96/'FX rate'!$C20,"")</f>
        <v>0</v>
      </c>
      <c r="BD96" s="722"/>
      <c r="BE96" s="722"/>
      <c r="BF96" s="722"/>
      <c r="BG96" s="722"/>
      <c r="BH96" s="722"/>
      <c r="BI96" s="722"/>
      <c r="BN96" s="860">
        <v>2015</v>
      </c>
      <c r="BO96" s="901" t="str">
        <f>IF(ISNUMBER(C96),'Cover Page'!$D$35/1000000*C96/'FX rate'!$C$23,"")</f>
        <v/>
      </c>
      <c r="BP96" s="1112" t="str">
        <f>IF(ISNUMBER(D96),'Cover Page'!$D$35/1000000*D96/'FX rate'!$C$23,"")</f>
        <v/>
      </c>
      <c r="BQ96" s="904" t="str">
        <f>IF(ISNUMBER(E96),'Cover Page'!$D$35/1000000*E96/'FX rate'!$C$23,"")</f>
        <v/>
      </c>
      <c r="BR96" s="1113" t="str">
        <f>IF(ISNUMBER(F96),'Cover Page'!$D$35/1000000*F96/'FX rate'!$C$23,"")</f>
        <v/>
      </c>
      <c r="BS96" s="1112" t="str">
        <f>IF(ISNUMBER(G96),'Cover Page'!$D$35/1000000*G96/'FX rate'!$C$23,"")</f>
        <v/>
      </c>
      <c r="BT96" s="904" t="str">
        <f>IF(ISNUMBER(H96),'Cover Page'!$D$35/1000000*H96/'FX rate'!$C$23,"")</f>
        <v/>
      </c>
      <c r="BU96" s="1113" t="str">
        <f>IF(ISNUMBER(I96),'Cover Page'!$D$35/1000000*I96/'FX rate'!$C$23,"")</f>
        <v/>
      </c>
      <c r="BV96" s="1112" t="str">
        <f>IF(ISNUMBER(J96),'Cover Page'!$D$35/1000000*J96/'FX rate'!$C$23,"")</f>
        <v/>
      </c>
      <c r="BW96" s="904" t="str">
        <f>IF(ISNUMBER(K96),'Cover Page'!$D$35/1000000*K96/'FX rate'!$C$23,"")</f>
        <v/>
      </c>
      <c r="BX96" s="1113" t="str">
        <f>IF(ISNUMBER(L96),'Cover Page'!$D$35/1000000*L96/'FX rate'!$C$23,"")</f>
        <v/>
      </c>
      <c r="BY96" s="1112" t="str">
        <f>IF(ISNUMBER(M96),'Cover Page'!$D$35/1000000*M96/'FX rate'!$C$23,"")</f>
        <v/>
      </c>
      <c r="BZ96" s="904" t="str">
        <f>IF(ISNUMBER(N96),'Cover Page'!$D$35/1000000*N96/'FX rate'!$C$23,"")</f>
        <v/>
      </c>
      <c r="CA96" s="1113" t="str">
        <f>IF(ISNUMBER(O96),'Cover Page'!$D$35/1000000*O96/'FX rate'!$C$23,"")</f>
        <v/>
      </c>
      <c r="CB96" s="1112" t="str">
        <f>IF(ISNUMBER(P96),'Cover Page'!$D$35/1000000*P96/'FX rate'!$C$23,"")</f>
        <v/>
      </c>
      <c r="CC96" s="904" t="str">
        <f>IF(ISNUMBER(Q96),'Cover Page'!$D$35/1000000*Q96/'FX rate'!$C$23,"")</f>
        <v/>
      </c>
      <c r="CD96" s="1113" t="str">
        <f>IF(ISNUMBER(R96),'Cover Page'!$D$35/1000000*R96/'FX rate'!$C$23,"")</f>
        <v/>
      </c>
      <c r="CE96" s="1112" t="str">
        <f>IF(ISNUMBER(S96),'Cover Page'!$D$35/1000000*S96/'FX rate'!$C$23,"")</f>
        <v/>
      </c>
      <c r="CF96" s="1109" t="str">
        <f>IF(ISNUMBER(T96),'Cover Page'!$D$35/1000000*T96/'FX rate'!$C$23,"")</f>
        <v/>
      </c>
      <c r="CG96" s="1111">
        <f>IF(ISNUMBER(U96),'Cover Page'!$D$35/1000000*U96/'FX rate'!$C$23,"")</f>
        <v>0</v>
      </c>
      <c r="CH96" s="1110">
        <f>IF(ISNUMBER(V96),'Cover Page'!$D$35/1000000*V96/'FX rate'!$C$23,"")</f>
        <v>0</v>
      </c>
      <c r="CI96" s="902">
        <f>IF(ISNUMBER(W96),'Cover Page'!$D$35/1000000*W96/'FX rate'!$C$23,"")</f>
        <v>0</v>
      </c>
      <c r="CJ96" s="795"/>
      <c r="CK96" s="795"/>
      <c r="CL96" s="795"/>
      <c r="CM96" s="795"/>
      <c r="CN96" s="795"/>
      <c r="CO96" s="795"/>
      <c r="CP96" s="795"/>
      <c r="CQ96" s="795"/>
      <c r="CR96" s="795"/>
      <c r="CS96" s="795"/>
    </row>
    <row r="97" spans="1:97" s="20" customFormat="1" ht="14.25" x14ac:dyDescent="0.2">
      <c r="A97" s="24"/>
      <c r="B97" s="78">
        <v>2016</v>
      </c>
      <c r="C97" s="177"/>
      <c r="D97" s="119"/>
      <c r="E97" s="118"/>
      <c r="F97" s="173"/>
      <c r="G97" s="119"/>
      <c r="H97" s="118"/>
      <c r="I97" s="173"/>
      <c r="J97" s="119"/>
      <c r="K97" s="118"/>
      <c r="L97" s="173"/>
      <c r="M97" s="119"/>
      <c r="N97" s="118"/>
      <c r="O97" s="173"/>
      <c r="P97" s="119"/>
      <c r="Q97" s="118"/>
      <c r="R97" s="173"/>
      <c r="S97" s="119"/>
      <c r="T97" s="119"/>
      <c r="U97" s="452">
        <f t="shared" si="12"/>
        <v>0</v>
      </c>
      <c r="V97" s="457">
        <f t="shared" si="13"/>
        <v>0</v>
      </c>
      <c r="W97" s="438">
        <f t="shared" si="14"/>
        <v>0</v>
      </c>
      <c r="AH97" s="791">
        <v>2016</v>
      </c>
      <c r="AI97" s="870" t="str">
        <f>IF(ISNUMBER(C97),'Cover Page'!$D$35/1000000*'4 classification'!C97/'FX rate'!$C21,"")</f>
        <v/>
      </c>
      <c r="AJ97" s="1120" t="str">
        <f>IF(ISNUMBER(D97),'Cover Page'!$D$35/1000000*'4 classification'!D97/'FX rate'!$C21,"")</f>
        <v/>
      </c>
      <c r="AK97" s="873" t="str">
        <f>IF(ISNUMBER(E97),'Cover Page'!$D$35/1000000*'4 classification'!E97/'FX rate'!$C21,"")</f>
        <v/>
      </c>
      <c r="AL97" s="1121" t="str">
        <f>IF(ISNUMBER(F97),'Cover Page'!$D$35/1000000*'4 classification'!F97/'FX rate'!$C21,"")</f>
        <v/>
      </c>
      <c r="AM97" s="1120" t="str">
        <f>IF(ISNUMBER(G97),'Cover Page'!$D$35/1000000*'4 classification'!G97/'FX rate'!$C21,"")</f>
        <v/>
      </c>
      <c r="AN97" s="873" t="str">
        <f>IF(ISNUMBER(H97),'Cover Page'!$D$35/1000000*'4 classification'!H97/'FX rate'!$C21,"")</f>
        <v/>
      </c>
      <c r="AO97" s="1121" t="str">
        <f>IF(ISNUMBER(I97),'Cover Page'!$D$35/1000000*'4 classification'!I97/'FX rate'!$C21,"")</f>
        <v/>
      </c>
      <c r="AP97" s="1120" t="str">
        <f>IF(ISNUMBER(J97),'Cover Page'!$D$35/1000000*'4 classification'!J97/'FX rate'!$C21,"")</f>
        <v/>
      </c>
      <c r="AQ97" s="873" t="str">
        <f>IF(ISNUMBER(K97),'Cover Page'!$D$35/1000000*'4 classification'!K97/'FX rate'!$C21,"")</f>
        <v/>
      </c>
      <c r="AR97" s="1121" t="str">
        <f>IF(ISNUMBER(L97),'Cover Page'!$D$35/1000000*'4 classification'!L97/'FX rate'!$C21,"")</f>
        <v/>
      </c>
      <c r="AS97" s="1120" t="str">
        <f>IF(ISNUMBER(M97),'Cover Page'!$D$35/1000000*'4 classification'!M97/'FX rate'!$C21,"")</f>
        <v/>
      </c>
      <c r="AT97" s="873" t="str">
        <f>IF(ISNUMBER(N97),'Cover Page'!$D$35/1000000*'4 classification'!N97/'FX rate'!$C21,"")</f>
        <v/>
      </c>
      <c r="AU97" s="1121" t="str">
        <f>IF(ISNUMBER(O97),'Cover Page'!$D$35/1000000*'4 classification'!O97/'FX rate'!$C21,"")</f>
        <v/>
      </c>
      <c r="AV97" s="1120" t="str">
        <f>IF(ISNUMBER(P97),'Cover Page'!$D$35/1000000*'4 classification'!P97/'FX rate'!$C21,"")</f>
        <v/>
      </c>
      <c r="AW97" s="873" t="str">
        <f>IF(ISNUMBER(Q97),'Cover Page'!$D$35/1000000*'4 classification'!Q97/'FX rate'!$C21,"")</f>
        <v/>
      </c>
      <c r="AX97" s="1121" t="str">
        <f>IF(ISNUMBER(R97),'Cover Page'!$D$35/1000000*'4 classification'!R97/'FX rate'!$C21,"")</f>
        <v/>
      </c>
      <c r="AY97" s="1120" t="str">
        <f>IF(ISNUMBER(S97),'Cover Page'!$D$35/1000000*'4 classification'!S97/'FX rate'!$C21,"")</f>
        <v/>
      </c>
      <c r="AZ97" s="1127" t="str">
        <f>IF(ISNUMBER(T97),'Cover Page'!$D$35/1000000*'4 classification'!T97/'FX rate'!$C21,"")</f>
        <v/>
      </c>
      <c r="BA97" s="1119">
        <f>IF(ISNUMBER(U97),'Cover Page'!$D$35/1000000*'4 classification'!U97/'FX rate'!$C21,"")</f>
        <v>0</v>
      </c>
      <c r="BB97" s="1118">
        <f>IF(ISNUMBER(V97),'Cover Page'!$D$35/1000000*'4 classification'!V97/'FX rate'!$C21,"")</f>
        <v>0</v>
      </c>
      <c r="BC97" s="871">
        <f>IF(ISNUMBER(W97),'Cover Page'!$D$35/1000000*'4 classification'!W97/'FX rate'!$C21,"")</f>
        <v>0</v>
      </c>
      <c r="BD97" s="722"/>
      <c r="BE97" s="722"/>
      <c r="BF97" s="722"/>
      <c r="BG97" s="722"/>
      <c r="BH97" s="722"/>
      <c r="BI97" s="722"/>
      <c r="BN97" s="863">
        <v>2016</v>
      </c>
      <c r="BO97" s="901" t="str">
        <f>IF(ISNUMBER(C97),'Cover Page'!$D$35/1000000*C97/'FX rate'!$C$23,"")</f>
        <v/>
      </c>
      <c r="BP97" s="1112" t="str">
        <f>IF(ISNUMBER(D97),'Cover Page'!$D$35/1000000*D97/'FX rate'!$C$23,"")</f>
        <v/>
      </c>
      <c r="BQ97" s="904" t="str">
        <f>IF(ISNUMBER(E97),'Cover Page'!$D$35/1000000*E97/'FX rate'!$C$23,"")</f>
        <v/>
      </c>
      <c r="BR97" s="1113" t="str">
        <f>IF(ISNUMBER(F97),'Cover Page'!$D$35/1000000*F97/'FX rate'!$C$23,"")</f>
        <v/>
      </c>
      <c r="BS97" s="1112" t="str">
        <f>IF(ISNUMBER(G97),'Cover Page'!$D$35/1000000*G97/'FX rate'!$C$23,"")</f>
        <v/>
      </c>
      <c r="BT97" s="904" t="str">
        <f>IF(ISNUMBER(H97),'Cover Page'!$D$35/1000000*H97/'FX rate'!$C$23,"")</f>
        <v/>
      </c>
      <c r="BU97" s="1113" t="str">
        <f>IF(ISNUMBER(I97),'Cover Page'!$D$35/1000000*I97/'FX rate'!$C$23,"")</f>
        <v/>
      </c>
      <c r="BV97" s="1112" t="str">
        <f>IF(ISNUMBER(J97),'Cover Page'!$D$35/1000000*J97/'FX rate'!$C$23,"")</f>
        <v/>
      </c>
      <c r="BW97" s="904" t="str">
        <f>IF(ISNUMBER(K97),'Cover Page'!$D$35/1000000*K97/'FX rate'!$C$23,"")</f>
        <v/>
      </c>
      <c r="BX97" s="1113" t="str">
        <f>IF(ISNUMBER(L97),'Cover Page'!$D$35/1000000*L97/'FX rate'!$C$23,"")</f>
        <v/>
      </c>
      <c r="BY97" s="1112" t="str">
        <f>IF(ISNUMBER(M97),'Cover Page'!$D$35/1000000*M97/'FX rate'!$C$23,"")</f>
        <v/>
      </c>
      <c r="BZ97" s="904" t="str">
        <f>IF(ISNUMBER(N97),'Cover Page'!$D$35/1000000*N97/'FX rate'!$C$23,"")</f>
        <v/>
      </c>
      <c r="CA97" s="1113" t="str">
        <f>IF(ISNUMBER(O97),'Cover Page'!$D$35/1000000*O97/'FX rate'!$C$23,"")</f>
        <v/>
      </c>
      <c r="CB97" s="1112" t="str">
        <f>IF(ISNUMBER(P97),'Cover Page'!$D$35/1000000*P97/'FX rate'!$C$23,"")</f>
        <v/>
      </c>
      <c r="CC97" s="904" t="str">
        <f>IF(ISNUMBER(Q97),'Cover Page'!$D$35/1000000*Q97/'FX rate'!$C$23,"")</f>
        <v/>
      </c>
      <c r="CD97" s="1113" t="str">
        <f>IF(ISNUMBER(R97),'Cover Page'!$D$35/1000000*R97/'FX rate'!$C$23,"")</f>
        <v/>
      </c>
      <c r="CE97" s="1112" t="str">
        <f>IF(ISNUMBER(S97),'Cover Page'!$D$35/1000000*S97/'FX rate'!$C$23,"")</f>
        <v/>
      </c>
      <c r="CF97" s="1109" t="str">
        <f>IF(ISNUMBER(T97),'Cover Page'!$D$35/1000000*T97/'FX rate'!$C$23,"")</f>
        <v/>
      </c>
      <c r="CG97" s="1111">
        <f>IF(ISNUMBER(U97),'Cover Page'!$D$35/1000000*U97/'FX rate'!$C$23,"")</f>
        <v>0</v>
      </c>
      <c r="CH97" s="1110">
        <f>IF(ISNUMBER(V97),'Cover Page'!$D$35/1000000*V97/'FX rate'!$C$23,"")</f>
        <v>0</v>
      </c>
      <c r="CI97" s="902">
        <f>IF(ISNUMBER(W97),'Cover Page'!$D$35/1000000*W97/'FX rate'!$C$23,"")</f>
        <v>0</v>
      </c>
      <c r="CJ97" s="795"/>
      <c r="CK97" s="795"/>
      <c r="CL97" s="795"/>
      <c r="CM97" s="795"/>
      <c r="CN97" s="795"/>
      <c r="CO97" s="795"/>
      <c r="CP97" s="795"/>
      <c r="CQ97" s="795"/>
      <c r="CR97" s="795"/>
      <c r="CS97" s="795"/>
    </row>
    <row r="98" spans="1:97" s="20" customFormat="1" ht="14.25" x14ac:dyDescent="0.2">
      <c r="A98" s="24"/>
      <c r="B98" s="37">
        <v>2017</v>
      </c>
      <c r="C98" s="177"/>
      <c r="D98" s="119"/>
      <c r="E98" s="118"/>
      <c r="F98" s="173"/>
      <c r="G98" s="119"/>
      <c r="H98" s="118"/>
      <c r="I98" s="173"/>
      <c r="J98" s="119"/>
      <c r="K98" s="118"/>
      <c r="L98" s="173"/>
      <c r="M98" s="119"/>
      <c r="N98" s="118"/>
      <c r="O98" s="173"/>
      <c r="P98" s="119"/>
      <c r="Q98" s="118"/>
      <c r="R98" s="173"/>
      <c r="S98" s="119"/>
      <c r="T98" s="119"/>
      <c r="U98" s="452">
        <f t="shared" si="12"/>
        <v>0</v>
      </c>
      <c r="V98" s="457">
        <f t="shared" si="13"/>
        <v>0</v>
      </c>
      <c r="W98" s="438">
        <f t="shared" si="14"/>
        <v>0</v>
      </c>
      <c r="AH98" s="788">
        <v>2017</v>
      </c>
      <c r="AI98" s="870" t="str">
        <f>IF(ISNUMBER(C98),'Cover Page'!$D$35/1000000*'4 classification'!C98/'FX rate'!$C22,"")</f>
        <v/>
      </c>
      <c r="AJ98" s="1120" t="str">
        <f>IF(ISNUMBER(D98),'Cover Page'!$D$35/1000000*'4 classification'!D98/'FX rate'!$C22,"")</f>
        <v/>
      </c>
      <c r="AK98" s="873" t="str">
        <f>IF(ISNUMBER(E98),'Cover Page'!$D$35/1000000*'4 classification'!E98/'FX rate'!$C22,"")</f>
        <v/>
      </c>
      <c r="AL98" s="1121" t="str">
        <f>IF(ISNUMBER(F98),'Cover Page'!$D$35/1000000*'4 classification'!F98/'FX rate'!$C22,"")</f>
        <v/>
      </c>
      <c r="AM98" s="1120" t="str">
        <f>IF(ISNUMBER(G98),'Cover Page'!$D$35/1000000*'4 classification'!G98/'FX rate'!$C22,"")</f>
        <v/>
      </c>
      <c r="AN98" s="873" t="str">
        <f>IF(ISNUMBER(H98),'Cover Page'!$D$35/1000000*'4 classification'!H98/'FX rate'!$C22,"")</f>
        <v/>
      </c>
      <c r="AO98" s="1121" t="str">
        <f>IF(ISNUMBER(I98),'Cover Page'!$D$35/1000000*'4 classification'!I98/'FX rate'!$C22,"")</f>
        <v/>
      </c>
      <c r="AP98" s="1120" t="str">
        <f>IF(ISNUMBER(J98),'Cover Page'!$D$35/1000000*'4 classification'!J98/'FX rate'!$C22,"")</f>
        <v/>
      </c>
      <c r="AQ98" s="873" t="str">
        <f>IF(ISNUMBER(K98),'Cover Page'!$D$35/1000000*'4 classification'!K98/'FX rate'!$C22,"")</f>
        <v/>
      </c>
      <c r="AR98" s="1121" t="str">
        <f>IF(ISNUMBER(L98),'Cover Page'!$D$35/1000000*'4 classification'!L98/'FX rate'!$C22,"")</f>
        <v/>
      </c>
      <c r="AS98" s="1120" t="str">
        <f>IF(ISNUMBER(M98),'Cover Page'!$D$35/1000000*'4 classification'!M98/'FX rate'!$C22,"")</f>
        <v/>
      </c>
      <c r="AT98" s="873" t="str">
        <f>IF(ISNUMBER(N98),'Cover Page'!$D$35/1000000*'4 classification'!N98/'FX rate'!$C22,"")</f>
        <v/>
      </c>
      <c r="AU98" s="1121" t="str">
        <f>IF(ISNUMBER(O98),'Cover Page'!$D$35/1000000*'4 classification'!O98/'FX rate'!$C22,"")</f>
        <v/>
      </c>
      <c r="AV98" s="1120" t="str">
        <f>IF(ISNUMBER(P98),'Cover Page'!$D$35/1000000*'4 classification'!P98/'FX rate'!$C22,"")</f>
        <v/>
      </c>
      <c r="AW98" s="873" t="str">
        <f>IF(ISNUMBER(Q98),'Cover Page'!$D$35/1000000*'4 classification'!Q98/'FX rate'!$C22,"")</f>
        <v/>
      </c>
      <c r="AX98" s="1121" t="str">
        <f>IF(ISNUMBER(R98),'Cover Page'!$D$35/1000000*'4 classification'!R98/'FX rate'!$C22,"")</f>
        <v/>
      </c>
      <c r="AY98" s="1120" t="str">
        <f>IF(ISNUMBER(S98),'Cover Page'!$D$35/1000000*'4 classification'!S98/'FX rate'!$C22,"")</f>
        <v/>
      </c>
      <c r="AZ98" s="1127" t="str">
        <f>IF(ISNUMBER(T98),'Cover Page'!$D$35/1000000*'4 classification'!T98/'FX rate'!$C22,"")</f>
        <v/>
      </c>
      <c r="BA98" s="1119">
        <f>IF(ISNUMBER(U98),'Cover Page'!$D$35/1000000*'4 classification'!U98/'FX rate'!$C22,"")</f>
        <v>0</v>
      </c>
      <c r="BB98" s="1118">
        <f>IF(ISNUMBER(V98),'Cover Page'!$D$35/1000000*'4 classification'!V98/'FX rate'!$C22,"")</f>
        <v>0</v>
      </c>
      <c r="BC98" s="871">
        <f>IF(ISNUMBER(W98),'Cover Page'!$D$35/1000000*'4 classification'!W98/'FX rate'!$C22,"")</f>
        <v>0</v>
      </c>
      <c r="BD98" s="722"/>
      <c r="BE98" s="722"/>
      <c r="BF98" s="722"/>
      <c r="BG98" s="722"/>
      <c r="BH98" s="722"/>
      <c r="BI98" s="722"/>
      <c r="BN98" s="860">
        <v>2017</v>
      </c>
      <c r="BO98" s="901" t="str">
        <f>IF(ISNUMBER(C98),'Cover Page'!$D$35/1000000*C98/'FX rate'!$C$23,"")</f>
        <v/>
      </c>
      <c r="BP98" s="1112" t="str">
        <f>IF(ISNUMBER(D98),'Cover Page'!$D$35/1000000*D98/'FX rate'!$C$23,"")</f>
        <v/>
      </c>
      <c r="BQ98" s="904" t="str">
        <f>IF(ISNUMBER(E98),'Cover Page'!$D$35/1000000*E98/'FX rate'!$C$23,"")</f>
        <v/>
      </c>
      <c r="BR98" s="1113" t="str">
        <f>IF(ISNUMBER(F98),'Cover Page'!$D$35/1000000*F98/'FX rate'!$C$23,"")</f>
        <v/>
      </c>
      <c r="BS98" s="1112" t="str">
        <f>IF(ISNUMBER(G98),'Cover Page'!$D$35/1000000*G98/'FX rate'!$C$23,"")</f>
        <v/>
      </c>
      <c r="BT98" s="904" t="str">
        <f>IF(ISNUMBER(H98),'Cover Page'!$D$35/1000000*H98/'FX rate'!$C$23,"")</f>
        <v/>
      </c>
      <c r="BU98" s="1113" t="str">
        <f>IF(ISNUMBER(I98),'Cover Page'!$D$35/1000000*I98/'FX rate'!$C$23,"")</f>
        <v/>
      </c>
      <c r="BV98" s="1112" t="str">
        <f>IF(ISNUMBER(J98),'Cover Page'!$D$35/1000000*J98/'FX rate'!$C$23,"")</f>
        <v/>
      </c>
      <c r="BW98" s="904" t="str">
        <f>IF(ISNUMBER(K98),'Cover Page'!$D$35/1000000*K98/'FX rate'!$C$23,"")</f>
        <v/>
      </c>
      <c r="BX98" s="1113" t="str">
        <f>IF(ISNUMBER(L98),'Cover Page'!$D$35/1000000*L98/'FX rate'!$C$23,"")</f>
        <v/>
      </c>
      <c r="BY98" s="1112" t="str">
        <f>IF(ISNUMBER(M98),'Cover Page'!$D$35/1000000*M98/'FX rate'!$C$23,"")</f>
        <v/>
      </c>
      <c r="BZ98" s="904" t="str">
        <f>IF(ISNUMBER(N98),'Cover Page'!$D$35/1000000*N98/'FX rate'!$C$23,"")</f>
        <v/>
      </c>
      <c r="CA98" s="1113" t="str">
        <f>IF(ISNUMBER(O98),'Cover Page'!$D$35/1000000*O98/'FX rate'!$C$23,"")</f>
        <v/>
      </c>
      <c r="CB98" s="1112" t="str">
        <f>IF(ISNUMBER(P98),'Cover Page'!$D$35/1000000*P98/'FX rate'!$C$23,"")</f>
        <v/>
      </c>
      <c r="CC98" s="904" t="str">
        <f>IF(ISNUMBER(Q98),'Cover Page'!$D$35/1000000*Q98/'FX rate'!$C$23,"")</f>
        <v/>
      </c>
      <c r="CD98" s="1113" t="str">
        <f>IF(ISNUMBER(R98),'Cover Page'!$D$35/1000000*R98/'FX rate'!$C$23,"")</f>
        <v/>
      </c>
      <c r="CE98" s="1112" t="str">
        <f>IF(ISNUMBER(S98),'Cover Page'!$D$35/1000000*S98/'FX rate'!$C$23,"")</f>
        <v/>
      </c>
      <c r="CF98" s="1109" t="str">
        <f>IF(ISNUMBER(T98),'Cover Page'!$D$35/1000000*T98/'FX rate'!$C$23,"")</f>
        <v/>
      </c>
      <c r="CG98" s="1111">
        <f>IF(ISNUMBER(U98),'Cover Page'!$D$35/1000000*U98/'FX rate'!$C$23,"")</f>
        <v>0</v>
      </c>
      <c r="CH98" s="1110">
        <f>IF(ISNUMBER(V98),'Cover Page'!$D$35/1000000*V98/'FX rate'!$C$23,"")</f>
        <v>0</v>
      </c>
      <c r="CI98" s="902">
        <f>IF(ISNUMBER(W98),'Cover Page'!$D$35/1000000*W98/'FX rate'!$C$23,"")</f>
        <v>0</v>
      </c>
      <c r="CJ98" s="795"/>
      <c r="CK98" s="795"/>
      <c r="CL98" s="795"/>
      <c r="CM98" s="795"/>
      <c r="CN98" s="795"/>
      <c r="CO98" s="795"/>
      <c r="CP98" s="795"/>
      <c r="CQ98" s="795"/>
      <c r="CR98" s="795"/>
      <c r="CS98" s="795"/>
    </row>
    <row r="99" spans="1:97" s="20" customFormat="1" ht="14.25" x14ac:dyDescent="0.2">
      <c r="A99" s="24"/>
      <c r="B99" s="78">
        <v>2018</v>
      </c>
      <c r="C99" s="666"/>
      <c r="D99" s="667"/>
      <c r="E99" s="560"/>
      <c r="F99" s="668"/>
      <c r="G99" s="667"/>
      <c r="H99" s="560"/>
      <c r="I99" s="668"/>
      <c r="J99" s="667"/>
      <c r="K99" s="560"/>
      <c r="L99" s="668"/>
      <c r="M99" s="667"/>
      <c r="N99" s="560"/>
      <c r="O99" s="668"/>
      <c r="P99" s="667"/>
      <c r="Q99" s="560"/>
      <c r="R99" s="668"/>
      <c r="S99" s="667"/>
      <c r="T99" s="667"/>
      <c r="U99" s="452">
        <f t="shared" si="12"/>
        <v>0</v>
      </c>
      <c r="V99" s="457">
        <f t="shared" si="13"/>
        <v>0</v>
      </c>
      <c r="W99" s="438">
        <f t="shared" si="14"/>
        <v>0</v>
      </c>
      <c r="AH99" s="791">
        <v>2018</v>
      </c>
      <c r="AI99" s="870" t="str">
        <f>IF(ISNUMBER(C99),'Cover Page'!$D$35/1000000*'4 classification'!C99/'FX rate'!$C23,"")</f>
        <v/>
      </c>
      <c r="AJ99" s="1120" t="str">
        <f>IF(ISNUMBER(D99),'Cover Page'!$D$35/1000000*'4 classification'!D99/'FX rate'!$C23,"")</f>
        <v/>
      </c>
      <c r="AK99" s="873" t="str">
        <f>IF(ISNUMBER(E99),'Cover Page'!$D$35/1000000*'4 classification'!E99/'FX rate'!$C23,"")</f>
        <v/>
      </c>
      <c r="AL99" s="1121" t="str">
        <f>IF(ISNUMBER(F99),'Cover Page'!$D$35/1000000*'4 classification'!F99/'FX rate'!$C23,"")</f>
        <v/>
      </c>
      <c r="AM99" s="1120" t="str">
        <f>IF(ISNUMBER(G99),'Cover Page'!$D$35/1000000*'4 classification'!G99/'FX rate'!$C23,"")</f>
        <v/>
      </c>
      <c r="AN99" s="873" t="str">
        <f>IF(ISNUMBER(H99),'Cover Page'!$D$35/1000000*'4 classification'!H99/'FX rate'!$C23,"")</f>
        <v/>
      </c>
      <c r="AO99" s="1121" t="str">
        <f>IF(ISNUMBER(I99),'Cover Page'!$D$35/1000000*'4 classification'!I99/'FX rate'!$C23,"")</f>
        <v/>
      </c>
      <c r="AP99" s="1120" t="str">
        <f>IF(ISNUMBER(J99),'Cover Page'!$D$35/1000000*'4 classification'!J99/'FX rate'!$C23,"")</f>
        <v/>
      </c>
      <c r="AQ99" s="873" t="str">
        <f>IF(ISNUMBER(K99),'Cover Page'!$D$35/1000000*'4 classification'!K99/'FX rate'!$C23,"")</f>
        <v/>
      </c>
      <c r="AR99" s="1121" t="str">
        <f>IF(ISNUMBER(L99),'Cover Page'!$D$35/1000000*'4 classification'!L99/'FX rate'!$C23,"")</f>
        <v/>
      </c>
      <c r="AS99" s="1120" t="str">
        <f>IF(ISNUMBER(M99),'Cover Page'!$D$35/1000000*'4 classification'!M99/'FX rate'!$C23,"")</f>
        <v/>
      </c>
      <c r="AT99" s="873" t="str">
        <f>IF(ISNUMBER(N99),'Cover Page'!$D$35/1000000*'4 classification'!N99/'FX rate'!$C23,"")</f>
        <v/>
      </c>
      <c r="AU99" s="1121" t="str">
        <f>IF(ISNUMBER(O99),'Cover Page'!$D$35/1000000*'4 classification'!O99/'FX rate'!$C23,"")</f>
        <v/>
      </c>
      <c r="AV99" s="1120" t="str">
        <f>IF(ISNUMBER(P99),'Cover Page'!$D$35/1000000*'4 classification'!P99/'FX rate'!$C23,"")</f>
        <v/>
      </c>
      <c r="AW99" s="873" t="str">
        <f>IF(ISNUMBER(Q99),'Cover Page'!$D$35/1000000*'4 classification'!Q99/'FX rate'!$C23,"")</f>
        <v/>
      </c>
      <c r="AX99" s="1121" t="str">
        <f>IF(ISNUMBER(R99),'Cover Page'!$D$35/1000000*'4 classification'!R99/'FX rate'!$C23,"")</f>
        <v/>
      </c>
      <c r="AY99" s="1120" t="str">
        <f>IF(ISNUMBER(S99),'Cover Page'!$D$35/1000000*'4 classification'!S99/'FX rate'!$C23,"")</f>
        <v/>
      </c>
      <c r="AZ99" s="1127" t="str">
        <f>IF(ISNUMBER(T99),'Cover Page'!$D$35/1000000*'4 classification'!T99/'FX rate'!$C23,"")</f>
        <v/>
      </c>
      <c r="BA99" s="1119">
        <f>IF(ISNUMBER(U99),'Cover Page'!$D$35/1000000*'4 classification'!U99/'FX rate'!$C23,"")</f>
        <v>0</v>
      </c>
      <c r="BB99" s="1118">
        <f>IF(ISNUMBER(V99),'Cover Page'!$D$35/1000000*'4 classification'!V99/'FX rate'!$C23,"")</f>
        <v>0</v>
      </c>
      <c r="BC99" s="871">
        <f>IF(ISNUMBER(W99),'Cover Page'!$D$35/1000000*'4 classification'!W99/'FX rate'!$C23,"")</f>
        <v>0</v>
      </c>
      <c r="BD99" s="722"/>
      <c r="BE99" s="722"/>
      <c r="BF99" s="722"/>
      <c r="BG99" s="722"/>
      <c r="BH99" s="722"/>
      <c r="BI99" s="722"/>
      <c r="BN99" s="863">
        <v>2018</v>
      </c>
      <c r="BO99" s="901" t="str">
        <f>IF(ISNUMBER(C99),'Cover Page'!$D$35/1000000*C99/'FX rate'!$C$23,"")</f>
        <v/>
      </c>
      <c r="BP99" s="1112" t="str">
        <f>IF(ISNUMBER(D99),'Cover Page'!$D$35/1000000*D99/'FX rate'!$C$23,"")</f>
        <v/>
      </c>
      <c r="BQ99" s="904" t="str">
        <f>IF(ISNUMBER(E99),'Cover Page'!$D$35/1000000*E99/'FX rate'!$C$23,"")</f>
        <v/>
      </c>
      <c r="BR99" s="1113" t="str">
        <f>IF(ISNUMBER(F99),'Cover Page'!$D$35/1000000*F99/'FX rate'!$C$23,"")</f>
        <v/>
      </c>
      <c r="BS99" s="1112" t="str">
        <f>IF(ISNUMBER(G99),'Cover Page'!$D$35/1000000*G99/'FX rate'!$C$23,"")</f>
        <v/>
      </c>
      <c r="BT99" s="904" t="str">
        <f>IF(ISNUMBER(H99),'Cover Page'!$D$35/1000000*H99/'FX rate'!$C$23,"")</f>
        <v/>
      </c>
      <c r="BU99" s="1113" t="str">
        <f>IF(ISNUMBER(I99),'Cover Page'!$D$35/1000000*I99/'FX rate'!$C$23,"")</f>
        <v/>
      </c>
      <c r="BV99" s="1112" t="str">
        <f>IF(ISNUMBER(J99),'Cover Page'!$D$35/1000000*J99/'FX rate'!$C$23,"")</f>
        <v/>
      </c>
      <c r="BW99" s="904" t="str">
        <f>IF(ISNUMBER(K99),'Cover Page'!$D$35/1000000*K99/'FX rate'!$C$23,"")</f>
        <v/>
      </c>
      <c r="BX99" s="1113" t="str">
        <f>IF(ISNUMBER(L99),'Cover Page'!$D$35/1000000*L99/'FX rate'!$C$23,"")</f>
        <v/>
      </c>
      <c r="BY99" s="1112" t="str">
        <f>IF(ISNUMBER(M99),'Cover Page'!$D$35/1000000*M99/'FX rate'!$C$23,"")</f>
        <v/>
      </c>
      <c r="BZ99" s="904" t="str">
        <f>IF(ISNUMBER(N99),'Cover Page'!$D$35/1000000*N99/'FX rate'!$C$23,"")</f>
        <v/>
      </c>
      <c r="CA99" s="1113" t="str">
        <f>IF(ISNUMBER(O99),'Cover Page'!$D$35/1000000*O99/'FX rate'!$C$23,"")</f>
        <v/>
      </c>
      <c r="CB99" s="1112" t="str">
        <f>IF(ISNUMBER(P99),'Cover Page'!$D$35/1000000*P99/'FX rate'!$C$23,"")</f>
        <v/>
      </c>
      <c r="CC99" s="904" t="str">
        <f>IF(ISNUMBER(Q99),'Cover Page'!$D$35/1000000*Q99/'FX rate'!$C$23,"")</f>
        <v/>
      </c>
      <c r="CD99" s="1113" t="str">
        <f>IF(ISNUMBER(R99),'Cover Page'!$D$35/1000000*R99/'FX rate'!$C$23,"")</f>
        <v/>
      </c>
      <c r="CE99" s="1112" t="str">
        <f>IF(ISNUMBER(S99),'Cover Page'!$D$35/1000000*S99/'FX rate'!$C$23,"")</f>
        <v/>
      </c>
      <c r="CF99" s="1109" t="str">
        <f>IF(ISNUMBER(T99),'Cover Page'!$D$35/1000000*T99/'FX rate'!$C$23,"")</f>
        <v/>
      </c>
      <c r="CG99" s="1111">
        <f>IF(ISNUMBER(U99),'Cover Page'!$D$35/1000000*U99/'FX rate'!$C$23,"")</f>
        <v>0</v>
      </c>
      <c r="CH99" s="1110">
        <f>IF(ISNUMBER(V99),'Cover Page'!$D$35/1000000*V99/'FX rate'!$C$23,"")</f>
        <v>0</v>
      </c>
      <c r="CI99" s="902">
        <f>IF(ISNUMBER(W99),'Cover Page'!$D$35/1000000*W99/'FX rate'!$C$23,"")</f>
        <v>0</v>
      </c>
      <c r="CJ99" s="795"/>
      <c r="CK99" s="795"/>
      <c r="CL99" s="795"/>
      <c r="CM99" s="795"/>
      <c r="CN99" s="795"/>
      <c r="CO99" s="795"/>
      <c r="CP99" s="795"/>
      <c r="CQ99" s="795"/>
      <c r="CR99" s="795"/>
      <c r="CS99" s="795"/>
    </row>
    <row r="100" spans="1:97" s="2" customFormat="1" ht="14.25" customHeight="1" x14ac:dyDescent="0.2">
      <c r="B100" s="196" t="s">
        <v>1089</v>
      </c>
      <c r="C100" s="1075"/>
      <c r="D100" s="1079"/>
      <c r="E100" s="1076"/>
      <c r="F100" s="1080"/>
      <c r="G100" s="1079"/>
      <c r="H100" s="1076"/>
      <c r="I100" s="1080"/>
      <c r="J100" s="1079"/>
      <c r="K100" s="1076"/>
      <c r="L100" s="1080"/>
      <c r="M100" s="1079"/>
      <c r="N100" s="1076"/>
      <c r="O100" s="1080"/>
      <c r="P100" s="1079"/>
      <c r="Q100" s="1076"/>
      <c r="R100" s="1080"/>
      <c r="S100" s="1079"/>
      <c r="T100" s="1079"/>
      <c r="U100" s="459">
        <f t="shared" ref="U100" si="15">C100+F100+I100+L100+O100+R100</f>
        <v>0</v>
      </c>
      <c r="V100" s="460">
        <f t="shared" ref="V100" si="16">D100+G100+J100+M100+P100+S100</f>
        <v>0</v>
      </c>
      <c r="W100" s="461">
        <f t="shared" ref="W100" si="17">E100+H100+K100+N100+Q100+T100</f>
        <v>0</v>
      </c>
      <c r="AH100" s="722"/>
      <c r="AI100" s="722"/>
      <c r="AJ100" s="722"/>
      <c r="AK100" s="722"/>
      <c r="AL100" s="722"/>
      <c r="AM100" s="722"/>
      <c r="AN100" s="722"/>
      <c r="AO100" s="722"/>
      <c r="AP100" s="722"/>
      <c r="AQ100" s="722"/>
      <c r="AR100" s="722"/>
      <c r="AS100" s="722"/>
      <c r="AT100" s="722"/>
      <c r="AU100" s="722"/>
      <c r="AV100" s="722"/>
      <c r="AW100" s="722"/>
      <c r="AX100" s="722"/>
      <c r="AY100" s="722"/>
      <c r="AZ100" s="722"/>
      <c r="BA100" s="739"/>
      <c r="BB100" s="722"/>
      <c r="BC100" s="722"/>
      <c r="BD100" s="722"/>
      <c r="BE100" s="722"/>
      <c r="BF100" s="722"/>
      <c r="BG100" s="722"/>
      <c r="BH100" s="722"/>
      <c r="BI100" s="722"/>
      <c r="BN100" s="794"/>
      <c r="BO100" s="794"/>
      <c r="BP100" s="794"/>
      <c r="BQ100" s="794"/>
      <c r="BR100" s="794"/>
      <c r="BS100" s="794"/>
      <c r="BT100" s="794"/>
      <c r="BU100" s="794"/>
      <c r="BV100" s="794"/>
      <c r="BW100" s="794"/>
      <c r="BX100" s="794"/>
      <c r="BY100" s="794"/>
      <c r="BZ100" s="794"/>
      <c r="CA100" s="794"/>
      <c r="CB100" s="794"/>
      <c r="CC100" s="794"/>
      <c r="CD100" s="794"/>
      <c r="CE100" s="794"/>
      <c r="CF100" s="794"/>
      <c r="CG100" s="794"/>
      <c r="CH100" s="794"/>
      <c r="CI100" s="794"/>
      <c r="CJ100" s="795"/>
      <c r="CK100" s="795"/>
      <c r="CL100" s="795"/>
      <c r="CM100" s="795"/>
      <c r="CN100" s="795"/>
      <c r="CO100" s="795"/>
      <c r="CP100" s="795"/>
      <c r="CQ100" s="795"/>
      <c r="CR100" s="795"/>
      <c r="CS100" s="795"/>
    </row>
    <row r="101" spans="1:97" s="14" customFormat="1" ht="69.95" customHeight="1" thickBot="1" x14ac:dyDescent="0.25">
      <c r="A101" s="2"/>
      <c r="B101" s="197" t="s">
        <v>327</v>
      </c>
      <c r="C101" s="183"/>
      <c r="D101" s="198"/>
      <c r="E101" s="184"/>
      <c r="F101" s="199"/>
      <c r="G101" s="198"/>
      <c r="H101" s="184"/>
      <c r="I101" s="199"/>
      <c r="J101" s="198"/>
      <c r="K101" s="184"/>
      <c r="L101" s="199"/>
      <c r="M101" s="198"/>
      <c r="N101" s="184"/>
      <c r="O101" s="199"/>
      <c r="P101" s="198"/>
      <c r="Q101" s="184"/>
      <c r="R101" s="199"/>
      <c r="S101" s="198"/>
      <c r="T101" s="198"/>
      <c r="U101" s="1540"/>
      <c r="V101" s="1541"/>
      <c r="W101" s="1542"/>
      <c r="AH101" s="723"/>
      <c r="AI101" s="723"/>
      <c r="AJ101" s="723"/>
      <c r="AK101" s="723"/>
      <c r="AL101" s="723"/>
      <c r="AM101" s="723"/>
      <c r="AN101" s="723"/>
      <c r="AO101" s="723"/>
      <c r="AP101" s="723"/>
      <c r="AQ101" s="723"/>
      <c r="AR101" s="723"/>
      <c r="AS101" s="723"/>
      <c r="AT101" s="723"/>
      <c r="AU101" s="723"/>
      <c r="AV101" s="723"/>
      <c r="AW101" s="723"/>
      <c r="AX101" s="723"/>
      <c r="AY101" s="723"/>
      <c r="AZ101" s="723"/>
      <c r="BA101" s="723"/>
      <c r="BB101" s="723"/>
      <c r="BC101" s="723"/>
      <c r="BD101" s="722"/>
      <c r="BE101" s="722"/>
      <c r="BF101" s="722"/>
      <c r="BG101" s="722"/>
      <c r="BH101" s="722"/>
      <c r="BI101" s="722"/>
      <c r="BN101" s="795"/>
      <c r="BO101" s="795"/>
      <c r="BP101" s="795"/>
      <c r="BQ101" s="795"/>
      <c r="BR101" s="795"/>
      <c r="BS101" s="795"/>
      <c r="BT101" s="795"/>
      <c r="BU101" s="795"/>
      <c r="BV101" s="795"/>
      <c r="BW101" s="795"/>
      <c r="BX101" s="795"/>
      <c r="BY101" s="795"/>
      <c r="BZ101" s="795"/>
      <c r="CA101" s="795"/>
      <c r="CB101" s="795"/>
      <c r="CC101" s="795"/>
      <c r="CD101" s="795"/>
      <c r="CE101" s="795"/>
      <c r="CF101" s="795"/>
      <c r="CG101" s="795"/>
      <c r="CH101" s="795"/>
      <c r="CI101" s="795"/>
      <c r="CJ101" s="795"/>
      <c r="CK101" s="795"/>
      <c r="CL101" s="795"/>
      <c r="CM101" s="795"/>
      <c r="CN101" s="795"/>
      <c r="CO101" s="795"/>
      <c r="CP101" s="795"/>
      <c r="CQ101" s="795"/>
      <c r="CR101" s="795"/>
      <c r="CS101" s="795"/>
    </row>
    <row r="102" spans="1:97" s="2" customFormat="1" ht="20.100000000000001" customHeight="1" x14ac:dyDescent="0.2">
      <c r="B102" s="7"/>
      <c r="C102" s="674" t="str">
        <f>IF(MAX(C93:C99)&gt;0,IF(ISBLANK(C92),"Please extend back to at least 2011",""),"")</f>
        <v/>
      </c>
      <c r="D102" s="674" t="str">
        <f t="shared" ref="D102:T102" si="18">IF(MAX(D93:D99)&gt;0,IF(ISBLANK(D92),"Please extend back to at least 2011",""),"")</f>
        <v/>
      </c>
      <c r="E102" s="674" t="str">
        <f t="shared" si="18"/>
        <v/>
      </c>
      <c r="F102" s="674" t="str">
        <f t="shared" si="18"/>
        <v/>
      </c>
      <c r="G102" s="674" t="str">
        <f t="shared" si="18"/>
        <v/>
      </c>
      <c r="H102" s="674" t="str">
        <f t="shared" si="18"/>
        <v/>
      </c>
      <c r="I102" s="674" t="str">
        <f t="shared" si="18"/>
        <v/>
      </c>
      <c r="J102" s="674" t="str">
        <f t="shared" si="18"/>
        <v/>
      </c>
      <c r="K102" s="674" t="str">
        <f t="shared" si="18"/>
        <v/>
      </c>
      <c r="L102" s="674" t="str">
        <f t="shared" si="18"/>
        <v/>
      </c>
      <c r="M102" s="674" t="str">
        <f t="shared" si="18"/>
        <v/>
      </c>
      <c r="N102" s="674" t="str">
        <f t="shared" si="18"/>
        <v/>
      </c>
      <c r="O102" s="674" t="str">
        <f t="shared" si="18"/>
        <v/>
      </c>
      <c r="P102" s="674" t="str">
        <f t="shared" si="18"/>
        <v/>
      </c>
      <c r="Q102" s="674" t="str">
        <f t="shared" si="18"/>
        <v/>
      </c>
      <c r="R102" s="674" t="str">
        <f t="shared" si="18"/>
        <v/>
      </c>
      <c r="S102" s="674" t="str">
        <f t="shared" si="18"/>
        <v/>
      </c>
      <c r="T102" s="674" t="str">
        <f t="shared" si="18"/>
        <v/>
      </c>
      <c r="U102" s="7"/>
      <c r="V102" s="7"/>
      <c r="W102" s="7"/>
      <c r="AH102" s="722"/>
      <c r="AI102" s="722"/>
      <c r="AJ102" s="722"/>
      <c r="AK102" s="722"/>
      <c r="AL102" s="722"/>
      <c r="AM102" s="722"/>
      <c r="AN102" s="722"/>
      <c r="AO102" s="722"/>
      <c r="AP102" s="722"/>
      <c r="AQ102" s="722"/>
      <c r="AR102" s="722"/>
      <c r="AS102" s="722"/>
      <c r="AT102" s="722"/>
      <c r="AU102" s="722"/>
      <c r="AV102" s="722"/>
      <c r="AW102" s="722"/>
      <c r="AX102" s="722"/>
      <c r="AY102" s="722"/>
      <c r="AZ102" s="722"/>
      <c r="BA102" s="722"/>
      <c r="BB102" s="722"/>
      <c r="BC102" s="722"/>
      <c r="BD102" s="722"/>
      <c r="BE102" s="722"/>
      <c r="BF102" s="722"/>
      <c r="BG102" s="722"/>
      <c r="BH102" s="722"/>
      <c r="BI102" s="722"/>
      <c r="BN102" s="794"/>
      <c r="BO102" s="794"/>
      <c r="BP102" s="794"/>
      <c r="BQ102" s="794"/>
      <c r="BR102" s="794"/>
      <c r="BS102" s="794"/>
      <c r="BT102" s="794"/>
      <c r="BU102" s="794"/>
      <c r="BV102" s="794"/>
      <c r="BW102" s="794"/>
      <c r="BX102" s="794"/>
      <c r="BY102" s="794"/>
      <c r="BZ102" s="794"/>
      <c r="CA102" s="794"/>
      <c r="CB102" s="794"/>
      <c r="CC102" s="794"/>
      <c r="CD102" s="794"/>
      <c r="CE102" s="794"/>
      <c r="CF102" s="794"/>
      <c r="CG102" s="794"/>
      <c r="CH102" s="794"/>
      <c r="CI102" s="794"/>
      <c r="CJ102" s="795"/>
      <c r="CK102" s="795"/>
      <c r="CL102" s="795"/>
      <c r="CM102" s="795"/>
      <c r="CN102" s="795"/>
      <c r="CO102" s="795"/>
      <c r="CP102" s="795"/>
      <c r="CQ102" s="795"/>
      <c r="CR102" s="795"/>
      <c r="CS102" s="795"/>
    </row>
    <row r="103" spans="1:97" s="2" customFormat="1" ht="20.100000000000001" customHeight="1" x14ac:dyDescent="0.2">
      <c r="B103" s="1209" t="s">
        <v>611</v>
      </c>
      <c r="C103" s="1210" t="s">
        <v>790</v>
      </c>
      <c r="D103" s="1210" t="s">
        <v>791</v>
      </c>
      <c r="E103" s="1210" t="s">
        <v>792</v>
      </c>
      <c r="F103" s="1210" t="s">
        <v>793</v>
      </c>
      <c r="G103" s="1210" t="s">
        <v>794</v>
      </c>
      <c r="H103" s="1210" t="s">
        <v>795</v>
      </c>
      <c r="I103" s="1210" t="s">
        <v>796</v>
      </c>
      <c r="J103" s="1210" t="s">
        <v>797</v>
      </c>
      <c r="K103" s="1210" t="s">
        <v>798</v>
      </c>
      <c r="L103" s="1210" t="s">
        <v>799</v>
      </c>
      <c r="M103" s="1210" t="s">
        <v>800</v>
      </c>
      <c r="N103" s="1210" t="s">
        <v>801</v>
      </c>
      <c r="O103" s="1210" t="s">
        <v>802</v>
      </c>
      <c r="P103" s="1210" t="s">
        <v>803</v>
      </c>
      <c r="Q103" s="1210" t="s">
        <v>804</v>
      </c>
      <c r="R103" s="1210" t="s">
        <v>805</v>
      </c>
      <c r="S103" s="1210" t="s">
        <v>806</v>
      </c>
      <c r="T103" s="1210" t="s">
        <v>807</v>
      </c>
      <c r="U103" s="7"/>
      <c r="V103" s="7"/>
      <c r="W103" s="7"/>
      <c r="AH103" s="722"/>
      <c r="AI103" s="722"/>
      <c r="AJ103" s="722"/>
      <c r="AK103" s="722"/>
      <c r="AL103" s="722"/>
      <c r="AM103" s="722"/>
      <c r="AN103" s="722"/>
      <c r="AO103" s="722"/>
      <c r="AP103" s="722"/>
      <c r="AQ103" s="722"/>
      <c r="AR103" s="722"/>
      <c r="AS103" s="722"/>
      <c r="AT103" s="722"/>
      <c r="AU103" s="722"/>
      <c r="AV103" s="722"/>
      <c r="AW103" s="722"/>
      <c r="AX103" s="722"/>
      <c r="AY103" s="722"/>
      <c r="AZ103" s="722"/>
      <c r="BA103" s="722"/>
      <c r="BB103" s="722"/>
      <c r="BC103" s="722"/>
      <c r="BD103" s="722"/>
      <c r="BE103" s="722"/>
      <c r="BF103" s="722"/>
      <c r="BG103" s="722"/>
      <c r="BH103" s="722"/>
      <c r="BI103" s="722"/>
      <c r="BN103" s="794"/>
      <c r="BO103" s="794"/>
      <c r="BP103" s="794"/>
      <c r="BQ103" s="794"/>
      <c r="BR103" s="794"/>
      <c r="BS103" s="794"/>
      <c r="BT103" s="794"/>
      <c r="BU103" s="794"/>
      <c r="BV103" s="794"/>
      <c r="BW103" s="794"/>
      <c r="BX103" s="794"/>
      <c r="BY103" s="794"/>
      <c r="BZ103" s="794"/>
      <c r="CA103" s="794"/>
      <c r="CB103" s="794"/>
      <c r="CC103" s="794"/>
      <c r="CD103" s="794"/>
      <c r="CE103" s="794"/>
      <c r="CF103" s="794"/>
      <c r="CG103" s="794"/>
      <c r="CH103" s="794"/>
      <c r="CI103" s="794"/>
      <c r="CJ103" s="795"/>
      <c r="CK103" s="795"/>
      <c r="CL103" s="795"/>
      <c r="CM103" s="795"/>
      <c r="CN103" s="795"/>
      <c r="CO103" s="795"/>
      <c r="CP103" s="795"/>
      <c r="CQ103" s="795"/>
      <c r="CR103" s="795"/>
      <c r="CS103" s="795"/>
    </row>
    <row r="104" spans="1:97" s="2" customFormat="1" ht="20.100000000000001" customHeight="1" x14ac:dyDescent="0.2">
      <c r="B104" s="7"/>
      <c r="C104" s="7"/>
      <c r="D104" s="7"/>
      <c r="E104" s="7"/>
      <c r="F104" s="7"/>
      <c r="G104" s="7"/>
      <c r="H104" s="7"/>
      <c r="I104" s="7"/>
      <c r="J104" s="7"/>
      <c r="K104" s="7"/>
      <c r="L104" s="7"/>
      <c r="M104" s="7"/>
      <c r="N104" s="7"/>
      <c r="O104" s="7"/>
      <c r="P104" s="7"/>
      <c r="Q104" s="7"/>
      <c r="R104" s="7"/>
      <c r="S104" s="7"/>
      <c r="T104" s="7"/>
      <c r="U104" s="7"/>
      <c r="V104" s="7"/>
      <c r="W104" s="7"/>
      <c r="AH104" s="722"/>
      <c r="AI104" s="722"/>
      <c r="AJ104" s="722"/>
      <c r="AK104" s="722"/>
      <c r="AL104" s="722"/>
      <c r="AM104" s="722"/>
      <c r="AN104" s="722"/>
      <c r="AO104" s="722"/>
      <c r="AP104" s="722"/>
      <c r="AQ104" s="722"/>
      <c r="AR104" s="722"/>
      <c r="AS104" s="722"/>
      <c r="AT104" s="722"/>
      <c r="AU104" s="722"/>
      <c r="AV104" s="722"/>
      <c r="AW104" s="722"/>
      <c r="AX104" s="722"/>
      <c r="AY104" s="722"/>
      <c r="AZ104" s="722"/>
      <c r="BA104" s="722"/>
      <c r="BB104" s="722"/>
      <c r="BC104" s="722"/>
      <c r="BD104" s="722"/>
      <c r="BE104" s="722"/>
      <c r="BF104" s="722"/>
      <c r="BG104" s="722"/>
      <c r="BH104" s="722"/>
      <c r="BI104" s="722"/>
      <c r="BN104" s="794"/>
      <c r="BO104" s="794"/>
      <c r="BP104" s="794"/>
      <c r="BQ104" s="794"/>
      <c r="BR104" s="794"/>
      <c r="BS104" s="794"/>
      <c r="BT104" s="794"/>
      <c r="BU104" s="794"/>
      <c r="BV104" s="794"/>
      <c r="BW104" s="794"/>
      <c r="BX104" s="794"/>
      <c r="BY104" s="794"/>
      <c r="BZ104" s="794"/>
      <c r="CA104" s="794"/>
      <c r="CB104" s="794"/>
      <c r="CC104" s="794"/>
      <c r="CD104" s="794"/>
      <c r="CE104" s="794"/>
      <c r="CF104" s="794"/>
      <c r="CG104" s="794"/>
      <c r="CH104" s="794"/>
      <c r="CI104" s="794"/>
      <c r="CJ104" s="795"/>
      <c r="CK104" s="795"/>
      <c r="CL104" s="795"/>
      <c r="CM104" s="795"/>
      <c r="CN104" s="795"/>
      <c r="CO104" s="795"/>
      <c r="CP104" s="795"/>
      <c r="CQ104" s="795"/>
      <c r="CR104" s="795"/>
      <c r="CS104" s="795"/>
    </row>
    <row r="105" spans="1:97" s="2" customFormat="1" ht="14.25" customHeight="1" x14ac:dyDescent="0.25">
      <c r="B105" s="96" t="s">
        <v>44</v>
      </c>
      <c r="C105" s="7"/>
      <c r="D105" s="7"/>
      <c r="E105" s="7"/>
      <c r="F105" s="7"/>
      <c r="G105" s="7"/>
      <c r="H105" s="7"/>
      <c r="I105" s="7"/>
      <c r="J105" s="7"/>
      <c r="K105" s="7"/>
      <c r="L105" s="7"/>
      <c r="M105" s="7"/>
      <c r="N105" s="7"/>
      <c r="O105" s="7"/>
      <c r="P105" s="7"/>
      <c r="Q105" s="7"/>
      <c r="R105" s="7"/>
      <c r="S105" s="7"/>
      <c r="T105" s="7"/>
      <c r="U105" s="7"/>
      <c r="V105" s="7"/>
      <c r="W105" s="7"/>
      <c r="AH105" s="930"/>
      <c r="AI105" s="722"/>
      <c r="AJ105" s="722"/>
      <c r="AK105" s="722"/>
      <c r="AL105" s="722"/>
      <c r="AM105" s="722"/>
      <c r="AN105" s="722"/>
      <c r="AO105" s="722"/>
      <c r="AP105" s="722"/>
      <c r="AQ105" s="722"/>
      <c r="AR105" s="722"/>
      <c r="AS105" s="722"/>
      <c r="AT105" s="722"/>
      <c r="AU105" s="722"/>
      <c r="AV105" s="722"/>
      <c r="AW105" s="722"/>
      <c r="AX105" s="722"/>
      <c r="AY105" s="722"/>
      <c r="AZ105" s="722"/>
      <c r="BA105" s="722"/>
      <c r="BB105" s="722"/>
      <c r="BC105" s="722"/>
      <c r="BD105" s="722"/>
      <c r="BE105" s="722"/>
      <c r="BF105" s="722"/>
      <c r="BG105" s="722"/>
      <c r="BH105" s="722"/>
      <c r="BI105" s="722"/>
      <c r="BN105" s="931"/>
      <c r="BO105" s="794"/>
      <c r="BP105" s="794"/>
      <c r="BQ105" s="794"/>
      <c r="BR105" s="794"/>
      <c r="BS105" s="794"/>
      <c r="BT105" s="794"/>
      <c r="BU105" s="794"/>
      <c r="BV105" s="794"/>
      <c r="BW105" s="794"/>
      <c r="BX105" s="794"/>
      <c r="BY105" s="794"/>
      <c r="BZ105" s="794"/>
      <c r="CA105" s="794"/>
      <c r="CB105" s="794"/>
      <c r="CC105" s="794"/>
      <c r="CD105" s="794"/>
      <c r="CE105" s="794"/>
      <c r="CF105" s="794"/>
      <c r="CG105" s="794"/>
      <c r="CH105" s="794"/>
      <c r="CI105" s="794"/>
      <c r="CJ105" s="795"/>
      <c r="CK105" s="795"/>
      <c r="CL105" s="795"/>
      <c r="CM105" s="795"/>
      <c r="CN105" s="795"/>
      <c r="CO105" s="795"/>
      <c r="CP105" s="795"/>
      <c r="CQ105" s="795"/>
      <c r="CR105" s="795"/>
      <c r="CS105" s="795"/>
    </row>
    <row r="106" spans="1:97" s="2" customFormat="1" ht="9.9499999999999993" customHeight="1" x14ac:dyDescent="0.2">
      <c r="B106" s="7"/>
      <c r="C106" s="7"/>
      <c r="D106" s="7"/>
      <c r="E106" s="7"/>
      <c r="F106" s="7"/>
      <c r="G106" s="7"/>
      <c r="H106" s="7"/>
      <c r="I106" s="7"/>
      <c r="J106" s="7"/>
      <c r="K106" s="7"/>
      <c r="L106" s="7"/>
      <c r="M106" s="7"/>
      <c r="N106" s="7"/>
      <c r="O106" s="7"/>
      <c r="P106" s="7"/>
      <c r="Q106" s="7"/>
      <c r="R106" s="7"/>
      <c r="S106" s="7"/>
      <c r="T106" s="7"/>
      <c r="U106" s="7"/>
      <c r="V106" s="7"/>
      <c r="W106" s="7"/>
      <c r="Y106"/>
      <c r="Z106"/>
      <c r="AA106"/>
      <c r="AB106"/>
      <c r="AC106"/>
      <c r="AD106"/>
      <c r="AE106"/>
      <c r="AF106"/>
      <c r="AG106"/>
      <c r="AH106" s="722"/>
      <c r="AI106" s="722"/>
      <c r="AJ106" s="722"/>
      <c r="AK106" s="722"/>
      <c r="AL106" s="722"/>
      <c r="AM106" s="722"/>
      <c r="AN106" s="722"/>
      <c r="AO106" s="722"/>
      <c r="AP106" s="722"/>
      <c r="AQ106" s="722"/>
      <c r="AR106" s="722"/>
      <c r="AS106" s="722"/>
      <c r="AT106" s="722"/>
      <c r="AU106" s="722"/>
      <c r="AV106" s="722"/>
      <c r="AW106" s="722"/>
      <c r="AX106" s="722"/>
      <c r="AY106" s="722"/>
      <c r="AZ106" s="722"/>
      <c r="BA106" s="722"/>
      <c r="BB106" s="722"/>
      <c r="BC106" s="722"/>
      <c r="BD106" s="722"/>
      <c r="BE106" s="722"/>
      <c r="BF106" s="722"/>
      <c r="BG106" s="722"/>
      <c r="BH106" s="722"/>
      <c r="BI106" s="722"/>
      <c r="BN106" s="794"/>
      <c r="BO106" s="794"/>
      <c r="BP106" s="794"/>
      <c r="BQ106" s="794"/>
      <c r="BR106" s="794"/>
      <c r="BS106" s="794"/>
      <c r="BT106" s="794"/>
      <c r="BU106" s="794"/>
      <c r="BV106" s="794"/>
      <c r="BW106" s="794"/>
      <c r="BX106" s="794"/>
      <c r="BY106" s="794"/>
      <c r="BZ106" s="794"/>
      <c r="CA106" s="794"/>
      <c r="CB106" s="794"/>
      <c r="CC106" s="794"/>
      <c r="CD106" s="794"/>
      <c r="CE106" s="794"/>
      <c r="CF106" s="794"/>
      <c r="CG106" s="794"/>
      <c r="CH106" s="794"/>
      <c r="CI106" s="794"/>
      <c r="CJ106" s="795"/>
      <c r="CK106" s="795"/>
      <c r="CL106" s="795"/>
      <c r="CM106" s="795"/>
      <c r="CN106" s="795"/>
      <c r="CO106" s="795"/>
      <c r="CP106" s="795"/>
      <c r="CQ106" s="795"/>
      <c r="CR106" s="795"/>
      <c r="CS106" s="795"/>
    </row>
    <row r="107" spans="1:97" s="2" customFormat="1" ht="14.25" customHeight="1" x14ac:dyDescent="0.25">
      <c r="B107" s="2089"/>
      <c r="C107" s="163" t="s">
        <v>1</v>
      </c>
      <c r="D107" s="164" t="s">
        <v>2</v>
      </c>
      <c r="E107" s="163" t="s">
        <v>3</v>
      </c>
      <c r="F107" s="164" t="s">
        <v>80</v>
      </c>
      <c r="G107" s="163" t="s">
        <v>4</v>
      </c>
      <c r="H107" s="164" t="s">
        <v>5</v>
      </c>
      <c r="I107" s="163" t="s">
        <v>6</v>
      </c>
      <c r="J107" s="164" t="s">
        <v>7</v>
      </c>
      <c r="K107" s="163" t="s">
        <v>8</v>
      </c>
      <c r="L107" s="164" t="s">
        <v>9</v>
      </c>
      <c r="M107" s="163" t="s">
        <v>10</v>
      </c>
      <c r="N107" s="164" t="s">
        <v>11</v>
      </c>
      <c r="O107" s="164" t="s">
        <v>12</v>
      </c>
      <c r="P107" s="163" t="s">
        <v>13</v>
      </c>
      <c r="Q107" s="164" t="s">
        <v>14</v>
      </c>
      <c r="R107" s="164" t="s">
        <v>15</v>
      </c>
      <c r="S107" s="165" t="s">
        <v>16</v>
      </c>
      <c r="T107" s="166" t="s">
        <v>17</v>
      </c>
      <c r="U107" s="166" t="s">
        <v>18</v>
      </c>
      <c r="V107" s="166" t="s">
        <v>19</v>
      </c>
      <c r="Y107"/>
      <c r="Z107"/>
      <c r="AA107"/>
      <c r="AB107"/>
      <c r="AC107"/>
      <c r="AD107"/>
      <c r="AE107"/>
      <c r="AF107"/>
      <c r="AG107"/>
      <c r="AH107" s="1094" t="s">
        <v>44</v>
      </c>
      <c r="AI107" s="889"/>
      <c r="AJ107" s="735"/>
      <c r="AK107" s="735"/>
      <c r="AL107" s="889"/>
      <c r="AM107" s="735"/>
      <c r="AN107" s="735"/>
      <c r="AO107" s="889"/>
      <c r="AP107" s="735"/>
      <c r="AQ107" s="735"/>
      <c r="AR107" s="889"/>
      <c r="AS107" s="722"/>
      <c r="AT107" s="722"/>
      <c r="AU107" s="722"/>
      <c r="AV107" s="722"/>
      <c r="AW107" s="722"/>
      <c r="AX107" s="722"/>
      <c r="AY107" s="735"/>
      <c r="AZ107" s="735"/>
      <c r="BA107" s="890"/>
      <c r="BB107" s="735"/>
      <c r="BC107" s="722"/>
      <c r="BD107" s="722"/>
      <c r="BE107" s="722"/>
      <c r="BF107" s="722"/>
      <c r="BG107" s="722"/>
      <c r="BH107" s="722"/>
      <c r="BI107" s="722"/>
      <c r="BN107" s="1103" t="s">
        <v>44</v>
      </c>
      <c r="BO107" s="921"/>
      <c r="BP107" s="807"/>
      <c r="BQ107" s="807"/>
      <c r="BR107" s="921"/>
      <c r="BS107" s="807"/>
      <c r="BT107" s="807"/>
      <c r="BU107" s="921"/>
      <c r="BV107" s="807"/>
      <c r="BW107" s="807"/>
      <c r="BX107" s="921"/>
      <c r="BY107" s="807"/>
      <c r="BZ107" s="807"/>
      <c r="CA107" s="921"/>
      <c r="CB107" s="807"/>
      <c r="CC107" s="807"/>
      <c r="CD107" s="921"/>
      <c r="CE107" s="807"/>
      <c r="CF107" s="807"/>
      <c r="CG107" s="922"/>
      <c r="CH107" s="807"/>
      <c r="CI107" s="807"/>
      <c r="CJ107" s="795"/>
      <c r="CK107" s="795"/>
      <c r="CL107" s="795"/>
      <c r="CM107" s="795"/>
      <c r="CN107" s="795"/>
      <c r="CO107" s="795"/>
      <c r="CP107" s="795"/>
      <c r="CQ107" s="795"/>
      <c r="CR107" s="795"/>
      <c r="CS107" s="795"/>
    </row>
    <row r="108" spans="1:97" s="2" customFormat="1" ht="25.5" customHeight="1" x14ac:dyDescent="0.25">
      <c r="B108" s="2090"/>
      <c r="C108" s="2105" t="s">
        <v>89</v>
      </c>
      <c r="D108" s="2106"/>
      <c r="E108" s="2106"/>
      <c r="F108" s="2107"/>
      <c r="G108" s="2105" t="s">
        <v>586</v>
      </c>
      <c r="H108" s="2106"/>
      <c r="I108" s="2106"/>
      <c r="J108" s="2107"/>
      <c r="K108" s="2105" t="s">
        <v>587</v>
      </c>
      <c r="L108" s="2106"/>
      <c r="M108" s="2106"/>
      <c r="N108" s="2107"/>
      <c r="O108" s="2105" t="s">
        <v>588</v>
      </c>
      <c r="P108" s="2106"/>
      <c r="Q108" s="2106"/>
      <c r="R108" s="2107"/>
      <c r="S108" s="2105" t="s">
        <v>50</v>
      </c>
      <c r="T108" s="2106"/>
      <c r="U108" s="2106"/>
      <c r="V108" s="2107"/>
      <c r="W108" s="1170"/>
      <c r="Y108"/>
      <c r="Z108"/>
      <c r="AA108"/>
      <c r="AB108"/>
      <c r="AC108"/>
      <c r="AD108"/>
      <c r="AE108"/>
      <c r="AF108"/>
      <c r="AG108"/>
      <c r="AH108" s="1094"/>
      <c r="AI108" s="889"/>
      <c r="AJ108" s="735"/>
      <c r="AK108" s="735"/>
      <c r="AL108" s="889"/>
      <c r="AM108" s="735"/>
      <c r="AN108" s="735"/>
      <c r="AO108" s="889"/>
      <c r="AP108" s="735"/>
      <c r="AQ108" s="735"/>
      <c r="AR108" s="889"/>
      <c r="AS108" s="722"/>
      <c r="AT108" s="722"/>
      <c r="AU108" s="722"/>
      <c r="AV108" s="722"/>
      <c r="AW108" s="722"/>
      <c r="AX108" s="722"/>
      <c r="AY108" s="735"/>
      <c r="AZ108" s="735"/>
      <c r="BA108" s="890"/>
      <c r="BB108" s="735"/>
      <c r="BC108" s="722"/>
      <c r="BD108" s="722"/>
      <c r="BE108" s="722"/>
      <c r="BF108" s="722"/>
      <c r="BG108" s="722"/>
      <c r="BH108" s="722"/>
      <c r="BI108" s="722"/>
      <c r="BN108" s="1103"/>
      <c r="BO108" s="921"/>
      <c r="BP108" s="807"/>
      <c r="BQ108" s="807"/>
      <c r="BR108" s="921"/>
      <c r="BS108" s="807"/>
      <c r="BT108" s="807"/>
      <c r="BU108" s="921"/>
      <c r="BV108" s="807"/>
      <c r="BW108" s="807"/>
      <c r="BX108" s="921"/>
      <c r="BY108" s="807"/>
      <c r="BZ108" s="807"/>
      <c r="CA108" s="921"/>
      <c r="CB108" s="807"/>
      <c r="CC108" s="807"/>
      <c r="CD108" s="921"/>
      <c r="CE108" s="807"/>
      <c r="CF108" s="807"/>
      <c r="CG108" s="922"/>
      <c r="CH108" s="807"/>
      <c r="CI108" s="807"/>
      <c r="CJ108" s="795"/>
      <c r="CK108" s="795"/>
      <c r="CL108" s="795"/>
      <c r="CM108" s="795"/>
      <c r="CN108" s="795"/>
      <c r="CO108" s="795"/>
      <c r="CP108" s="795"/>
      <c r="CQ108" s="795"/>
      <c r="CR108" s="795"/>
      <c r="CS108" s="795"/>
    </row>
    <row r="109" spans="1:97" s="2" customFormat="1" ht="7.5" customHeight="1" x14ac:dyDescent="0.2">
      <c r="B109" s="2090"/>
      <c r="C109" s="1148"/>
      <c r="D109" s="1150"/>
      <c r="E109" s="1178"/>
      <c r="F109" s="1179"/>
      <c r="G109" s="1148"/>
      <c r="H109" s="1150"/>
      <c r="I109" s="1178"/>
      <c r="J109" s="1179"/>
      <c r="K109" s="1148"/>
      <c r="L109" s="1150"/>
      <c r="M109" s="1178"/>
      <c r="N109" s="1179"/>
      <c r="O109" s="1148"/>
      <c r="P109" s="1150"/>
      <c r="Q109" s="1178"/>
      <c r="R109" s="1179"/>
      <c r="S109" s="1148"/>
      <c r="T109" s="1150"/>
      <c r="U109" s="1178"/>
      <c r="V109" s="1179"/>
      <c r="Y109"/>
      <c r="Z109"/>
      <c r="AA109"/>
      <c r="AB109"/>
      <c r="AC109"/>
      <c r="AD109"/>
      <c r="AE109"/>
      <c r="AF109"/>
      <c r="AG109"/>
      <c r="AH109" s="1090" t="s">
        <v>549</v>
      </c>
      <c r="AI109" s="889"/>
      <c r="AJ109" s="886"/>
      <c r="AK109" s="886"/>
      <c r="AL109" s="889"/>
      <c r="AM109" s="886"/>
      <c r="AN109" s="886"/>
      <c r="AO109" s="889"/>
      <c r="AP109" s="886"/>
      <c r="AQ109" s="886"/>
      <c r="AR109" s="889"/>
      <c r="AS109" s="886"/>
      <c r="AT109" s="886"/>
      <c r="AU109" s="889"/>
      <c r="AV109" s="886"/>
      <c r="AW109" s="886"/>
      <c r="AX109" s="889"/>
      <c r="AY109" s="886"/>
      <c r="AZ109" s="886"/>
      <c r="BA109" s="890"/>
      <c r="BB109" s="886"/>
      <c r="BC109" s="722"/>
      <c r="BD109" s="722"/>
      <c r="BE109" s="722"/>
      <c r="BF109" s="722"/>
      <c r="BG109" s="722"/>
      <c r="BH109" s="722"/>
      <c r="BI109" s="722"/>
      <c r="BN109" s="1099" t="s">
        <v>1132</v>
      </c>
      <c r="BO109" s="921"/>
      <c r="BP109" s="918"/>
      <c r="BQ109" s="918"/>
      <c r="BR109" s="921"/>
      <c r="BS109" s="918"/>
      <c r="BT109" s="918"/>
      <c r="BU109" s="921"/>
      <c r="BV109" s="918"/>
      <c r="BW109" s="918"/>
      <c r="BX109" s="921"/>
      <c r="BY109" s="918"/>
      <c r="BZ109" s="918"/>
      <c r="CA109" s="921"/>
      <c r="CB109" s="918"/>
      <c r="CC109" s="918"/>
      <c r="CD109" s="921"/>
      <c r="CE109" s="918"/>
      <c r="CF109" s="918"/>
      <c r="CG109" s="922"/>
      <c r="CH109" s="918"/>
      <c r="CI109" s="918"/>
      <c r="CJ109" s="795"/>
      <c r="CK109" s="795"/>
      <c r="CL109" s="795"/>
      <c r="CM109" s="795"/>
      <c r="CN109" s="795"/>
      <c r="CO109" s="795"/>
      <c r="CP109" s="795"/>
      <c r="CQ109" s="795"/>
      <c r="CR109" s="795"/>
      <c r="CS109" s="795"/>
    </row>
    <row r="110" spans="1:97" s="2" customFormat="1" ht="60.95" customHeight="1" thickBot="1" x14ac:dyDescent="0.25">
      <c r="B110" s="2091"/>
      <c r="C110" s="1149" t="s">
        <v>589</v>
      </c>
      <c r="D110" s="267" t="s">
        <v>324</v>
      </c>
      <c r="E110" s="268" t="s">
        <v>329</v>
      </c>
      <c r="F110" s="1158" t="s">
        <v>590</v>
      </c>
      <c r="G110" s="1149" t="s">
        <v>589</v>
      </c>
      <c r="H110" s="267" t="s">
        <v>232</v>
      </c>
      <c r="I110" s="268" t="s">
        <v>329</v>
      </c>
      <c r="J110" s="1158" t="s">
        <v>590</v>
      </c>
      <c r="K110" s="1149" t="s">
        <v>589</v>
      </c>
      <c r="L110" s="267" t="s">
        <v>232</v>
      </c>
      <c r="M110" s="268" t="s">
        <v>329</v>
      </c>
      <c r="N110" s="1158" t="s">
        <v>590</v>
      </c>
      <c r="O110" s="1149" t="s">
        <v>589</v>
      </c>
      <c r="P110" s="267" t="s">
        <v>232</v>
      </c>
      <c r="Q110" s="268" t="s">
        <v>329</v>
      </c>
      <c r="R110" s="1158" t="s">
        <v>590</v>
      </c>
      <c r="S110" s="1149" t="s">
        <v>589</v>
      </c>
      <c r="T110" s="267" t="s">
        <v>232</v>
      </c>
      <c r="U110" s="268" t="s">
        <v>329</v>
      </c>
      <c r="V110" s="1158" t="s">
        <v>590</v>
      </c>
      <c r="Y110"/>
      <c r="Z110"/>
      <c r="AA110"/>
      <c r="AB110"/>
      <c r="AC110"/>
      <c r="AD110"/>
      <c r="AE110"/>
      <c r="AF110"/>
      <c r="AG110"/>
      <c r="AH110" s="885"/>
      <c r="AI110" s="867" t="s">
        <v>1</v>
      </c>
      <c r="AJ110" s="868" t="s">
        <v>2</v>
      </c>
      <c r="AK110" s="867" t="s">
        <v>3</v>
      </c>
      <c r="AL110" s="868" t="s">
        <v>80</v>
      </c>
      <c r="AM110" s="867" t="s">
        <v>4</v>
      </c>
      <c r="AN110" s="868" t="s">
        <v>5</v>
      </c>
      <c r="AO110" s="867" t="s">
        <v>6</v>
      </c>
      <c r="AP110" s="868" t="s">
        <v>7</v>
      </c>
      <c r="AQ110" s="867" t="s">
        <v>8</v>
      </c>
      <c r="AR110" s="868" t="s">
        <v>9</v>
      </c>
      <c r="AS110" s="867" t="s">
        <v>10</v>
      </c>
      <c r="AT110" s="868" t="s">
        <v>11</v>
      </c>
      <c r="AU110" s="867" t="s">
        <v>12</v>
      </c>
      <c r="AV110" s="868" t="s">
        <v>13</v>
      </c>
      <c r="AW110" s="867" t="s">
        <v>14</v>
      </c>
      <c r="AX110" s="868" t="s">
        <v>15</v>
      </c>
      <c r="AY110" s="867" t="s">
        <v>16</v>
      </c>
      <c r="AZ110" s="868" t="s">
        <v>17</v>
      </c>
      <c r="BA110" s="867" t="s">
        <v>18</v>
      </c>
      <c r="BB110" s="868" t="s">
        <v>19</v>
      </c>
      <c r="BC110" s="722"/>
      <c r="BD110" s="722"/>
      <c r="BE110" s="722"/>
      <c r="BF110" s="722"/>
      <c r="BG110" s="722"/>
      <c r="BH110" s="722"/>
      <c r="BI110" s="722"/>
      <c r="BN110" s="917"/>
      <c r="BO110" s="898" t="s">
        <v>1</v>
      </c>
      <c r="BP110" s="899" t="s">
        <v>2</v>
      </c>
      <c r="BQ110" s="898" t="s">
        <v>3</v>
      </c>
      <c r="BR110" s="899" t="s">
        <v>80</v>
      </c>
      <c r="BS110" s="898" t="s">
        <v>4</v>
      </c>
      <c r="BT110" s="899" t="s">
        <v>5</v>
      </c>
      <c r="BU110" s="898" t="s">
        <v>6</v>
      </c>
      <c r="BV110" s="899" t="s">
        <v>7</v>
      </c>
      <c r="BW110" s="898" t="s">
        <v>8</v>
      </c>
      <c r="BX110" s="899" t="s">
        <v>9</v>
      </c>
      <c r="BY110" s="898" t="s">
        <v>10</v>
      </c>
      <c r="BZ110" s="899" t="s">
        <v>11</v>
      </c>
      <c r="CA110" s="898" t="s">
        <v>12</v>
      </c>
      <c r="CB110" s="899" t="s">
        <v>13</v>
      </c>
      <c r="CC110" s="898" t="s">
        <v>14</v>
      </c>
      <c r="CD110" s="899" t="s">
        <v>15</v>
      </c>
      <c r="CE110" s="898" t="s">
        <v>16</v>
      </c>
      <c r="CF110" s="899" t="s">
        <v>17</v>
      </c>
      <c r="CG110" s="898" t="s">
        <v>18</v>
      </c>
      <c r="CH110" s="899" t="s">
        <v>19</v>
      </c>
      <c r="CI110" s="918"/>
      <c r="CJ110" s="795"/>
      <c r="CK110" s="795"/>
      <c r="CL110" s="795"/>
      <c r="CM110" s="795"/>
      <c r="CN110" s="795"/>
      <c r="CO110" s="795"/>
      <c r="CP110" s="795"/>
      <c r="CQ110" s="795"/>
      <c r="CR110" s="795"/>
      <c r="CS110" s="795"/>
    </row>
    <row r="111" spans="1:97" s="1455" customFormat="1" ht="60" customHeight="1" x14ac:dyDescent="0.2">
      <c r="B111" s="1456" t="s">
        <v>43</v>
      </c>
      <c r="C111" s="464"/>
      <c r="D111" s="1452"/>
      <c r="E111" s="469"/>
      <c r="F111" s="1151"/>
      <c r="G111" s="482"/>
      <c r="H111" s="1452"/>
      <c r="I111" s="1452"/>
      <c r="J111" s="1159"/>
      <c r="K111" s="482"/>
      <c r="L111" s="1452"/>
      <c r="M111" s="1452"/>
      <c r="N111" s="1159"/>
      <c r="O111" s="482"/>
      <c r="P111" s="1452"/>
      <c r="Q111" s="1452"/>
      <c r="R111" s="1159"/>
      <c r="S111" s="468"/>
      <c r="T111" s="1452"/>
      <c r="U111" s="1452"/>
      <c r="V111" s="1159"/>
      <c r="AH111" s="1499"/>
      <c r="AI111" s="2085" t="str">
        <f>C108</f>
        <v>Insurance Corporations</v>
      </c>
      <c r="AJ111" s="2086"/>
      <c r="AK111" s="2086"/>
      <c r="AL111" s="2087"/>
      <c r="AM111" s="2085" t="str">
        <f>G108</f>
        <v>Entity type 2</v>
      </c>
      <c r="AN111" s="2086"/>
      <c r="AO111" s="2086"/>
      <c r="AP111" s="2087"/>
      <c r="AQ111" s="2085" t="str">
        <f>K108</f>
        <v>Entity type 3</v>
      </c>
      <c r="AR111" s="2086"/>
      <c r="AS111" s="2086"/>
      <c r="AT111" s="2087"/>
      <c r="AU111" s="2085" t="str">
        <f>O108</f>
        <v>Entity type 4</v>
      </c>
      <c r="AV111" s="2086"/>
      <c r="AW111" s="2086"/>
      <c r="AX111" s="2087"/>
      <c r="AY111" s="2085" t="s">
        <v>50</v>
      </c>
      <c r="AZ111" s="2086"/>
      <c r="BA111" s="2086"/>
      <c r="BB111" s="2087"/>
      <c r="BC111" s="1500"/>
      <c r="BD111" s="1405"/>
      <c r="BE111" s="1405"/>
      <c r="BF111" s="1405"/>
      <c r="BG111" s="1405"/>
      <c r="BH111" s="1405"/>
      <c r="BI111" s="1405"/>
      <c r="BN111" s="1501"/>
      <c r="BO111" s="2124" t="str">
        <f>C108</f>
        <v>Insurance Corporations</v>
      </c>
      <c r="BP111" s="2125"/>
      <c r="BQ111" s="2125"/>
      <c r="BR111" s="2126"/>
      <c r="BS111" s="2124" t="str">
        <f>G108</f>
        <v>Entity type 2</v>
      </c>
      <c r="BT111" s="2125"/>
      <c r="BU111" s="2125"/>
      <c r="BV111" s="2126"/>
      <c r="BW111" s="2124" t="str">
        <f>K108</f>
        <v>Entity type 3</v>
      </c>
      <c r="BX111" s="2125"/>
      <c r="BY111" s="2125"/>
      <c r="BZ111" s="2126"/>
      <c r="CA111" s="2124" t="str">
        <f>O108</f>
        <v>Entity type 4</v>
      </c>
      <c r="CB111" s="2125"/>
      <c r="CC111" s="2125"/>
      <c r="CD111" s="2126"/>
      <c r="CE111" s="2124" t="s">
        <v>50</v>
      </c>
      <c r="CF111" s="2125"/>
      <c r="CG111" s="2125"/>
      <c r="CH111" s="2126"/>
      <c r="CI111" s="1437"/>
      <c r="CJ111" s="1412"/>
      <c r="CK111" s="1412"/>
      <c r="CL111" s="1412"/>
      <c r="CM111" s="1412"/>
      <c r="CN111" s="1412"/>
      <c r="CO111" s="1412"/>
      <c r="CP111" s="1412"/>
      <c r="CQ111" s="1412"/>
      <c r="CR111" s="1412"/>
      <c r="CS111" s="1412"/>
    </row>
    <row r="112" spans="1:97" s="1455" customFormat="1" ht="60" customHeight="1" x14ac:dyDescent="0.2">
      <c r="B112" s="1463" t="s">
        <v>95</v>
      </c>
      <c r="C112" s="470"/>
      <c r="D112" s="1453"/>
      <c r="E112" s="475"/>
      <c r="F112" s="1152"/>
      <c r="G112" s="483"/>
      <c r="H112" s="1453"/>
      <c r="I112" s="1453"/>
      <c r="J112" s="1160"/>
      <c r="K112" s="483"/>
      <c r="L112" s="1453"/>
      <c r="M112" s="1453"/>
      <c r="N112" s="1160"/>
      <c r="O112" s="483"/>
      <c r="P112" s="1453"/>
      <c r="Q112" s="1453"/>
      <c r="R112" s="1160"/>
      <c r="S112" s="474"/>
      <c r="T112" s="1453"/>
      <c r="U112" s="1453"/>
      <c r="V112" s="1160"/>
      <c r="AH112" s="1502"/>
      <c r="AI112" s="1405"/>
      <c r="AJ112" s="1405"/>
      <c r="AK112" s="1503"/>
      <c r="AL112" s="1504"/>
      <c r="AM112" s="1405"/>
      <c r="AN112" s="1405"/>
      <c r="AO112" s="1405"/>
      <c r="AP112" s="1504"/>
      <c r="AQ112" s="1405"/>
      <c r="AR112" s="1405"/>
      <c r="AS112" s="1405"/>
      <c r="AT112" s="1504"/>
      <c r="AU112" s="1405"/>
      <c r="AV112" s="1405"/>
      <c r="AW112" s="1405"/>
      <c r="AX112" s="1504"/>
      <c r="AY112" s="1405"/>
      <c r="AZ112" s="1405"/>
      <c r="BA112" s="1405"/>
      <c r="BB112" s="1504"/>
      <c r="BC112" s="1405"/>
      <c r="BD112" s="1405"/>
      <c r="BE112" s="1405"/>
      <c r="BF112" s="1405"/>
      <c r="BG112" s="1405"/>
      <c r="BH112" s="1405"/>
      <c r="BI112" s="1405"/>
      <c r="BN112" s="1469"/>
      <c r="BO112" s="1470"/>
      <c r="BP112" s="1470"/>
      <c r="BQ112" s="1505"/>
      <c r="BR112" s="1470"/>
      <c r="BS112" s="1506"/>
      <c r="BT112" s="1470"/>
      <c r="BU112" s="1507"/>
      <c r="BV112" s="1469"/>
      <c r="BW112" s="1470"/>
      <c r="BX112" s="1470"/>
      <c r="BY112" s="1470"/>
      <c r="BZ112" s="1508"/>
      <c r="CA112" s="1470"/>
      <c r="CB112" s="1470"/>
      <c r="CC112" s="1470"/>
      <c r="CD112" s="1508"/>
      <c r="CE112" s="1470"/>
      <c r="CF112" s="1470"/>
      <c r="CG112" s="1470"/>
      <c r="CH112" s="1508"/>
      <c r="CI112" s="1506"/>
      <c r="CJ112" s="1412"/>
      <c r="CK112" s="1412"/>
      <c r="CL112" s="1412"/>
      <c r="CM112" s="1412"/>
      <c r="CN112" s="1412"/>
      <c r="CO112" s="1412"/>
      <c r="CP112" s="1412"/>
      <c r="CQ112" s="1412"/>
      <c r="CR112" s="1412"/>
      <c r="CS112" s="1412"/>
    </row>
    <row r="113" spans="1:97" s="1455" customFormat="1" ht="60" customHeight="1" thickBot="1" x14ac:dyDescent="0.25">
      <c r="B113" s="1474" t="s">
        <v>94</v>
      </c>
      <c r="C113" s="476"/>
      <c r="D113" s="1454"/>
      <c r="E113" s="481"/>
      <c r="F113" s="1153"/>
      <c r="G113" s="484"/>
      <c r="H113" s="1454"/>
      <c r="I113" s="1454"/>
      <c r="J113" s="1161"/>
      <c r="K113" s="484"/>
      <c r="L113" s="1454"/>
      <c r="M113" s="1454"/>
      <c r="N113" s="1161"/>
      <c r="O113" s="484"/>
      <c r="P113" s="1454"/>
      <c r="Q113" s="1454"/>
      <c r="R113" s="1161"/>
      <c r="S113" s="480"/>
      <c r="T113" s="1454"/>
      <c r="U113" s="1454"/>
      <c r="V113" s="1161"/>
      <c r="AH113" s="1509"/>
      <c r="AI113" s="1510" t="s">
        <v>589</v>
      </c>
      <c r="AJ113" s="1476" t="s">
        <v>324</v>
      </c>
      <c r="AK113" s="1477" t="s">
        <v>329</v>
      </c>
      <c r="AL113" s="1511" t="s">
        <v>590</v>
      </c>
      <c r="AM113" s="1510" t="s">
        <v>589</v>
      </c>
      <c r="AN113" s="1476" t="s">
        <v>324</v>
      </c>
      <c r="AO113" s="1477" t="s">
        <v>329</v>
      </c>
      <c r="AP113" s="1511" t="s">
        <v>590</v>
      </c>
      <c r="AQ113" s="1510" t="s">
        <v>589</v>
      </c>
      <c r="AR113" s="1476" t="s">
        <v>324</v>
      </c>
      <c r="AS113" s="1477" t="s">
        <v>329</v>
      </c>
      <c r="AT113" s="1511" t="s">
        <v>590</v>
      </c>
      <c r="AU113" s="1510" t="s">
        <v>589</v>
      </c>
      <c r="AV113" s="1476" t="s">
        <v>324</v>
      </c>
      <c r="AW113" s="1477" t="s">
        <v>329</v>
      </c>
      <c r="AX113" s="1511" t="s">
        <v>590</v>
      </c>
      <c r="AY113" s="1510" t="s">
        <v>589</v>
      </c>
      <c r="AZ113" s="1476" t="s">
        <v>324</v>
      </c>
      <c r="BA113" s="1477" t="s">
        <v>330</v>
      </c>
      <c r="BB113" s="1511" t="s">
        <v>590</v>
      </c>
      <c r="BC113" s="1405"/>
      <c r="BD113" s="1405"/>
      <c r="BE113" s="1405"/>
      <c r="BF113" s="1405"/>
      <c r="BG113" s="1405"/>
      <c r="BH113" s="1405"/>
      <c r="BI113" s="1405"/>
      <c r="BN113" s="1512"/>
      <c r="BO113" s="1513" t="s">
        <v>589</v>
      </c>
      <c r="BP113" s="1479" t="s">
        <v>232</v>
      </c>
      <c r="BQ113" s="1480" t="s">
        <v>329</v>
      </c>
      <c r="BR113" s="1514" t="s">
        <v>590</v>
      </c>
      <c r="BS113" s="1513" t="s">
        <v>589</v>
      </c>
      <c r="BT113" s="1479" t="s">
        <v>232</v>
      </c>
      <c r="BU113" s="1480" t="s">
        <v>329</v>
      </c>
      <c r="BV113" s="1514" t="s">
        <v>590</v>
      </c>
      <c r="BW113" s="1513" t="s">
        <v>589</v>
      </c>
      <c r="BX113" s="1479" t="s">
        <v>232</v>
      </c>
      <c r="BY113" s="1480" t="s">
        <v>329</v>
      </c>
      <c r="BZ113" s="1514" t="s">
        <v>590</v>
      </c>
      <c r="CA113" s="1513" t="s">
        <v>589</v>
      </c>
      <c r="CB113" s="1479" t="s">
        <v>232</v>
      </c>
      <c r="CC113" s="1480" t="s">
        <v>329</v>
      </c>
      <c r="CD113" s="1514" t="s">
        <v>590</v>
      </c>
      <c r="CE113" s="1513" t="s">
        <v>589</v>
      </c>
      <c r="CF113" s="1479" t="s">
        <v>232</v>
      </c>
      <c r="CG113" s="1480" t="s">
        <v>330</v>
      </c>
      <c r="CH113" s="1514" t="s">
        <v>590</v>
      </c>
      <c r="CI113" s="1437"/>
      <c r="CJ113" s="1412"/>
      <c r="CK113" s="1412"/>
      <c r="CL113" s="1412"/>
      <c r="CM113" s="1412"/>
      <c r="CN113" s="1412"/>
      <c r="CO113" s="1412"/>
      <c r="CP113" s="1412"/>
      <c r="CQ113" s="1412"/>
      <c r="CR113" s="1412"/>
      <c r="CS113" s="1412"/>
    </row>
    <row r="114" spans="1:97" s="1396" customFormat="1" ht="14.25" customHeight="1" x14ac:dyDescent="0.2">
      <c r="A114" s="1390"/>
      <c r="B114" s="1391" t="s">
        <v>131</v>
      </c>
      <c r="C114" s="1413"/>
      <c r="D114" s="1414"/>
      <c r="E114" s="1415"/>
      <c r="F114" s="1433"/>
      <c r="G114" s="1416"/>
      <c r="H114" s="1414"/>
      <c r="I114" s="1414"/>
      <c r="J114" s="1434"/>
      <c r="K114" s="1416"/>
      <c r="L114" s="1414"/>
      <c r="M114" s="1414"/>
      <c r="N114" s="1434"/>
      <c r="O114" s="1416"/>
      <c r="P114" s="1414"/>
      <c r="Q114" s="1414"/>
      <c r="R114" s="1434"/>
      <c r="S114" s="1413"/>
      <c r="T114" s="1414"/>
      <c r="U114" s="1414"/>
      <c r="V114" s="1434"/>
      <c r="AH114" s="1397"/>
      <c r="AI114" s="1417"/>
      <c r="AJ114" s="1418"/>
      <c r="AK114" s="1419"/>
      <c r="AL114" s="1435"/>
      <c r="AM114" s="1420"/>
      <c r="AN114" s="1418"/>
      <c r="AO114" s="1419"/>
      <c r="AP114" s="1435"/>
      <c r="AQ114" s="1420"/>
      <c r="AR114" s="1418"/>
      <c r="AS114" s="1419"/>
      <c r="AT114" s="1435"/>
      <c r="AU114" s="1420"/>
      <c r="AV114" s="1418"/>
      <c r="AW114" s="1419"/>
      <c r="AX114" s="1435"/>
      <c r="AY114" s="1427"/>
      <c r="AZ114" s="1428"/>
      <c r="BA114" s="1429"/>
      <c r="BB114" s="1435"/>
      <c r="BC114" s="1405"/>
      <c r="BD114" s="1405"/>
      <c r="BE114" s="1405"/>
      <c r="BF114" s="1405"/>
      <c r="BG114" s="1405"/>
      <c r="BH114" s="1405"/>
      <c r="BI114" s="1405"/>
      <c r="BN114" s="1406"/>
      <c r="BO114" s="1423"/>
      <c r="BP114" s="1424"/>
      <c r="BQ114" s="1425"/>
      <c r="BR114" s="1436"/>
      <c r="BS114" s="1426"/>
      <c r="BT114" s="1424"/>
      <c r="BU114" s="1425"/>
      <c r="BV114" s="1436"/>
      <c r="BW114" s="1426"/>
      <c r="BX114" s="1424"/>
      <c r="BY114" s="1425"/>
      <c r="BZ114" s="1436"/>
      <c r="CA114" s="1426"/>
      <c r="CB114" s="1424"/>
      <c r="CC114" s="1425"/>
      <c r="CD114" s="1436"/>
      <c r="CE114" s="1430"/>
      <c r="CF114" s="1431"/>
      <c r="CG114" s="1432"/>
      <c r="CH114" s="1436"/>
      <c r="CI114" s="1437"/>
      <c r="CJ114" s="1412"/>
      <c r="CK114" s="1412"/>
      <c r="CL114" s="1412"/>
      <c r="CM114" s="1412"/>
      <c r="CN114" s="1412"/>
      <c r="CO114" s="1412"/>
      <c r="CP114" s="1412"/>
      <c r="CQ114" s="1412"/>
      <c r="CR114" s="1412"/>
      <c r="CS114" s="1412"/>
    </row>
    <row r="115" spans="1:97" s="2" customFormat="1" ht="14.25" x14ac:dyDescent="0.2">
      <c r="A115" s="6"/>
      <c r="B115" s="77">
        <v>2002</v>
      </c>
      <c r="C115" s="175"/>
      <c r="D115" s="117"/>
      <c r="E115" s="116"/>
      <c r="F115" s="1154"/>
      <c r="G115" s="171"/>
      <c r="H115" s="117"/>
      <c r="I115" s="117"/>
      <c r="J115" s="1162"/>
      <c r="K115" s="171"/>
      <c r="L115" s="117"/>
      <c r="M115" s="117"/>
      <c r="N115" s="1162"/>
      <c r="O115" s="171"/>
      <c r="P115" s="117"/>
      <c r="Q115" s="117"/>
      <c r="R115" s="1162"/>
      <c r="S115" s="452">
        <f>C115+G115+K115+O115</f>
        <v>0</v>
      </c>
      <c r="T115" s="457">
        <f>D115+H115+L115+P115</f>
        <v>0</v>
      </c>
      <c r="U115" s="438">
        <f>E115+I115+M115+Q115</f>
        <v>0</v>
      </c>
      <c r="V115" s="1171">
        <f>F115+J115+N115+R115</f>
        <v>0</v>
      </c>
      <c r="W115" s="1170"/>
      <c r="AH115" s="869">
        <v>2002</v>
      </c>
      <c r="AI115" s="870" t="str">
        <f>IF(ISNUMBER(C115),'Cover Page'!$D$35/1000000*'4 classification'!C115/'FX rate'!$C7,"")</f>
        <v/>
      </c>
      <c r="AJ115" s="1118" t="str">
        <f>IF(ISNUMBER(D115),'Cover Page'!$D$35/1000000*'4 classification'!D115/'FX rate'!$C7,"")</f>
        <v/>
      </c>
      <c r="AK115" s="871" t="str">
        <f>IF(ISNUMBER(E115),'Cover Page'!$D$35/1000000*'4 classification'!E115/'FX rate'!$C7,"")</f>
        <v/>
      </c>
      <c r="AL115" s="1167" t="str">
        <f>IF(ISNUMBER(F115),'Cover Page'!$D$35/1000000*'4 classification'!F115/'FX rate'!$C7,"")</f>
        <v/>
      </c>
      <c r="AM115" s="1119" t="str">
        <f>IF(ISNUMBER(G115),'Cover Page'!$D$35/1000000*'4 classification'!G115/'FX rate'!$C7,"")</f>
        <v/>
      </c>
      <c r="AN115" s="1118" t="str">
        <f>IF(ISNUMBER(H115),'Cover Page'!$D$35/1000000*'4 classification'!H115/'FX rate'!$C7,"")</f>
        <v/>
      </c>
      <c r="AO115" s="871" t="str">
        <f>IF(ISNUMBER(I115),'Cover Page'!$D$35/1000000*'4 classification'!I115/'FX rate'!$C7,"")</f>
        <v/>
      </c>
      <c r="AP115" s="1167" t="str">
        <f>IF(ISNUMBER(J115),'Cover Page'!$D$35/1000000*'4 classification'!J115/'FX rate'!$C7,"")</f>
        <v/>
      </c>
      <c r="AQ115" s="1119" t="str">
        <f>IF(ISNUMBER(K115),'Cover Page'!$D$35/1000000*'4 classification'!K115/'FX rate'!$C7,"")</f>
        <v/>
      </c>
      <c r="AR115" s="1118" t="str">
        <f>IF(ISNUMBER(L115),'Cover Page'!$D$35/1000000*'4 classification'!L115/'FX rate'!$C7,"")</f>
        <v/>
      </c>
      <c r="AS115" s="871" t="str">
        <f>IF(ISNUMBER(M115),'Cover Page'!$D$35/1000000*'4 classification'!M115/'FX rate'!$C7,"")</f>
        <v/>
      </c>
      <c r="AT115" s="1167" t="str">
        <f>IF(ISNUMBER(N115),'Cover Page'!$D$35/1000000*'4 classification'!N115/'FX rate'!$C7,"")</f>
        <v/>
      </c>
      <c r="AU115" s="1119" t="str">
        <f>IF(ISNUMBER(O115),'Cover Page'!$D$35/1000000*'4 classification'!O115/'FX rate'!$C7,"")</f>
        <v/>
      </c>
      <c r="AV115" s="1118" t="str">
        <f>IF(ISNUMBER(P115),'Cover Page'!$D$35/1000000*'4 classification'!P115/'FX rate'!$C7,"")</f>
        <v/>
      </c>
      <c r="AW115" s="871" t="str">
        <f>IF(ISNUMBER(Q115),'Cover Page'!$D$35/1000000*'4 classification'!Q115/'FX rate'!$C7,"")</f>
        <v/>
      </c>
      <c r="AX115" s="1167" t="str">
        <f>IF(ISNUMBER(R115),'Cover Page'!$D$35/1000000*'4 classification'!R115/'FX rate'!$C7,"")</f>
        <v/>
      </c>
      <c r="AY115" s="1119">
        <f>IF(ISNUMBER(S115),'Cover Page'!$D$35/1000000*'4 classification'!S115/'FX rate'!$C7,"")</f>
        <v>0</v>
      </c>
      <c r="AZ115" s="1118">
        <f>IF(ISNUMBER(T115),'Cover Page'!$D$35/1000000*'4 classification'!T115/'FX rate'!$C7,"")</f>
        <v>0</v>
      </c>
      <c r="BA115" s="871">
        <f>IF(ISNUMBER(U115),'Cover Page'!$D$35/1000000*'4 classification'!U115/'FX rate'!$C7,"")</f>
        <v>0</v>
      </c>
      <c r="BB115" s="1167">
        <f>IF(ISNUMBER(V115),'Cover Page'!$D$35/1000000*'4 classification'!V115/'FX rate'!$C7,"")</f>
        <v>0</v>
      </c>
      <c r="BC115" s="722"/>
      <c r="BD115" s="722"/>
      <c r="BE115" s="722"/>
      <c r="BF115" s="722"/>
      <c r="BG115" s="722"/>
      <c r="BH115" s="722"/>
      <c r="BI115" s="722"/>
      <c r="BN115" s="900">
        <v>2002</v>
      </c>
      <c r="BO115" s="901" t="str">
        <f>IF(ISNUMBER(C115),'Cover Page'!$D$35/1000000*C115/'FX rate'!$C$23,"")</f>
        <v/>
      </c>
      <c r="BP115" s="1110" t="str">
        <f>IF(ISNUMBER(D115),'Cover Page'!$D$35/1000000*D115/'FX rate'!$C$23,"")</f>
        <v/>
      </c>
      <c r="BQ115" s="902" t="str">
        <f>IF(ISNUMBER(E115),'Cover Page'!$D$35/1000000*E115/'FX rate'!$C$23,"")</f>
        <v/>
      </c>
      <c r="BR115" s="1168" t="str">
        <f>IF(ISNUMBER(F115),'Cover Page'!$D$35/1000000*F115/'FX rate'!$C$23,"")</f>
        <v/>
      </c>
      <c r="BS115" s="1111" t="str">
        <f>IF(ISNUMBER(G115),'Cover Page'!$D$35/1000000*G115/'FX rate'!$C$23,"")</f>
        <v/>
      </c>
      <c r="BT115" s="1110" t="str">
        <f>IF(ISNUMBER(H115),'Cover Page'!$D$35/1000000*H115/'FX rate'!$C$23,"")</f>
        <v/>
      </c>
      <c r="BU115" s="902" t="str">
        <f>IF(ISNUMBER(I115),'Cover Page'!$D$35/1000000*I115/'FX rate'!$C$23,"")</f>
        <v/>
      </c>
      <c r="BV115" s="1168" t="str">
        <f>IF(ISNUMBER(J115),'Cover Page'!$D$35/1000000*J115/'FX rate'!$C$23,"")</f>
        <v/>
      </c>
      <c r="BW115" s="1111" t="str">
        <f>IF(ISNUMBER(K115),'Cover Page'!$D$35/1000000*K115/'FX rate'!$C$23,"")</f>
        <v/>
      </c>
      <c r="BX115" s="1110" t="str">
        <f>IF(ISNUMBER(L115),'Cover Page'!$D$35/1000000*L115/'FX rate'!$C$23,"")</f>
        <v/>
      </c>
      <c r="BY115" s="902" t="str">
        <f>IF(ISNUMBER(M115),'Cover Page'!$D$35/1000000*M115/'FX rate'!$C$23,"")</f>
        <v/>
      </c>
      <c r="BZ115" s="1168" t="str">
        <f>IF(ISNUMBER(N115),'Cover Page'!$D$35/1000000*N115/'FX rate'!$C$23,"")</f>
        <v/>
      </c>
      <c r="CA115" s="1111" t="str">
        <f>IF(ISNUMBER(O115),'Cover Page'!$D$35/1000000*O115/'FX rate'!$C$23,"")</f>
        <v/>
      </c>
      <c r="CB115" s="1110" t="str">
        <f>IF(ISNUMBER(P115),'Cover Page'!$D$35/1000000*P115/'FX rate'!$C$23,"")</f>
        <v/>
      </c>
      <c r="CC115" s="902" t="str">
        <f>IF(ISNUMBER(Q115),'Cover Page'!$D$35/1000000*Q115/'FX rate'!$C$23,"")</f>
        <v/>
      </c>
      <c r="CD115" s="1168" t="str">
        <f>IF(ISNUMBER(R115),'Cover Page'!$D$35/1000000*R115/'FX rate'!$C$23,"")</f>
        <v/>
      </c>
      <c r="CE115" s="1111">
        <f>IF(ISNUMBER(S115),'Cover Page'!$D$35/1000000*S115/'FX rate'!$C$23,"")</f>
        <v>0</v>
      </c>
      <c r="CF115" s="1110">
        <f>IF(ISNUMBER(T115),'Cover Page'!$D$35/1000000*T115/'FX rate'!$C$23,"")</f>
        <v>0</v>
      </c>
      <c r="CG115" s="902">
        <f>IF(ISNUMBER(U115),'Cover Page'!$D$35/1000000*U115/'FX rate'!$C$23,"")</f>
        <v>0</v>
      </c>
      <c r="CH115" s="1168">
        <f>IF(ISNUMBER(V115),'Cover Page'!$D$35/1000000*V115/'FX rate'!$C$23,"")</f>
        <v>0</v>
      </c>
      <c r="CI115" s="918"/>
      <c r="CJ115" s="795"/>
      <c r="CK115" s="795"/>
      <c r="CL115" s="795"/>
      <c r="CM115" s="795"/>
      <c r="CN115" s="795"/>
      <c r="CO115" s="795"/>
      <c r="CP115" s="795"/>
      <c r="CQ115" s="795"/>
      <c r="CR115" s="795"/>
      <c r="CS115" s="795"/>
    </row>
    <row r="116" spans="1:97" s="2" customFormat="1" ht="14.25" x14ac:dyDescent="0.2">
      <c r="A116" s="6"/>
      <c r="B116" s="78">
        <v>2003</v>
      </c>
      <c r="C116" s="177"/>
      <c r="D116" s="119"/>
      <c r="E116" s="118"/>
      <c r="F116" s="1154"/>
      <c r="G116" s="173"/>
      <c r="H116" s="119"/>
      <c r="I116" s="119"/>
      <c r="J116" s="1162"/>
      <c r="K116" s="173"/>
      <c r="L116" s="119"/>
      <c r="M116" s="119"/>
      <c r="N116" s="1162"/>
      <c r="O116" s="173"/>
      <c r="P116" s="119"/>
      <c r="Q116" s="119"/>
      <c r="R116" s="1162"/>
      <c r="S116" s="452">
        <f t="shared" ref="S116:S128" si="19">C116+G116+K116+O116</f>
        <v>0</v>
      </c>
      <c r="T116" s="458">
        <f>D116+H116+L116+P116</f>
        <v>0</v>
      </c>
      <c r="U116" s="438">
        <f t="shared" ref="U116:V132" si="20">E116+I116+M116+Q116</f>
        <v>0</v>
      </c>
      <c r="V116" s="1172">
        <f t="shared" ref="V116:V128" si="21">F116+J116+N116+R116</f>
        <v>0</v>
      </c>
      <c r="AH116" s="788">
        <v>2003</v>
      </c>
      <c r="AI116" s="872" t="str">
        <f>IF(ISNUMBER(C116),'Cover Page'!$D$35/1000000*'4 classification'!C116/'FX rate'!$C8,"")</f>
        <v/>
      </c>
      <c r="AJ116" s="1120" t="str">
        <f>IF(ISNUMBER(D116),'Cover Page'!$D$35/1000000*'4 classification'!D116/'FX rate'!$C8,"")</f>
        <v/>
      </c>
      <c r="AK116" s="873" t="str">
        <f>IF(ISNUMBER(E116),'Cover Page'!$D$35/1000000*'4 classification'!E116/'FX rate'!$C8,"")</f>
        <v/>
      </c>
      <c r="AL116" s="1166" t="str">
        <f>IF(ISNUMBER(F116),'Cover Page'!$D$35/1000000*'4 classification'!F116/'FX rate'!$C8,"")</f>
        <v/>
      </c>
      <c r="AM116" s="1121" t="str">
        <f>IF(ISNUMBER(G116),'Cover Page'!$D$35/1000000*'4 classification'!G116/'FX rate'!$C8,"")</f>
        <v/>
      </c>
      <c r="AN116" s="1120" t="str">
        <f>IF(ISNUMBER(H116),'Cover Page'!$D$35/1000000*'4 classification'!H116/'FX rate'!$C8,"")</f>
        <v/>
      </c>
      <c r="AO116" s="873" t="str">
        <f>IF(ISNUMBER(I116),'Cover Page'!$D$35/1000000*'4 classification'!I116/'FX rate'!$C8,"")</f>
        <v/>
      </c>
      <c r="AP116" s="1166" t="str">
        <f>IF(ISNUMBER(J116),'Cover Page'!$D$35/1000000*'4 classification'!J116/'FX rate'!$C8,"")</f>
        <v/>
      </c>
      <c r="AQ116" s="1121" t="str">
        <f>IF(ISNUMBER(K116),'Cover Page'!$D$35/1000000*'4 classification'!K116/'FX rate'!$C8,"")</f>
        <v/>
      </c>
      <c r="AR116" s="1120" t="str">
        <f>IF(ISNUMBER(L116),'Cover Page'!$D$35/1000000*'4 classification'!L116/'FX rate'!$C8,"")</f>
        <v/>
      </c>
      <c r="AS116" s="873" t="str">
        <f>IF(ISNUMBER(M116),'Cover Page'!$D$35/1000000*'4 classification'!M116/'FX rate'!$C8,"")</f>
        <v/>
      </c>
      <c r="AT116" s="1166" t="str">
        <f>IF(ISNUMBER(N116),'Cover Page'!$D$35/1000000*'4 classification'!N116/'FX rate'!$C8,"")</f>
        <v/>
      </c>
      <c r="AU116" s="1121" t="str">
        <f>IF(ISNUMBER(O116),'Cover Page'!$D$35/1000000*'4 classification'!O116/'FX rate'!$C8,"")</f>
        <v/>
      </c>
      <c r="AV116" s="1120" t="str">
        <f>IF(ISNUMBER(P116),'Cover Page'!$D$35/1000000*'4 classification'!P116/'FX rate'!$C8,"")</f>
        <v/>
      </c>
      <c r="AW116" s="873" t="str">
        <f>IF(ISNUMBER(Q116),'Cover Page'!$D$35/1000000*'4 classification'!Q116/'FX rate'!$C8,"")</f>
        <v/>
      </c>
      <c r="AX116" s="1166" t="str">
        <f>IF(ISNUMBER(R116),'Cover Page'!$D$35/1000000*'4 classification'!R116/'FX rate'!$C8,"")</f>
        <v/>
      </c>
      <c r="AY116" s="1119">
        <f>IF(ISNUMBER(S116),'Cover Page'!$D$35/1000000*'4 classification'!S116/'FX rate'!$C8,"")</f>
        <v>0</v>
      </c>
      <c r="AZ116" s="1118">
        <f>IF(ISNUMBER(T116),'Cover Page'!$D$35/1000000*'4 classification'!T116/'FX rate'!$C8,"")</f>
        <v>0</v>
      </c>
      <c r="BA116" s="871">
        <f>IF(ISNUMBER(U116),'Cover Page'!$D$35/1000000*'4 classification'!U116/'FX rate'!$C8,"")</f>
        <v>0</v>
      </c>
      <c r="BB116" s="1166">
        <f>IF(ISNUMBER(V116),'Cover Page'!$D$35/1000000*'4 classification'!V116/'FX rate'!$C8,"")</f>
        <v>0</v>
      </c>
      <c r="BC116" s="722"/>
      <c r="BD116" s="722"/>
      <c r="BE116" s="722"/>
      <c r="BF116" s="722"/>
      <c r="BG116" s="722"/>
      <c r="BH116" s="722"/>
      <c r="BI116" s="722"/>
      <c r="BN116" s="860">
        <v>2003</v>
      </c>
      <c r="BO116" s="903" t="str">
        <f>IF(ISNUMBER(C116),'Cover Page'!$D$35/1000000*C116/'FX rate'!$C$23,"")</f>
        <v/>
      </c>
      <c r="BP116" s="1112" t="str">
        <f>IF(ISNUMBER(D116),'Cover Page'!$D$35/1000000*D116/'FX rate'!$C$23,"")</f>
        <v/>
      </c>
      <c r="BQ116" s="904" t="str">
        <f>IF(ISNUMBER(E116),'Cover Page'!$D$35/1000000*E116/'FX rate'!$C$23,"")</f>
        <v/>
      </c>
      <c r="BR116" s="1169" t="str">
        <f>IF(ISNUMBER(F116),'Cover Page'!$D$35/1000000*F116/'FX rate'!$C$23,"")</f>
        <v/>
      </c>
      <c r="BS116" s="1113" t="str">
        <f>IF(ISNUMBER(G116),'Cover Page'!$D$35/1000000*G116/'FX rate'!$C$23,"")</f>
        <v/>
      </c>
      <c r="BT116" s="1112" t="str">
        <f>IF(ISNUMBER(H116),'Cover Page'!$D$35/1000000*H116/'FX rate'!$C$23,"")</f>
        <v/>
      </c>
      <c r="BU116" s="904" t="str">
        <f>IF(ISNUMBER(I116),'Cover Page'!$D$35/1000000*I116/'FX rate'!$C$23,"")</f>
        <v/>
      </c>
      <c r="BV116" s="1169" t="str">
        <f>IF(ISNUMBER(J116),'Cover Page'!$D$35/1000000*J116/'FX rate'!$C$23,"")</f>
        <v/>
      </c>
      <c r="BW116" s="1113" t="str">
        <f>IF(ISNUMBER(K116),'Cover Page'!$D$35/1000000*K116/'FX rate'!$C$23,"")</f>
        <v/>
      </c>
      <c r="BX116" s="1112" t="str">
        <f>IF(ISNUMBER(L116),'Cover Page'!$D$35/1000000*L116/'FX rate'!$C$23,"")</f>
        <v/>
      </c>
      <c r="BY116" s="904" t="str">
        <f>IF(ISNUMBER(M116),'Cover Page'!$D$35/1000000*M116/'FX rate'!$C$23,"")</f>
        <v/>
      </c>
      <c r="BZ116" s="1169" t="str">
        <f>IF(ISNUMBER(N116),'Cover Page'!$D$35/1000000*N116/'FX rate'!$C$23,"")</f>
        <v/>
      </c>
      <c r="CA116" s="1113" t="str">
        <f>IF(ISNUMBER(O116),'Cover Page'!$D$35/1000000*O116/'FX rate'!$C$23,"")</f>
        <v/>
      </c>
      <c r="CB116" s="1112" t="str">
        <f>IF(ISNUMBER(P116),'Cover Page'!$D$35/1000000*P116/'FX rate'!$C$23,"")</f>
        <v/>
      </c>
      <c r="CC116" s="904" t="str">
        <f>IF(ISNUMBER(Q116),'Cover Page'!$D$35/1000000*Q116/'FX rate'!$C$23,"")</f>
        <v/>
      </c>
      <c r="CD116" s="1169" t="str">
        <f>IF(ISNUMBER(R116),'Cover Page'!$D$35/1000000*R116/'FX rate'!$C$23,"")</f>
        <v/>
      </c>
      <c r="CE116" s="1111">
        <f>IF(ISNUMBER(S116),'Cover Page'!$D$35/1000000*S116/'FX rate'!$C$23,"")</f>
        <v>0</v>
      </c>
      <c r="CF116" s="1110">
        <f>IF(ISNUMBER(T116),'Cover Page'!$D$35/1000000*T116/'FX rate'!$C$23,"")</f>
        <v>0</v>
      </c>
      <c r="CG116" s="902">
        <f>IF(ISNUMBER(U116),'Cover Page'!$D$35/1000000*U116/'FX rate'!$C$23,"")</f>
        <v>0</v>
      </c>
      <c r="CH116" s="1168">
        <f>IF(ISNUMBER(V116),'Cover Page'!$D$35/1000000*V116/'FX rate'!$C$23,"")</f>
        <v>0</v>
      </c>
      <c r="CI116" s="918"/>
      <c r="CJ116" s="795"/>
      <c r="CK116" s="795"/>
      <c r="CL116" s="795"/>
      <c r="CM116" s="795"/>
      <c r="CN116" s="795"/>
      <c r="CO116" s="795"/>
      <c r="CP116" s="795"/>
      <c r="CQ116" s="795"/>
      <c r="CR116" s="795"/>
      <c r="CS116" s="795"/>
    </row>
    <row r="117" spans="1:97" s="2" customFormat="1" ht="14.25" x14ac:dyDescent="0.2">
      <c r="A117" s="6"/>
      <c r="B117" s="78">
        <v>2004</v>
      </c>
      <c r="C117" s="177"/>
      <c r="D117" s="119"/>
      <c r="E117" s="118"/>
      <c r="F117" s="1154"/>
      <c r="G117" s="173"/>
      <c r="H117" s="119"/>
      <c r="I117" s="119"/>
      <c r="J117" s="1162"/>
      <c r="K117" s="173"/>
      <c r="L117" s="119"/>
      <c r="M117" s="119"/>
      <c r="N117" s="1162"/>
      <c r="O117" s="173"/>
      <c r="P117" s="119"/>
      <c r="Q117" s="119"/>
      <c r="R117" s="1162"/>
      <c r="S117" s="452">
        <f t="shared" si="19"/>
        <v>0</v>
      </c>
      <c r="T117" s="458">
        <f t="shared" ref="T117:T128" si="22">D117+H117+L117+P117</f>
        <v>0</v>
      </c>
      <c r="U117" s="438">
        <f t="shared" si="20"/>
        <v>0</v>
      </c>
      <c r="V117" s="1172">
        <f t="shared" si="21"/>
        <v>0</v>
      </c>
      <c r="AH117" s="788">
        <v>2004</v>
      </c>
      <c r="AI117" s="872" t="str">
        <f>IF(ISNUMBER(C117),'Cover Page'!$D$35/1000000*'4 classification'!C117/'FX rate'!$C9,"")</f>
        <v/>
      </c>
      <c r="AJ117" s="1120" t="str">
        <f>IF(ISNUMBER(D117),'Cover Page'!$D$35/1000000*'4 classification'!D117/'FX rate'!$C9,"")</f>
        <v/>
      </c>
      <c r="AK117" s="873" t="str">
        <f>IF(ISNUMBER(E117),'Cover Page'!$D$35/1000000*'4 classification'!E117/'FX rate'!$C9,"")</f>
        <v/>
      </c>
      <c r="AL117" s="1166" t="str">
        <f>IF(ISNUMBER(F117),'Cover Page'!$D$35/1000000*'4 classification'!F117/'FX rate'!$C9,"")</f>
        <v/>
      </c>
      <c r="AM117" s="1121" t="str">
        <f>IF(ISNUMBER(G117),'Cover Page'!$D$35/1000000*'4 classification'!G117/'FX rate'!$C9,"")</f>
        <v/>
      </c>
      <c r="AN117" s="1120" t="str">
        <f>IF(ISNUMBER(H117),'Cover Page'!$D$35/1000000*'4 classification'!H117/'FX rate'!$C9,"")</f>
        <v/>
      </c>
      <c r="AO117" s="873" t="str">
        <f>IF(ISNUMBER(I117),'Cover Page'!$D$35/1000000*'4 classification'!I117/'FX rate'!$C9,"")</f>
        <v/>
      </c>
      <c r="AP117" s="1166" t="str">
        <f>IF(ISNUMBER(J117),'Cover Page'!$D$35/1000000*'4 classification'!J117/'FX rate'!$C9,"")</f>
        <v/>
      </c>
      <c r="AQ117" s="1121" t="str">
        <f>IF(ISNUMBER(K117),'Cover Page'!$D$35/1000000*'4 classification'!K117/'FX rate'!$C9,"")</f>
        <v/>
      </c>
      <c r="AR117" s="1120" t="str">
        <f>IF(ISNUMBER(L117),'Cover Page'!$D$35/1000000*'4 classification'!L117/'FX rate'!$C9,"")</f>
        <v/>
      </c>
      <c r="AS117" s="873" t="str">
        <f>IF(ISNUMBER(M117),'Cover Page'!$D$35/1000000*'4 classification'!M117/'FX rate'!$C9,"")</f>
        <v/>
      </c>
      <c r="AT117" s="1166" t="str">
        <f>IF(ISNUMBER(N117),'Cover Page'!$D$35/1000000*'4 classification'!N117/'FX rate'!$C9,"")</f>
        <v/>
      </c>
      <c r="AU117" s="1121" t="str">
        <f>IF(ISNUMBER(O117),'Cover Page'!$D$35/1000000*'4 classification'!O117/'FX rate'!$C9,"")</f>
        <v/>
      </c>
      <c r="AV117" s="1120" t="str">
        <f>IF(ISNUMBER(P117),'Cover Page'!$D$35/1000000*'4 classification'!P117/'FX rate'!$C9,"")</f>
        <v/>
      </c>
      <c r="AW117" s="873" t="str">
        <f>IF(ISNUMBER(Q117),'Cover Page'!$D$35/1000000*'4 classification'!Q117/'FX rate'!$C9,"")</f>
        <v/>
      </c>
      <c r="AX117" s="1166" t="str">
        <f>IF(ISNUMBER(R117),'Cover Page'!$D$35/1000000*'4 classification'!R117/'FX rate'!$C9,"")</f>
        <v/>
      </c>
      <c r="AY117" s="1119">
        <f>IF(ISNUMBER(S117),'Cover Page'!$D$35/1000000*'4 classification'!S117/'FX rate'!$C9,"")</f>
        <v>0</v>
      </c>
      <c r="AZ117" s="1118">
        <f>IF(ISNUMBER(T117),'Cover Page'!$D$35/1000000*'4 classification'!T117/'FX rate'!$C9,"")</f>
        <v>0</v>
      </c>
      <c r="BA117" s="871">
        <f>IF(ISNUMBER(U117),'Cover Page'!$D$35/1000000*'4 classification'!U117/'FX rate'!$C9,"")</f>
        <v>0</v>
      </c>
      <c r="BB117" s="1166">
        <f>IF(ISNUMBER(V117),'Cover Page'!$D$35/1000000*'4 classification'!V117/'FX rate'!$C9,"")</f>
        <v>0</v>
      </c>
      <c r="BC117" s="722"/>
      <c r="BD117" s="722"/>
      <c r="BE117" s="722"/>
      <c r="BF117" s="722"/>
      <c r="BG117" s="722"/>
      <c r="BH117" s="722"/>
      <c r="BI117" s="722"/>
      <c r="BN117" s="860">
        <v>2004</v>
      </c>
      <c r="BO117" s="903" t="str">
        <f>IF(ISNUMBER(C117),'Cover Page'!$D$35/1000000*C117/'FX rate'!$C$23,"")</f>
        <v/>
      </c>
      <c r="BP117" s="1112" t="str">
        <f>IF(ISNUMBER(D117),'Cover Page'!$D$35/1000000*D117/'FX rate'!$C$23,"")</f>
        <v/>
      </c>
      <c r="BQ117" s="904" t="str">
        <f>IF(ISNUMBER(E117),'Cover Page'!$D$35/1000000*E117/'FX rate'!$C$23,"")</f>
        <v/>
      </c>
      <c r="BR117" s="1169" t="str">
        <f>IF(ISNUMBER(F117),'Cover Page'!$D$35/1000000*F117/'FX rate'!$C$23,"")</f>
        <v/>
      </c>
      <c r="BS117" s="1113" t="str">
        <f>IF(ISNUMBER(G117),'Cover Page'!$D$35/1000000*G117/'FX rate'!$C$23,"")</f>
        <v/>
      </c>
      <c r="BT117" s="1112" t="str">
        <f>IF(ISNUMBER(H117),'Cover Page'!$D$35/1000000*H117/'FX rate'!$C$23,"")</f>
        <v/>
      </c>
      <c r="BU117" s="904" t="str">
        <f>IF(ISNUMBER(I117),'Cover Page'!$D$35/1000000*I117/'FX rate'!$C$23,"")</f>
        <v/>
      </c>
      <c r="BV117" s="1169" t="str">
        <f>IF(ISNUMBER(J117),'Cover Page'!$D$35/1000000*J117/'FX rate'!$C$23,"")</f>
        <v/>
      </c>
      <c r="BW117" s="1113" t="str">
        <f>IF(ISNUMBER(K117),'Cover Page'!$D$35/1000000*K117/'FX rate'!$C$23,"")</f>
        <v/>
      </c>
      <c r="BX117" s="1112" t="str">
        <f>IF(ISNUMBER(L117),'Cover Page'!$D$35/1000000*L117/'FX rate'!$C$23,"")</f>
        <v/>
      </c>
      <c r="BY117" s="904" t="str">
        <f>IF(ISNUMBER(M117),'Cover Page'!$D$35/1000000*M117/'FX rate'!$C$23,"")</f>
        <v/>
      </c>
      <c r="BZ117" s="1169" t="str">
        <f>IF(ISNUMBER(N117),'Cover Page'!$D$35/1000000*N117/'FX rate'!$C$23,"")</f>
        <v/>
      </c>
      <c r="CA117" s="1113" t="str">
        <f>IF(ISNUMBER(O117),'Cover Page'!$D$35/1000000*O117/'FX rate'!$C$23,"")</f>
        <v/>
      </c>
      <c r="CB117" s="1112" t="str">
        <f>IF(ISNUMBER(P117),'Cover Page'!$D$35/1000000*P117/'FX rate'!$C$23,"")</f>
        <v/>
      </c>
      <c r="CC117" s="904" t="str">
        <f>IF(ISNUMBER(Q117),'Cover Page'!$D$35/1000000*Q117/'FX rate'!$C$23,"")</f>
        <v/>
      </c>
      <c r="CD117" s="1169" t="str">
        <f>IF(ISNUMBER(R117),'Cover Page'!$D$35/1000000*R117/'FX rate'!$C$23,"")</f>
        <v/>
      </c>
      <c r="CE117" s="1111">
        <f>IF(ISNUMBER(S117),'Cover Page'!$D$35/1000000*S117/'FX rate'!$C$23,"")</f>
        <v>0</v>
      </c>
      <c r="CF117" s="1110">
        <f>IF(ISNUMBER(T117),'Cover Page'!$D$35/1000000*T117/'FX rate'!$C$23,"")</f>
        <v>0</v>
      </c>
      <c r="CG117" s="902">
        <f>IF(ISNUMBER(U117),'Cover Page'!$D$35/1000000*U117/'FX rate'!$C$23,"")</f>
        <v>0</v>
      </c>
      <c r="CH117" s="1168">
        <f>IF(ISNUMBER(V117),'Cover Page'!$D$35/1000000*V117/'FX rate'!$C$23,"")</f>
        <v>0</v>
      </c>
      <c r="CI117" s="918"/>
      <c r="CJ117" s="795"/>
      <c r="CK117" s="795"/>
      <c r="CL117" s="795"/>
      <c r="CM117" s="795"/>
      <c r="CN117" s="795"/>
      <c r="CO117" s="795"/>
      <c r="CP117" s="795"/>
      <c r="CQ117" s="795"/>
      <c r="CR117" s="795"/>
      <c r="CS117" s="795"/>
    </row>
    <row r="118" spans="1:97" s="2" customFormat="1" ht="14.25" x14ac:dyDescent="0.2">
      <c r="A118" s="6"/>
      <c r="B118" s="78">
        <v>2005</v>
      </c>
      <c r="C118" s="177"/>
      <c r="D118" s="119"/>
      <c r="E118" s="118"/>
      <c r="F118" s="1154"/>
      <c r="G118" s="173"/>
      <c r="H118" s="119"/>
      <c r="I118" s="119"/>
      <c r="J118" s="1162"/>
      <c r="K118" s="173"/>
      <c r="L118" s="119"/>
      <c r="M118" s="119"/>
      <c r="N118" s="1162"/>
      <c r="O118" s="173"/>
      <c r="P118" s="119"/>
      <c r="Q118" s="119"/>
      <c r="R118" s="1162"/>
      <c r="S118" s="452">
        <f t="shared" si="19"/>
        <v>0</v>
      </c>
      <c r="T118" s="458">
        <f t="shared" si="22"/>
        <v>0</v>
      </c>
      <c r="U118" s="438">
        <f t="shared" si="20"/>
        <v>0</v>
      </c>
      <c r="V118" s="1172">
        <f t="shared" si="21"/>
        <v>0</v>
      </c>
      <c r="AH118" s="788">
        <v>2005</v>
      </c>
      <c r="AI118" s="872" t="str">
        <f>IF(ISNUMBER(C118),'Cover Page'!$D$35/1000000*'4 classification'!C118/'FX rate'!$C10,"")</f>
        <v/>
      </c>
      <c r="AJ118" s="1120" t="str">
        <f>IF(ISNUMBER(D118),'Cover Page'!$D$35/1000000*'4 classification'!D118/'FX rate'!$C10,"")</f>
        <v/>
      </c>
      <c r="AK118" s="873" t="str">
        <f>IF(ISNUMBER(E118),'Cover Page'!$D$35/1000000*'4 classification'!E118/'FX rate'!$C10,"")</f>
        <v/>
      </c>
      <c r="AL118" s="1166" t="str">
        <f>IF(ISNUMBER(F118),'Cover Page'!$D$35/1000000*'4 classification'!F118/'FX rate'!$C10,"")</f>
        <v/>
      </c>
      <c r="AM118" s="1121" t="str">
        <f>IF(ISNUMBER(G118),'Cover Page'!$D$35/1000000*'4 classification'!G118/'FX rate'!$C10,"")</f>
        <v/>
      </c>
      <c r="AN118" s="1120" t="str">
        <f>IF(ISNUMBER(H118),'Cover Page'!$D$35/1000000*'4 classification'!H118/'FX rate'!$C10,"")</f>
        <v/>
      </c>
      <c r="AO118" s="873" t="str">
        <f>IF(ISNUMBER(I118),'Cover Page'!$D$35/1000000*'4 classification'!I118/'FX rate'!$C10,"")</f>
        <v/>
      </c>
      <c r="AP118" s="1166" t="str">
        <f>IF(ISNUMBER(J118),'Cover Page'!$D$35/1000000*'4 classification'!J118/'FX rate'!$C10,"")</f>
        <v/>
      </c>
      <c r="AQ118" s="1121" t="str">
        <f>IF(ISNUMBER(K118),'Cover Page'!$D$35/1000000*'4 classification'!K118/'FX rate'!$C10,"")</f>
        <v/>
      </c>
      <c r="AR118" s="1120" t="str">
        <f>IF(ISNUMBER(L118),'Cover Page'!$D$35/1000000*'4 classification'!L118/'FX rate'!$C10,"")</f>
        <v/>
      </c>
      <c r="AS118" s="873" t="str">
        <f>IF(ISNUMBER(M118),'Cover Page'!$D$35/1000000*'4 classification'!M118/'FX rate'!$C10,"")</f>
        <v/>
      </c>
      <c r="AT118" s="1166" t="str">
        <f>IF(ISNUMBER(N118),'Cover Page'!$D$35/1000000*'4 classification'!N118/'FX rate'!$C10,"")</f>
        <v/>
      </c>
      <c r="AU118" s="1121" t="str">
        <f>IF(ISNUMBER(O118),'Cover Page'!$D$35/1000000*'4 classification'!O118/'FX rate'!$C10,"")</f>
        <v/>
      </c>
      <c r="AV118" s="1120" t="str">
        <f>IF(ISNUMBER(P118),'Cover Page'!$D$35/1000000*'4 classification'!P118/'FX rate'!$C10,"")</f>
        <v/>
      </c>
      <c r="AW118" s="873" t="str">
        <f>IF(ISNUMBER(Q118),'Cover Page'!$D$35/1000000*'4 classification'!Q118/'FX rate'!$C10,"")</f>
        <v/>
      </c>
      <c r="AX118" s="1166" t="str">
        <f>IF(ISNUMBER(R118),'Cover Page'!$D$35/1000000*'4 classification'!R118/'FX rate'!$C10,"")</f>
        <v/>
      </c>
      <c r="AY118" s="1119">
        <f>IF(ISNUMBER(S118),'Cover Page'!$D$35/1000000*'4 classification'!S118/'FX rate'!$C10,"")</f>
        <v>0</v>
      </c>
      <c r="AZ118" s="1118">
        <f>IF(ISNUMBER(T118),'Cover Page'!$D$35/1000000*'4 classification'!T118/'FX rate'!$C10,"")</f>
        <v>0</v>
      </c>
      <c r="BA118" s="871">
        <f>IF(ISNUMBER(U118),'Cover Page'!$D$35/1000000*'4 classification'!U118/'FX rate'!$C10,"")</f>
        <v>0</v>
      </c>
      <c r="BB118" s="1166">
        <f>IF(ISNUMBER(V118),'Cover Page'!$D$35/1000000*'4 classification'!V118/'FX rate'!$C10,"")</f>
        <v>0</v>
      </c>
      <c r="BC118" s="722"/>
      <c r="BD118" s="722"/>
      <c r="BE118" s="722"/>
      <c r="BF118" s="722"/>
      <c r="BG118" s="722"/>
      <c r="BH118" s="722"/>
      <c r="BI118" s="722"/>
      <c r="BN118" s="860">
        <v>2005</v>
      </c>
      <c r="BO118" s="903" t="str">
        <f>IF(ISNUMBER(C118),'Cover Page'!$D$35/1000000*C118/'FX rate'!$C$23,"")</f>
        <v/>
      </c>
      <c r="BP118" s="1112" t="str">
        <f>IF(ISNUMBER(D118),'Cover Page'!$D$35/1000000*D118/'FX rate'!$C$23,"")</f>
        <v/>
      </c>
      <c r="BQ118" s="904" t="str">
        <f>IF(ISNUMBER(E118),'Cover Page'!$D$35/1000000*E118/'FX rate'!$C$23,"")</f>
        <v/>
      </c>
      <c r="BR118" s="1169" t="str">
        <f>IF(ISNUMBER(F118),'Cover Page'!$D$35/1000000*F118/'FX rate'!$C$23,"")</f>
        <v/>
      </c>
      <c r="BS118" s="1113" t="str">
        <f>IF(ISNUMBER(G118),'Cover Page'!$D$35/1000000*G118/'FX rate'!$C$23,"")</f>
        <v/>
      </c>
      <c r="BT118" s="1112" t="str">
        <f>IF(ISNUMBER(H118),'Cover Page'!$D$35/1000000*H118/'FX rate'!$C$23,"")</f>
        <v/>
      </c>
      <c r="BU118" s="904" t="str">
        <f>IF(ISNUMBER(I118),'Cover Page'!$D$35/1000000*I118/'FX rate'!$C$23,"")</f>
        <v/>
      </c>
      <c r="BV118" s="1169" t="str">
        <f>IF(ISNUMBER(J118),'Cover Page'!$D$35/1000000*J118/'FX rate'!$C$23,"")</f>
        <v/>
      </c>
      <c r="BW118" s="1113" t="str">
        <f>IF(ISNUMBER(K118),'Cover Page'!$D$35/1000000*K118/'FX rate'!$C$23,"")</f>
        <v/>
      </c>
      <c r="BX118" s="1112" t="str">
        <f>IF(ISNUMBER(L118),'Cover Page'!$D$35/1000000*L118/'FX rate'!$C$23,"")</f>
        <v/>
      </c>
      <c r="BY118" s="904" t="str">
        <f>IF(ISNUMBER(M118),'Cover Page'!$D$35/1000000*M118/'FX rate'!$C$23,"")</f>
        <v/>
      </c>
      <c r="BZ118" s="1169" t="str">
        <f>IF(ISNUMBER(N118),'Cover Page'!$D$35/1000000*N118/'FX rate'!$C$23,"")</f>
        <v/>
      </c>
      <c r="CA118" s="1113" t="str">
        <f>IF(ISNUMBER(O118),'Cover Page'!$D$35/1000000*O118/'FX rate'!$C$23,"")</f>
        <v/>
      </c>
      <c r="CB118" s="1112" t="str">
        <f>IF(ISNUMBER(P118),'Cover Page'!$D$35/1000000*P118/'FX rate'!$C$23,"")</f>
        <v/>
      </c>
      <c r="CC118" s="904" t="str">
        <f>IF(ISNUMBER(Q118),'Cover Page'!$D$35/1000000*Q118/'FX rate'!$C$23,"")</f>
        <v/>
      </c>
      <c r="CD118" s="1169" t="str">
        <f>IF(ISNUMBER(R118),'Cover Page'!$D$35/1000000*R118/'FX rate'!$C$23,"")</f>
        <v/>
      </c>
      <c r="CE118" s="1111">
        <f>IF(ISNUMBER(S118),'Cover Page'!$D$35/1000000*S118/'FX rate'!$C$23,"")</f>
        <v>0</v>
      </c>
      <c r="CF118" s="1110">
        <f>IF(ISNUMBER(T118),'Cover Page'!$D$35/1000000*T118/'FX rate'!$C$23,"")</f>
        <v>0</v>
      </c>
      <c r="CG118" s="902">
        <f>IF(ISNUMBER(U118),'Cover Page'!$D$35/1000000*U118/'FX rate'!$C$23,"")</f>
        <v>0</v>
      </c>
      <c r="CH118" s="1168">
        <f>IF(ISNUMBER(V118),'Cover Page'!$D$35/1000000*V118/'FX rate'!$C$23,"")</f>
        <v>0</v>
      </c>
      <c r="CI118" s="918"/>
      <c r="CJ118" s="795"/>
      <c r="CK118" s="795"/>
      <c r="CL118" s="795"/>
      <c r="CM118" s="795"/>
      <c r="CN118" s="795"/>
      <c r="CO118" s="795"/>
      <c r="CP118" s="795"/>
      <c r="CQ118" s="795"/>
      <c r="CR118" s="795"/>
      <c r="CS118" s="795"/>
    </row>
    <row r="119" spans="1:97" s="2" customFormat="1" ht="14.25" x14ac:dyDescent="0.2">
      <c r="A119" s="6"/>
      <c r="B119" s="78">
        <v>2006</v>
      </c>
      <c r="C119" s="177"/>
      <c r="D119" s="119"/>
      <c r="E119" s="118"/>
      <c r="F119" s="1154"/>
      <c r="G119" s="173"/>
      <c r="H119" s="119"/>
      <c r="I119" s="119"/>
      <c r="J119" s="1162"/>
      <c r="K119" s="173"/>
      <c r="L119" s="119"/>
      <c r="M119" s="119"/>
      <c r="N119" s="1162"/>
      <c r="O119" s="173"/>
      <c r="P119" s="119"/>
      <c r="Q119" s="119"/>
      <c r="R119" s="1162"/>
      <c r="S119" s="452">
        <f t="shared" si="19"/>
        <v>0</v>
      </c>
      <c r="T119" s="458">
        <f t="shared" si="22"/>
        <v>0</v>
      </c>
      <c r="U119" s="438">
        <f t="shared" si="20"/>
        <v>0</v>
      </c>
      <c r="V119" s="1172">
        <f t="shared" si="21"/>
        <v>0</v>
      </c>
      <c r="AH119" s="788">
        <v>2006</v>
      </c>
      <c r="AI119" s="872" t="str">
        <f>IF(ISNUMBER(C119),'Cover Page'!$D$35/1000000*'4 classification'!C119/'FX rate'!$C11,"")</f>
        <v/>
      </c>
      <c r="AJ119" s="1120" t="str">
        <f>IF(ISNUMBER(D119),'Cover Page'!$D$35/1000000*'4 classification'!D119/'FX rate'!$C11,"")</f>
        <v/>
      </c>
      <c r="AK119" s="873" t="str">
        <f>IF(ISNUMBER(E119),'Cover Page'!$D$35/1000000*'4 classification'!E119/'FX rate'!$C11,"")</f>
        <v/>
      </c>
      <c r="AL119" s="1166" t="str">
        <f>IF(ISNUMBER(F119),'Cover Page'!$D$35/1000000*'4 classification'!F119/'FX rate'!$C11,"")</f>
        <v/>
      </c>
      <c r="AM119" s="1121" t="str">
        <f>IF(ISNUMBER(G119),'Cover Page'!$D$35/1000000*'4 classification'!G119/'FX rate'!$C11,"")</f>
        <v/>
      </c>
      <c r="AN119" s="1120" t="str">
        <f>IF(ISNUMBER(H119),'Cover Page'!$D$35/1000000*'4 classification'!H119/'FX rate'!$C11,"")</f>
        <v/>
      </c>
      <c r="AO119" s="873" t="str">
        <f>IF(ISNUMBER(I119),'Cover Page'!$D$35/1000000*'4 classification'!I119/'FX rate'!$C11,"")</f>
        <v/>
      </c>
      <c r="AP119" s="1166" t="str">
        <f>IF(ISNUMBER(J119),'Cover Page'!$D$35/1000000*'4 classification'!J119/'FX rate'!$C11,"")</f>
        <v/>
      </c>
      <c r="AQ119" s="1121" t="str">
        <f>IF(ISNUMBER(K119),'Cover Page'!$D$35/1000000*'4 classification'!K119/'FX rate'!$C11,"")</f>
        <v/>
      </c>
      <c r="AR119" s="1120" t="str">
        <f>IF(ISNUMBER(L119),'Cover Page'!$D$35/1000000*'4 classification'!L119/'FX rate'!$C11,"")</f>
        <v/>
      </c>
      <c r="AS119" s="873" t="str">
        <f>IF(ISNUMBER(M119),'Cover Page'!$D$35/1000000*'4 classification'!M119/'FX rate'!$C11,"")</f>
        <v/>
      </c>
      <c r="AT119" s="1166" t="str">
        <f>IF(ISNUMBER(N119),'Cover Page'!$D$35/1000000*'4 classification'!N119/'FX rate'!$C11,"")</f>
        <v/>
      </c>
      <c r="AU119" s="1121" t="str">
        <f>IF(ISNUMBER(O119),'Cover Page'!$D$35/1000000*'4 classification'!O119/'FX rate'!$C11,"")</f>
        <v/>
      </c>
      <c r="AV119" s="1120" t="str">
        <f>IF(ISNUMBER(P119),'Cover Page'!$D$35/1000000*'4 classification'!P119/'FX rate'!$C11,"")</f>
        <v/>
      </c>
      <c r="AW119" s="873" t="str">
        <f>IF(ISNUMBER(Q119),'Cover Page'!$D$35/1000000*'4 classification'!Q119/'FX rate'!$C11,"")</f>
        <v/>
      </c>
      <c r="AX119" s="1166" t="str">
        <f>IF(ISNUMBER(R119),'Cover Page'!$D$35/1000000*'4 classification'!R119/'FX rate'!$C11,"")</f>
        <v/>
      </c>
      <c r="AY119" s="1119">
        <f>IF(ISNUMBER(S119),'Cover Page'!$D$35/1000000*'4 classification'!S119/'FX rate'!$C11,"")</f>
        <v>0</v>
      </c>
      <c r="AZ119" s="1118">
        <f>IF(ISNUMBER(T119),'Cover Page'!$D$35/1000000*'4 classification'!T119/'FX rate'!$C11,"")</f>
        <v>0</v>
      </c>
      <c r="BA119" s="871">
        <f>IF(ISNUMBER(U119),'Cover Page'!$D$35/1000000*'4 classification'!U119/'FX rate'!$C11,"")</f>
        <v>0</v>
      </c>
      <c r="BB119" s="1166">
        <f>IF(ISNUMBER(V119),'Cover Page'!$D$35/1000000*'4 classification'!V119/'FX rate'!$C11,"")</f>
        <v>0</v>
      </c>
      <c r="BC119" s="722"/>
      <c r="BD119" s="722"/>
      <c r="BE119" s="722"/>
      <c r="BF119" s="722"/>
      <c r="BG119" s="722"/>
      <c r="BH119" s="722"/>
      <c r="BI119" s="722"/>
      <c r="BN119" s="860">
        <v>2006</v>
      </c>
      <c r="BO119" s="903" t="str">
        <f>IF(ISNUMBER(C119),'Cover Page'!$D$35/1000000*C119/'FX rate'!$C$23,"")</f>
        <v/>
      </c>
      <c r="BP119" s="1112" t="str">
        <f>IF(ISNUMBER(D119),'Cover Page'!$D$35/1000000*D119/'FX rate'!$C$23,"")</f>
        <v/>
      </c>
      <c r="BQ119" s="904" t="str">
        <f>IF(ISNUMBER(E119),'Cover Page'!$D$35/1000000*E119/'FX rate'!$C$23,"")</f>
        <v/>
      </c>
      <c r="BR119" s="1169" t="str">
        <f>IF(ISNUMBER(F119),'Cover Page'!$D$35/1000000*F119/'FX rate'!$C$23,"")</f>
        <v/>
      </c>
      <c r="BS119" s="1113" t="str">
        <f>IF(ISNUMBER(G119),'Cover Page'!$D$35/1000000*G119/'FX rate'!$C$23,"")</f>
        <v/>
      </c>
      <c r="BT119" s="1112" t="str">
        <f>IF(ISNUMBER(H119),'Cover Page'!$D$35/1000000*H119/'FX rate'!$C$23,"")</f>
        <v/>
      </c>
      <c r="BU119" s="904" t="str">
        <f>IF(ISNUMBER(I119),'Cover Page'!$D$35/1000000*I119/'FX rate'!$C$23,"")</f>
        <v/>
      </c>
      <c r="BV119" s="1169" t="str">
        <f>IF(ISNUMBER(J119),'Cover Page'!$D$35/1000000*J119/'FX rate'!$C$23,"")</f>
        <v/>
      </c>
      <c r="BW119" s="1113" t="str">
        <f>IF(ISNUMBER(K119),'Cover Page'!$D$35/1000000*K119/'FX rate'!$C$23,"")</f>
        <v/>
      </c>
      <c r="BX119" s="1112" t="str">
        <f>IF(ISNUMBER(L119),'Cover Page'!$D$35/1000000*L119/'FX rate'!$C$23,"")</f>
        <v/>
      </c>
      <c r="BY119" s="904" t="str">
        <f>IF(ISNUMBER(M119),'Cover Page'!$D$35/1000000*M119/'FX rate'!$C$23,"")</f>
        <v/>
      </c>
      <c r="BZ119" s="1169" t="str">
        <f>IF(ISNUMBER(N119),'Cover Page'!$D$35/1000000*N119/'FX rate'!$C$23,"")</f>
        <v/>
      </c>
      <c r="CA119" s="1113" t="str">
        <f>IF(ISNUMBER(O119),'Cover Page'!$D$35/1000000*O119/'FX rate'!$C$23,"")</f>
        <v/>
      </c>
      <c r="CB119" s="1112" t="str">
        <f>IF(ISNUMBER(P119),'Cover Page'!$D$35/1000000*P119/'FX rate'!$C$23,"")</f>
        <v/>
      </c>
      <c r="CC119" s="904" t="str">
        <f>IF(ISNUMBER(Q119),'Cover Page'!$D$35/1000000*Q119/'FX rate'!$C$23,"")</f>
        <v/>
      </c>
      <c r="CD119" s="1169" t="str">
        <f>IF(ISNUMBER(R119),'Cover Page'!$D$35/1000000*R119/'FX rate'!$C$23,"")</f>
        <v/>
      </c>
      <c r="CE119" s="1111">
        <f>IF(ISNUMBER(S119),'Cover Page'!$D$35/1000000*S119/'FX rate'!$C$23,"")</f>
        <v>0</v>
      </c>
      <c r="CF119" s="1110">
        <f>IF(ISNUMBER(T119),'Cover Page'!$D$35/1000000*T119/'FX rate'!$C$23,"")</f>
        <v>0</v>
      </c>
      <c r="CG119" s="902">
        <f>IF(ISNUMBER(U119),'Cover Page'!$D$35/1000000*U119/'FX rate'!$C$23,"")</f>
        <v>0</v>
      </c>
      <c r="CH119" s="1168">
        <f>IF(ISNUMBER(V119),'Cover Page'!$D$35/1000000*V119/'FX rate'!$C$23,"")</f>
        <v>0</v>
      </c>
      <c r="CI119" s="918"/>
      <c r="CJ119" s="795"/>
      <c r="CK119" s="795"/>
      <c r="CL119" s="795"/>
      <c r="CM119" s="795"/>
      <c r="CN119" s="795"/>
      <c r="CO119" s="795"/>
      <c r="CP119" s="795"/>
      <c r="CQ119" s="795"/>
      <c r="CR119" s="795"/>
      <c r="CS119" s="795"/>
    </row>
    <row r="120" spans="1:97" s="2" customFormat="1" ht="14.25" x14ac:dyDescent="0.2">
      <c r="A120" s="6"/>
      <c r="B120" s="78">
        <v>2007</v>
      </c>
      <c r="C120" s="177"/>
      <c r="D120" s="119"/>
      <c r="E120" s="118"/>
      <c r="F120" s="1154"/>
      <c r="G120" s="173"/>
      <c r="H120" s="119"/>
      <c r="I120" s="119"/>
      <c r="J120" s="1162"/>
      <c r="K120" s="173"/>
      <c r="L120" s="119"/>
      <c r="M120" s="119"/>
      <c r="N120" s="1162"/>
      <c r="O120" s="173"/>
      <c r="P120" s="119"/>
      <c r="Q120" s="119"/>
      <c r="R120" s="1162"/>
      <c r="S120" s="452">
        <f t="shared" si="19"/>
        <v>0</v>
      </c>
      <c r="T120" s="458">
        <f t="shared" si="22"/>
        <v>0</v>
      </c>
      <c r="U120" s="438">
        <f t="shared" si="20"/>
        <v>0</v>
      </c>
      <c r="V120" s="1172">
        <f t="shared" si="21"/>
        <v>0</v>
      </c>
      <c r="AH120" s="788">
        <v>2007</v>
      </c>
      <c r="AI120" s="872" t="str">
        <f>IF(ISNUMBER(C120),'Cover Page'!$D$35/1000000*'4 classification'!C120/'FX rate'!$C12,"")</f>
        <v/>
      </c>
      <c r="AJ120" s="1120" t="str">
        <f>IF(ISNUMBER(D120),'Cover Page'!$D$35/1000000*'4 classification'!D120/'FX rate'!$C12,"")</f>
        <v/>
      </c>
      <c r="AK120" s="873" t="str">
        <f>IF(ISNUMBER(E120),'Cover Page'!$D$35/1000000*'4 classification'!E120/'FX rate'!$C12,"")</f>
        <v/>
      </c>
      <c r="AL120" s="1166" t="str">
        <f>IF(ISNUMBER(F120),'Cover Page'!$D$35/1000000*'4 classification'!F120/'FX rate'!$C12,"")</f>
        <v/>
      </c>
      <c r="AM120" s="1121" t="str">
        <f>IF(ISNUMBER(G120),'Cover Page'!$D$35/1000000*'4 classification'!G120/'FX rate'!$C12,"")</f>
        <v/>
      </c>
      <c r="AN120" s="1120" t="str">
        <f>IF(ISNUMBER(H120),'Cover Page'!$D$35/1000000*'4 classification'!H120/'FX rate'!$C12,"")</f>
        <v/>
      </c>
      <c r="AO120" s="873" t="str">
        <f>IF(ISNUMBER(I120),'Cover Page'!$D$35/1000000*'4 classification'!I120/'FX rate'!$C12,"")</f>
        <v/>
      </c>
      <c r="AP120" s="1166" t="str">
        <f>IF(ISNUMBER(J120),'Cover Page'!$D$35/1000000*'4 classification'!J120/'FX rate'!$C12,"")</f>
        <v/>
      </c>
      <c r="AQ120" s="1121" t="str">
        <f>IF(ISNUMBER(K120),'Cover Page'!$D$35/1000000*'4 classification'!K120/'FX rate'!$C12,"")</f>
        <v/>
      </c>
      <c r="AR120" s="1120" t="str">
        <f>IF(ISNUMBER(L120),'Cover Page'!$D$35/1000000*'4 classification'!L120/'FX rate'!$C12,"")</f>
        <v/>
      </c>
      <c r="AS120" s="873" t="str">
        <f>IF(ISNUMBER(M120),'Cover Page'!$D$35/1000000*'4 classification'!M120/'FX rate'!$C12,"")</f>
        <v/>
      </c>
      <c r="AT120" s="1166" t="str">
        <f>IF(ISNUMBER(N120),'Cover Page'!$D$35/1000000*'4 classification'!N120/'FX rate'!$C12,"")</f>
        <v/>
      </c>
      <c r="AU120" s="1121" t="str">
        <f>IF(ISNUMBER(O120),'Cover Page'!$D$35/1000000*'4 classification'!O120/'FX rate'!$C12,"")</f>
        <v/>
      </c>
      <c r="AV120" s="1120" t="str">
        <f>IF(ISNUMBER(P120),'Cover Page'!$D$35/1000000*'4 classification'!P120/'FX rate'!$C12,"")</f>
        <v/>
      </c>
      <c r="AW120" s="873" t="str">
        <f>IF(ISNUMBER(Q120),'Cover Page'!$D$35/1000000*'4 classification'!Q120/'FX rate'!$C12,"")</f>
        <v/>
      </c>
      <c r="AX120" s="1166" t="str">
        <f>IF(ISNUMBER(R120),'Cover Page'!$D$35/1000000*'4 classification'!R120/'FX rate'!$C12,"")</f>
        <v/>
      </c>
      <c r="AY120" s="1119">
        <f>IF(ISNUMBER(S120),'Cover Page'!$D$35/1000000*'4 classification'!S120/'FX rate'!$C12,"")</f>
        <v>0</v>
      </c>
      <c r="AZ120" s="1118">
        <f>IF(ISNUMBER(T120),'Cover Page'!$D$35/1000000*'4 classification'!T120/'FX rate'!$C12,"")</f>
        <v>0</v>
      </c>
      <c r="BA120" s="871">
        <f>IF(ISNUMBER(U120),'Cover Page'!$D$35/1000000*'4 classification'!U120/'FX rate'!$C12,"")</f>
        <v>0</v>
      </c>
      <c r="BB120" s="1166">
        <f>IF(ISNUMBER(V120),'Cover Page'!$D$35/1000000*'4 classification'!V120/'FX rate'!$C12,"")</f>
        <v>0</v>
      </c>
      <c r="BC120" s="722"/>
      <c r="BD120" s="722"/>
      <c r="BE120" s="722"/>
      <c r="BF120" s="722"/>
      <c r="BG120" s="722"/>
      <c r="BH120" s="722"/>
      <c r="BI120" s="722"/>
      <c r="BN120" s="860">
        <v>2007</v>
      </c>
      <c r="BO120" s="903" t="str">
        <f>IF(ISNUMBER(C120),'Cover Page'!$D$35/1000000*C120/'FX rate'!$C$23,"")</f>
        <v/>
      </c>
      <c r="BP120" s="1112" t="str">
        <f>IF(ISNUMBER(D120),'Cover Page'!$D$35/1000000*D120/'FX rate'!$C$23,"")</f>
        <v/>
      </c>
      <c r="BQ120" s="904" t="str">
        <f>IF(ISNUMBER(E120),'Cover Page'!$D$35/1000000*E120/'FX rate'!$C$23,"")</f>
        <v/>
      </c>
      <c r="BR120" s="1169" t="str">
        <f>IF(ISNUMBER(F120),'Cover Page'!$D$35/1000000*F120/'FX rate'!$C$23,"")</f>
        <v/>
      </c>
      <c r="BS120" s="1113" t="str">
        <f>IF(ISNUMBER(G120),'Cover Page'!$D$35/1000000*G120/'FX rate'!$C$23,"")</f>
        <v/>
      </c>
      <c r="BT120" s="1112" t="str">
        <f>IF(ISNUMBER(H120),'Cover Page'!$D$35/1000000*H120/'FX rate'!$C$23,"")</f>
        <v/>
      </c>
      <c r="BU120" s="904" t="str">
        <f>IF(ISNUMBER(I120),'Cover Page'!$D$35/1000000*I120/'FX rate'!$C$23,"")</f>
        <v/>
      </c>
      <c r="BV120" s="1169" t="str">
        <f>IF(ISNUMBER(J120),'Cover Page'!$D$35/1000000*J120/'FX rate'!$C$23,"")</f>
        <v/>
      </c>
      <c r="BW120" s="1113" t="str">
        <f>IF(ISNUMBER(K120),'Cover Page'!$D$35/1000000*K120/'FX rate'!$C$23,"")</f>
        <v/>
      </c>
      <c r="BX120" s="1112" t="str">
        <f>IF(ISNUMBER(L120),'Cover Page'!$D$35/1000000*L120/'FX rate'!$C$23,"")</f>
        <v/>
      </c>
      <c r="BY120" s="904" t="str">
        <f>IF(ISNUMBER(M120),'Cover Page'!$D$35/1000000*M120/'FX rate'!$C$23,"")</f>
        <v/>
      </c>
      <c r="BZ120" s="1169" t="str">
        <f>IF(ISNUMBER(N120),'Cover Page'!$D$35/1000000*N120/'FX rate'!$C$23,"")</f>
        <v/>
      </c>
      <c r="CA120" s="1113" t="str">
        <f>IF(ISNUMBER(O120),'Cover Page'!$D$35/1000000*O120/'FX rate'!$C$23,"")</f>
        <v/>
      </c>
      <c r="CB120" s="1112" t="str">
        <f>IF(ISNUMBER(P120),'Cover Page'!$D$35/1000000*P120/'FX rate'!$C$23,"")</f>
        <v/>
      </c>
      <c r="CC120" s="904" t="str">
        <f>IF(ISNUMBER(Q120),'Cover Page'!$D$35/1000000*Q120/'FX rate'!$C$23,"")</f>
        <v/>
      </c>
      <c r="CD120" s="1169" t="str">
        <f>IF(ISNUMBER(R120),'Cover Page'!$D$35/1000000*R120/'FX rate'!$C$23,"")</f>
        <v/>
      </c>
      <c r="CE120" s="1111">
        <f>IF(ISNUMBER(S120),'Cover Page'!$D$35/1000000*S120/'FX rate'!$C$23,"")</f>
        <v>0</v>
      </c>
      <c r="CF120" s="1110">
        <f>IF(ISNUMBER(T120),'Cover Page'!$D$35/1000000*T120/'FX rate'!$C$23,"")</f>
        <v>0</v>
      </c>
      <c r="CG120" s="902">
        <f>IF(ISNUMBER(U120),'Cover Page'!$D$35/1000000*U120/'FX rate'!$C$23,"")</f>
        <v>0</v>
      </c>
      <c r="CH120" s="1168">
        <f>IF(ISNUMBER(V120),'Cover Page'!$D$35/1000000*V120/'FX rate'!$C$23,"")</f>
        <v>0</v>
      </c>
      <c r="CI120" s="918"/>
      <c r="CJ120" s="795"/>
      <c r="CK120" s="795"/>
      <c r="CL120" s="795"/>
      <c r="CM120" s="795"/>
      <c r="CN120" s="795"/>
      <c r="CO120" s="795"/>
      <c r="CP120" s="795"/>
      <c r="CQ120" s="795"/>
      <c r="CR120" s="795"/>
      <c r="CS120" s="795"/>
    </row>
    <row r="121" spans="1:97" s="2" customFormat="1" ht="14.25" x14ac:dyDescent="0.2">
      <c r="A121" s="6"/>
      <c r="B121" s="78">
        <v>2008</v>
      </c>
      <c r="C121" s="177"/>
      <c r="D121" s="119"/>
      <c r="E121" s="118"/>
      <c r="F121" s="1154"/>
      <c r="G121" s="173"/>
      <c r="H121" s="119"/>
      <c r="I121" s="119"/>
      <c r="J121" s="1162"/>
      <c r="K121" s="173"/>
      <c r="L121" s="119"/>
      <c r="M121" s="119"/>
      <c r="N121" s="1162"/>
      <c r="O121" s="173"/>
      <c r="P121" s="119"/>
      <c r="Q121" s="119"/>
      <c r="R121" s="1162"/>
      <c r="S121" s="452">
        <f t="shared" si="19"/>
        <v>0</v>
      </c>
      <c r="T121" s="458">
        <f t="shared" si="22"/>
        <v>0</v>
      </c>
      <c r="U121" s="438">
        <f t="shared" si="20"/>
        <v>0</v>
      </c>
      <c r="V121" s="1172">
        <f t="shared" si="21"/>
        <v>0</v>
      </c>
      <c r="AH121" s="788">
        <v>2008</v>
      </c>
      <c r="AI121" s="872" t="str">
        <f>IF(ISNUMBER(C121),'Cover Page'!$D$35/1000000*'4 classification'!C121/'FX rate'!$C13,"")</f>
        <v/>
      </c>
      <c r="AJ121" s="1120" t="str">
        <f>IF(ISNUMBER(D121),'Cover Page'!$D$35/1000000*'4 classification'!D121/'FX rate'!$C13,"")</f>
        <v/>
      </c>
      <c r="AK121" s="873" t="str">
        <f>IF(ISNUMBER(E121),'Cover Page'!$D$35/1000000*'4 classification'!E121/'FX rate'!$C13,"")</f>
        <v/>
      </c>
      <c r="AL121" s="1166" t="str">
        <f>IF(ISNUMBER(F121),'Cover Page'!$D$35/1000000*'4 classification'!F121/'FX rate'!$C13,"")</f>
        <v/>
      </c>
      <c r="AM121" s="1121" t="str">
        <f>IF(ISNUMBER(G121),'Cover Page'!$D$35/1000000*'4 classification'!G121/'FX rate'!$C13,"")</f>
        <v/>
      </c>
      <c r="AN121" s="1120" t="str">
        <f>IF(ISNUMBER(H121),'Cover Page'!$D$35/1000000*'4 classification'!H121/'FX rate'!$C13,"")</f>
        <v/>
      </c>
      <c r="AO121" s="873" t="str">
        <f>IF(ISNUMBER(I121),'Cover Page'!$D$35/1000000*'4 classification'!I121/'FX rate'!$C13,"")</f>
        <v/>
      </c>
      <c r="AP121" s="1166" t="str">
        <f>IF(ISNUMBER(J121),'Cover Page'!$D$35/1000000*'4 classification'!J121/'FX rate'!$C13,"")</f>
        <v/>
      </c>
      <c r="AQ121" s="1121" t="str">
        <f>IF(ISNUMBER(K121),'Cover Page'!$D$35/1000000*'4 classification'!K121/'FX rate'!$C13,"")</f>
        <v/>
      </c>
      <c r="AR121" s="1120" t="str">
        <f>IF(ISNUMBER(L121),'Cover Page'!$D$35/1000000*'4 classification'!L121/'FX rate'!$C13,"")</f>
        <v/>
      </c>
      <c r="AS121" s="873" t="str">
        <f>IF(ISNUMBER(M121),'Cover Page'!$D$35/1000000*'4 classification'!M121/'FX rate'!$C13,"")</f>
        <v/>
      </c>
      <c r="AT121" s="1166" t="str">
        <f>IF(ISNUMBER(N121),'Cover Page'!$D$35/1000000*'4 classification'!N121/'FX rate'!$C13,"")</f>
        <v/>
      </c>
      <c r="AU121" s="1121" t="str">
        <f>IF(ISNUMBER(O121),'Cover Page'!$D$35/1000000*'4 classification'!O121/'FX rate'!$C13,"")</f>
        <v/>
      </c>
      <c r="AV121" s="1120" t="str">
        <f>IF(ISNUMBER(P121),'Cover Page'!$D$35/1000000*'4 classification'!P121/'FX rate'!$C13,"")</f>
        <v/>
      </c>
      <c r="AW121" s="873" t="str">
        <f>IF(ISNUMBER(Q121),'Cover Page'!$D$35/1000000*'4 classification'!Q121/'FX rate'!$C13,"")</f>
        <v/>
      </c>
      <c r="AX121" s="1166" t="str">
        <f>IF(ISNUMBER(R121),'Cover Page'!$D$35/1000000*'4 classification'!R121/'FX rate'!$C13,"")</f>
        <v/>
      </c>
      <c r="AY121" s="1119">
        <f>IF(ISNUMBER(S121),'Cover Page'!$D$35/1000000*'4 classification'!S121/'FX rate'!$C13,"")</f>
        <v>0</v>
      </c>
      <c r="AZ121" s="1118">
        <f>IF(ISNUMBER(T121),'Cover Page'!$D$35/1000000*'4 classification'!T121/'FX rate'!$C13,"")</f>
        <v>0</v>
      </c>
      <c r="BA121" s="871">
        <f>IF(ISNUMBER(U121),'Cover Page'!$D$35/1000000*'4 classification'!U121/'FX rate'!$C13,"")</f>
        <v>0</v>
      </c>
      <c r="BB121" s="1166">
        <f>IF(ISNUMBER(V121),'Cover Page'!$D$35/1000000*'4 classification'!V121/'FX rate'!$C13,"")</f>
        <v>0</v>
      </c>
      <c r="BC121" s="722"/>
      <c r="BD121" s="722"/>
      <c r="BE121" s="722"/>
      <c r="BF121" s="722"/>
      <c r="BG121" s="722"/>
      <c r="BH121" s="722"/>
      <c r="BI121" s="722"/>
      <c r="BN121" s="860">
        <v>2008</v>
      </c>
      <c r="BO121" s="903" t="str">
        <f>IF(ISNUMBER(C121),'Cover Page'!$D$35/1000000*C121/'FX rate'!$C$23,"")</f>
        <v/>
      </c>
      <c r="BP121" s="1112" t="str">
        <f>IF(ISNUMBER(D121),'Cover Page'!$D$35/1000000*D121/'FX rate'!$C$23,"")</f>
        <v/>
      </c>
      <c r="BQ121" s="904" t="str">
        <f>IF(ISNUMBER(E121),'Cover Page'!$D$35/1000000*E121/'FX rate'!$C$23,"")</f>
        <v/>
      </c>
      <c r="BR121" s="1169" t="str">
        <f>IF(ISNUMBER(F121),'Cover Page'!$D$35/1000000*F121/'FX rate'!$C$23,"")</f>
        <v/>
      </c>
      <c r="BS121" s="1113" t="str">
        <f>IF(ISNUMBER(G121),'Cover Page'!$D$35/1000000*G121/'FX rate'!$C$23,"")</f>
        <v/>
      </c>
      <c r="BT121" s="1112" t="str">
        <f>IF(ISNUMBER(H121),'Cover Page'!$D$35/1000000*H121/'FX rate'!$C$23,"")</f>
        <v/>
      </c>
      <c r="BU121" s="904" t="str">
        <f>IF(ISNUMBER(I121),'Cover Page'!$D$35/1000000*I121/'FX rate'!$C$23,"")</f>
        <v/>
      </c>
      <c r="BV121" s="1169" t="str">
        <f>IF(ISNUMBER(J121),'Cover Page'!$D$35/1000000*J121/'FX rate'!$C$23,"")</f>
        <v/>
      </c>
      <c r="BW121" s="1113" t="str">
        <f>IF(ISNUMBER(K121),'Cover Page'!$D$35/1000000*K121/'FX rate'!$C$23,"")</f>
        <v/>
      </c>
      <c r="BX121" s="1112" t="str">
        <f>IF(ISNUMBER(L121),'Cover Page'!$D$35/1000000*L121/'FX rate'!$C$23,"")</f>
        <v/>
      </c>
      <c r="BY121" s="904" t="str">
        <f>IF(ISNUMBER(M121),'Cover Page'!$D$35/1000000*M121/'FX rate'!$C$23,"")</f>
        <v/>
      </c>
      <c r="BZ121" s="1169" t="str">
        <f>IF(ISNUMBER(N121),'Cover Page'!$D$35/1000000*N121/'FX rate'!$C$23,"")</f>
        <v/>
      </c>
      <c r="CA121" s="1113" t="str">
        <f>IF(ISNUMBER(O121),'Cover Page'!$D$35/1000000*O121/'FX rate'!$C$23,"")</f>
        <v/>
      </c>
      <c r="CB121" s="1112" t="str">
        <f>IF(ISNUMBER(P121),'Cover Page'!$D$35/1000000*P121/'FX rate'!$C$23,"")</f>
        <v/>
      </c>
      <c r="CC121" s="904" t="str">
        <f>IF(ISNUMBER(Q121),'Cover Page'!$D$35/1000000*Q121/'FX rate'!$C$23,"")</f>
        <v/>
      </c>
      <c r="CD121" s="1169" t="str">
        <f>IF(ISNUMBER(R121),'Cover Page'!$D$35/1000000*R121/'FX rate'!$C$23,"")</f>
        <v/>
      </c>
      <c r="CE121" s="1111">
        <f>IF(ISNUMBER(S121),'Cover Page'!$D$35/1000000*S121/'FX rate'!$C$23,"")</f>
        <v>0</v>
      </c>
      <c r="CF121" s="1110">
        <f>IF(ISNUMBER(T121),'Cover Page'!$D$35/1000000*T121/'FX rate'!$C$23,"")</f>
        <v>0</v>
      </c>
      <c r="CG121" s="902">
        <f>IF(ISNUMBER(U121),'Cover Page'!$D$35/1000000*U121/'FX rate'!$C$23,"")</f>
        <v>0</v>
      </c>
      <c r="CH121" s="1168">
        <f>IF(ISNUMBER(V121),'Cover Page'!$D$35/1000000*V121/'FX rate'!$C$23,"")</f>
        <v>0</v>
      </c>
      <c r="CI121" s="918"/>
      <c r="CJ121" s="795"/>
      <c r="CK121" s="795"/>
      <c r="CL121" s="795"/>
      <c r="CM121" s="795"/>
      <c r="CN121" s="795"/>
      <c r="CO121" s="795"/>
      <c r="CP121" s="795"/>
      <c r="CQ121" s="795"/>
      <c r="CR121" s="795"/>
      <c r="CS121" s="795"/>
    </row>
    <row r="122" spans="1:97" s="2" customFormat="1" ht="14.25" x14ac:dyDescent="0.2">
      <c r="A122" s="6"/>
      <c r="B122" s="78">
        <v>2009</v>
      </c>
      <c r="C122" s="177"/>
      <c r="D122" s="119"/>
      <c r="E122" s="118"/>
      <c r="F122" s="1154"/>
      <c r="G122" s="173"/>
      <c r="H122" s="119"/>
      <c r="I122" s="119"/>
      <c r="J122" s="1162"/>
      <c r="K122" s="173"/>
      <c r="L122" s="119"/>
      <c r="M122" s="119"/>
      <c r="N122" s="1162"/>
      <c r="O122" s="173"/>
      <c r="P122" s="119"/>
      <c r="Q122" s="119"/>
      <c r="R122" s="1162"/>
      <c r="S122" s="452">
        <f t="shared" si="19"/>
        <v>0</v>
      </c>
      <c r="T122" s="458">
        <f t="shared" si="22"/>
        <v>0</v>
      </c>
      <c r="U122" s="438">
        <f t="shared" si="20"/>
        <v>0</v>
      </c>
      <c r="V122" s="1172">
        <f t="shared" si="21"/>
        <v>0</v>
      </c>
      <c r="AH122" s="788">
        <v>2009</v>
      </c>
      <c r="AI122" s="872" t="str">
        <f>IF(ISNUMBER(C122),'Cover Page'!$D$35/1000000*'4 classification'!C122/'FX rate'!$C14,"")</f>
        <v/>
      </c>
      <c r="AJ122" s="1120" t="str">
        <f>IF(ISNUMBER(D122),'Cover Page'!$D$35/1000000*'4 classification'!D122/'FX rate'!$C14,"")</f>
        <v/>
      </c>
      <c r="AK122" s="873" t="str">
        <f>IF(ISNUMBER(E122),'Cover Page'!$D$35/1000000*'4 classification'!E122/'FX rate'!$C14,"")</f>
        <v/>
      </c>
      <c r="AL122" s="1166" t="str">
        <f>IF(ISNUMBER(F122),'Cover Page'!$D$35/1000000*'4 classification'!F122/'FX rate'!$C14,"")</f>
        <v/>
      </c>
      <c r="AM122" s="1121" t="str">
        <f>IF(ISNUMBER(G122),'Cover Page'!$D$35/1000000*'4 classification'!G122/'FX rate'!$C14,"")</f>
        <v/>
      </c>
      <c r="AN122" s="1120" t="str">
        <f>IF(ISNUMBER(H122),'Cover Page'!$D$35/1000000*'4 classification'!H122/'FX rate'!$C14,"")</f>
        <v/>
      </c>
      <c r="AO122" s="873" t="str">
        <f>IF(ISNUMBER(I122),'Cover Page'!$D$35/1000000*'4 classification'!I122/'FX rate'!$C14,"")</f>
        <v/>
      </c>
      <c r="AP122" s="1166" t="str">
        <f>IF(ISNUMBER(J122),'Cover Page'!$D$35/1000000*'4 classification'!J122/'FX rate'!$C14,"")</f>
        <v/>
      </c>
      <c r="AQ122" s="1121" t="str">
        <f>IF(ISNUMBER(K122),'Cover Page'!$D$35/1000000*'4 classification'!K122/'FX rate'!$C14,"")</f>
        <v/>
      </c>
      <c r="AR122" s="1120" t="str">
        <f>IF(ISNUMBER(L122),'Cover Page'!$D$35/1000000*'4 classification'!L122/'FX rate'!$C14,"")</f>
        <v/>
      </c>
      <c r="AS122" s="873" t="str">
        <f>IF(ISNUMBER(M122),'Cover Page'!$D$35/1000000*'4 classification'!M122/'FX rate'!$C14,"")</f>
        <v/>
      </c>
      <c r="AT122" s="1166" t="str">
        <f>IF(ISNUMBER(N122),'Cover Page'!$D$35/1000000*'4 classification'!N122/'FX rate'!$C14,"")</f>
        <v/>
      </c>
      <c r="AU122" s="1121" t="str">
        <f>IF(ISNUMBER(O122),'Cover Page'!$D$35/1000000*'4 classification'!O122/'FX rate'!$C14,"")</f>
        <v/>
      </c>
      <c r="AV122" s="1120" t="str">
        <f>IF(ISNUMBER(P122),'Cover Page'!$D$35/1000000*'4 classification'!P122/'FX rate'!$C14,"")</f>
        <v/>
      </c>
      <c r="AW122" s="873" t="str">
        <f>IF(ISNUMBER(Q122),'Cover Page'!$D$35/1000000*'4 classification'!Q122/'FX rate'!$C14,"")</f>
        <v/>
      </c>
      <c r="AX122" s="1166" t="str">
        <f>IF(ISNUMBER(R122),'Cover Page'!$D$35/1000000*'4 classification'!R122/'FX rate'!$C14,"")</f>
        <v/>
      </c>
      <c r="AY122" s="1119">
        <f>IF(ISNUMBER(S122),'Cover Page'!$D$35/1000000*'4 classification'!S122/'FX rate'!$C14,"")</f>
        <v>0</v>
      </c>
      <c r="AZ122" s="1118">
        <f>IF(ISNUMBER(T122),'Cover Page'!$D$35/1000000*'4 classification'!T122/'FX rate'!$C14,"")</f>
        <v>0</v>
      </c>
      <c r="BA122" s="871">
        <f>IF(ISNUMBER(U122),'Cover Page'!$D$35/1000000*'4 classification'!U122/'FX rate'!$C14,"")</f>
        <v>0</v>
      </c>
      <c r="BB122" s="1166">
        <f>IF(ISNUMBER(V122),'Cover Page'!$D$35/1000000*'4 classification'!V122/'FX rate'!$C14,"")</f>
        <v>0</v>
      </c>
      <c r="BC122" s="722"/>
      <c r="BD122" s="722"/>
      <c r="BE122" s="722"/>
      <c r="BF122" s="722"/>
      <c r="BG122" s="722"/>
      <c r="BH122" s="722"/>
      <c r="BI122" s="722"/>
      <c r="BN122" s="860">
        <v>2009</v>
      </c>
      <c r="BO122" s="903" t="str">
        <f>IF(ISNUMBER(C122),'Cover Page'!$D$35/1000000*C122/'FX rate'!$C$23,"")</f>
        <v/>
      </c>
      <c r="BP122" s="1112" t="str">
        <f>IF(ISNUMBER(D122),'Cover Page'!$D$35/1000000*D122/'FX rate'!$C$23,"")</f>
        <v/>
      </c>
      <c r="BQ122" s="904" t="str">
        <f>IF(ISNUMBER(E122),'Cover Page'!$D$35/1000000*E122/'FX rate'!$C$23,"")</f>
        <v/>
      </c>
      <c r="BR122" s="1169" t="str">
        <f>IF(ISNUMBER(F122),'Cover Page'!$D$35/1000000*F122/'FX rate'!$C$23,"")</f>
        <v/>
      </c>
      <c r="BS122" s="1113" t="str">
        <f>IF(ISNUMBER(G122),'Cover Page'!$D$35/1000000*G122/'FX rate'!$C$23,"")</f>
        <v/>
      </c>
      <c r="BT122" s="1112" t="str">
        <f>IF(ISNUMBER(H122),'Cover Page'!$D$35/1000000*H122/'FX rate'!$C$23,"")</f>
        <v/>
      </c>
      <c r="BU122" s="904" t="str">
        <f>IF(ISNUMBER(I122),'Cover Page'!$D$35/1000000*I122/'FX rate'!$C$23,"")</f>
        <v/>
      </c>
      <c r="BV122" s="1169" t="str">
        <f>IF(ISNUMBER(J122),'Cover Page'!$D$35/1000000*J122/'FX rate'!$C$23,"")</f>
        <v/>
      </c>
      <c r="BW122" s="1113" t="str">
        <f>IF(ISNUMBER(K122),'Cover Page'!$D$35/1000000*K122/'FX rate'!$C$23,"")</f>
        <v/>
      </c>
      <c r="BX122" s="1112" t="str">
        <f>IF(ISNUMBER(L122),'Cover Page'!$D$35/1000000*L122/'FX rate'!$C$23,"")</f>
        <v/>
      </c>
      <c r="BY122" s="904" t="str">
        <f>IF(ISNUMBER(M122),'Cover Page'!$D$35/1000000*M122/'FX rate'!$C$23,"")</f>
        <v/>
      </c>
      <c r="BZ122" s="1169" t="str">
        <f>IF(ISNUMBER(N122),'Cover Page'!$D$35/1000000*N122/'FX rate'!$C$23,"")</f>
        <v/>
      </c>
      <c r="CA122" s="1113" t="str">
        <f>IF(ISNUMBER(O122),'Cover Page'!$D$35/1000000*O122/'FX rate'!$C$23,"")</f>
        <v/>
      </c>
      <c r="CB122" s="1112" t="str">
        <f>IF(ISNUMBER(P122),'Cover Page'!$D$35/1000000*P122/'FX rate'!$C$23,"")</f>
        <v/>
      </c>
      <c r="CC122" s="904" t="str">
        <f>IF(ISNUMBER(Q122),'Cover Page'!$D$35/1000000*Q122/'FX rate'!$C$23,"")</f>
        <v/>
      </c>
      <c r="CD122" s="1169" t="str">
        <f>IF(ISNUMBER(R122),'Cover Page'!$D$35/1000000*R122/'FX rate'!$C$23,"")</f>
        <v/>
      </c>
      <c r="CE122" s="1111">
        <f>IF(ISNUMBER(S122),'Cover Page'!$D$35/1000000*S122/'FX rate'!$C$23,"")</f>
        <v>0</v>
      </c>
      <c r="CF122" s="1110">
        <f>IF(ISNUMBER(T122),'Cover Page'!$D$35/1000000*T122/'FX rate'!$C$23,"")</f>
        <v>0</v>
      </c>
      <c r="CG122" s="902">
        <f>IF(ISNUMBER(U122),'Cover Page'!$D$35/1000000*U122/'FX rate'!$C$23,"")</f>
        <v>0</v>
      </c>
      <c r="CH122" s="1168">
        <f>IF(ISNUMBER(V122),'Cover Page'!$D$35/1000000*V122/'FX rate'!$C$23,"")</f>
        <v>0</v>
      </c>
      <c r="CI122" s="918"/>
      <c r="CJ122" s="795"/>
      <c r="CK122" s="795"/>
      <c r="CL122" s="795"/>
      <c r="CM122" s="795"/>
      <c r="CN122" s="795"/>
      <c r="CO122" s="795"/>
      <c r="CP122" s="795"/>
      <c r="CQ122" s="795"/>
      <c r="CR122" s="795"/>
      <c r="CS122" s="795"/>
    </row>
    <row r="123" spans="1:97" s="2" customFormat="1" ht="14.25" x14ac:dyDescent="0.2">
      <c r="A123" s="6"/>
      <c r="B123" s="78">
        <v>2010</v>
      </c>
      <c r="C123" s="177"/>
      <c r="D123" s="119"/>
      <c r="E123" s="118"/>
      <c r="F123" s="1154"/>
      <c r="G123" s="173"/>
      <c r="H123" s="119"/>
      <c r="I123" s="119"/>
      <c r="J123" s="1162"/>
      <c r="K123" s="119"/>
      <c r="L123" s="119"/>
      <c r="M123" s="119"/>
      <c r="N123" s="1162"/>
      <c r="O123" s="173"/>
      <c r="P123" s="119"/>
      <c r="Q123" s="119"/>
      <c r="R123" s="1162"/>
      <c r="S123" s="452">
        <f t="shared" si="19"/>
        <v>0</v>
      </c>
      <c r="T123" s="458">
        <f t="shared" si="22"/>
        <v>0</v>
      </c>
      <c r="U123" s="438">
        <f t="shared" si="20"/>
        <v>0</v>
      </c>
      <c r="V123" s="1172">
        <f t="shared" si="21"/>
        <v>0</v>
      </c>
      <c r="AH123" s="788">
        <v>2010</v>
      </c>
      <c r="AI123" s="872" t="str">
        <f>IF(ISNUMBER(C123),'Cover Page'!$D$35/1000000*'4 classification'!C123/'FX rate'!$C15,"")</f>
        <v/>
      </c>
      <c r="AJ123" s="1120" t="str">
        <f>IF(ISNUMBER(D123),'Cover Page'!$D$35/1000000*'4 classification'!D123/'FX rate'!$C15,"")</f>
        <v/>
      </c>
      <c r="AK123" s="873" t="str">
        <f>IF(ISNUMBER(E123),'Cover Page'!$D$35/1000000*'4 classification'!E123/'FX rate'!$C15,"")</f>
        <v/>
      </c>
      <c r="AL123" s="1166" t="str">
        <f>IF(ISNUMBER(F123),'Cover Page'!$D$35/1000000*'4 classification'!F123/'FX rate'!$C15,"")</f>
        <v/>
      </c>
      <c r="AM123" s="1121" t="str">
        <f>IF(ISNUMBER(G123),'Cover Page'!$D$35/1000000*'4 classification'!G123/'FX rate'!$C15,"")</f>
        <v/>
      </c>
      <c r="AN123" s="1120" t="str">
        <f>IF(ISNUMBER(H123),'Cover Page'!$D$35/1000000*'4 classification'!H123/'FX rate'!$C15,"")</f>
        <v/>
      </c>
      <c r="AO123" s="873" t="str">
        <f>IF(ISNUMBER(I123),'Cover Page'!$D$35/1000000*'4 classification'!I123/'FX rate'!$C15,"")</f>
        <v/>
      </c>
      <c r="AP123" s="1166" t="str">
        <f>IF(ISNUMBER(J123),'Cover Page'!$D$35/1000000*'4 classification'!J123/'FX rate'!$C15,"")</f>
        <v/>
      </c>
      <c r="AQ123" s="1121" t="str">
        <f>IF(ISNUMBER(K123),'Cover Page'!$D$35/1000000*'4 classification'!K123/'FX rate'!$C15,"")</f>
        <v/>
      </c>
      <c r="AR123" s="1120" t="str">
        <f>IF(ISNUMBER(L123),'Cover Page'!$D$35/1000000*'4 classification'!L123/'FX rate'!$C15,"")</f>
        <v/>
      </c>
      <c r="AS123" s="873" t="str">
        <f>IF(ISNUMBER(M123),'Cover Page'!$D$35/1000000*'4 classification'!M123/'FX rate'!$C15,"")</f>
        <v/>
      </c>
      <c r="AT123" s="1166" t="str">
        <f>IF(ISNUMBER(N123),'Cover Page'!$D$35/1000000*'4 classification'!N123/'FX rate'!$C15,"")</f>
        <v/>
      </c>
      <c r="AU123" s="1121" t="str">
        <f>IF(ISNUMBER(O123),'Cover Page'!$D$35/1000000*'4 classification'!O123/'FX rate'!$C15,"")</f>
        <v/>
      </c>
      <c r="AV123" s="1120" t="str">
        <f>IF(ISNUMBER(P123),'Cover Page'!$D$35/1000000*'4 classification'!P123/'FX rate'!$C15,"")</f>
        <v/>
      </c>
      <c r="AW123" s="873" t="str">
        <f>IF(ISNUMBER(Q123),'Cover Page'!$D$35/1000000*'4 classification'!Q123/'FX rate'!$C15,"")</f>
        <v/>
      </c>
      <c r="AX123" s="1166" t="str">
        <f>IF(ISNUMBER(R123),'Cover Page'!$D$35/1000000*'4 classification'!R123/'FX rate'!$C15,"")</f>
        <v/>
      </c>
      <c r="AY123" s="1119">
        <f>IF(ISNUMBER(S123),'Cover Page'!$D$35/1000000*'4 classification'!S123/'FX rate'!$C15,"")</f>
        <v>0</v>
      </c>
      <c r="AZ123" s="1118">
        <f>IF(ISNUMBER(T123),'Cover Page'!$D$35/1000000*'4 classification'!T123/'FX rate'!$C15,"")</f>
        <v>0</v>
      </c>
      <c r="BA123" s="871">
        <f>IF(ISNUMBER(U123),'Cover Page'!$D$35/1000000*'4 classification'!U123/'FX rate'!$C15,"")</f>
        <v>0</v>
      </c>
      <c r="BB123" s="1166">
        <f>IF(ISNUMBER(V123),'Cover Page'!$D$35/1000000*'4 classification'!V123/'FX rate'!$C15,"")</f>
        <v>0</v>
      </c>
      <c r="BC123" s="722"/>
      <c r="BD123" s="722"/>
      <c r="BE123" s="722"/>
      <c r="BF123" s="722"/>
      <c r="BG123" s="722"/>
      <c r="BH123" s="722"/>
      <c r="BI123" s="722"/>
      <c r="BN123" s="860">
        <v>2010</v>
      </c>
      <c r="BO123" s="903" t="str">
        <f>IF(ISNUMBER(C123),'Cover Page'!$D$35/1000000*C123/'FX rate'!$C$23,"")</f>
        <v/>
      </c>
      <c r="BP123" s="1112" t="str">
        <f>IF(ISNUMBER(D123),'Cover Page'!$D$35/1000000*D123/'FX rate'!$C$23,"")</f>
        <v/>
      </c>
      <c r="BQ123" s="904" t="str">
        <f>IF(ISNUMBER(E123),'Cover Page'!$D$35/1000000*E123/'FX rate'!$C$23,"")</f>
        <v/>
      </c>
      <c r="BR123" s="1169" t="str">
        <f>IF(ISNUMBER(F123),'Cover Page'!$D$35/1000000*F123/'FX rate'!$C$23,"")</f>
        <v/>
      </c>
      <c r="BS123" s="1113" t="str">
        <f>IF(ISNUMBER(G123),'Cover Page'!$D$35/1000000*G123/'FX rate'!$C$23,"")</f>
        <v/>
      </c>
      <c r="BT123" s="1112" t="str">
        <f>IF(ISNUMBER(H123),'Cover Page'!$D$35/1000000*H123/'FX rate'!$C$23,"")</f>
        <v/>
      </c>
      <c r="BU123" s="904" t="str">
        <f>IF(ISNUMBER(I123),'Cover Page'!$D$35/1000000*I123/'FX rate'!$C$23,"")</f>
        <v/>
      </c>
      <c r="BV123" s="1169" t="str">
        <f>IF(ISNUMBER(J123),'Cover Page'!$D$35/1000000*J123/'FX rate'!$C$23,"")</f>
        <v/>
      </c>
      <c r="BW123" s="1113" t="str">
        <f>IF(ISNUMBER(K123),'Cover Page'!$D$35/1000000*K123/'FX rate'!$C$23,"")</f>
        <v/>
      </c>
      <c r="BX123" s="1112" t="str">
        <f>IF(ISNUMBER(L123),'Cover Page'!$D$35/1000000*L123/'FX rate'!$C$23,"")</f>
        <v/>
      </c>
      <c r="BY123" s="904" t="str">
        <f>IF(ISNUMBER(M123),'Cover Page'!$D$35/1000000*M123/'FX rate'!$C$23,"")</f>
        <v/>
      </c>
      <c r="BZ123" s="1169" t="str">
        <f>IF(ISNUMBER(N123),'Cover Page'!$D$35/1000000*N123/'FX rate'!$C$23,"")</f>
        <v/>
      </c>
      <c r="CA123" s="1113" t="str">
        <f>IF(ISNUMBER(O123),'Cover Page'!$D$35/1000000*O123/'FX rate'!$C$23,"")</f>
        <v/>
      </c>
      <c r="CB123" s="1112" t="str">
        <f>IF(ISNUMBER(P123),'Cover Page'!$D$35/1000000*P123/'FX rate'!$C$23,"")</f>
        <v/>
      </c>
      <c r="CC123" s="904" t="str">
        <f>IF(ISNUMBER(Q123),'Cover Page'!$D$35/1000000*Q123/'FX rate'!$C$23,"")</f>
        <v/>
      </c>
      <c r="CD123" s="1169" t="str">
        <f>IF(ISNUMBER(R123),'Cover Page'!$D$35/1000000*R123/'FX rate'!$C$23,"")</f>
        <v/>
      </c>
      <c r="CE123" s="1111">
        <f>IF(ISNUMBER(S123),'Cover Page'!$D$35/1000000*S123/'FX rate'!$C$23,"")</f>
        <v>0</v>
      </c>
      <c r="CF123" s="1110">
        <f>IF(ISNUMBER(T123),'Cover Page'!$D$35/1000000*T123/'FX rate'!$C$23,"")</f>
        <v>0</v>
      </c>
      <c r="CG123" s="902">
        <f>IF(ISNUMBER(U123),'Cover Page'!$D$35/1000000*U123/'FX rate'!$C$23,"")</f>
        <v>0</v>
      </c>
      <c r="CH123" s="1168">
        <f>IF(ISNUMBER(V123),'Cover Page'!$D$35/1000000*V123/'FX rate'!$C$23,"")</f>
        <v>0</v>
      </c>
      <c r="CI123" s="918"/>
      <c r="CJ123" s="795"/>
      <c r="CK123" s="795"/>
      <c r="CL123" s="795"/>
      <c r="CM123" s="795"/>
      <c r="CN123" s="795"/>
      <c r="CO123" s="795"/>
      <c r="CP123" s="795"/>
      <c r="CQ123" s="795"/>
      <c r="CR123" s="795"/>
      <c r="CS123" s="795"/>
    </row>
    <row r="124" spans="1:97" s="2" customFormat="1" ht="14.25" x14ac:dyDescent="0.2">
      <c r="A124" s="6"/>
      <c r="B124" s="78">
        <v>2011</v>
      </c>
      <c r="C124" s="177"/>
      <c r="D124" s="119"/>
      <c r="E124" s="118"/>
      <c r="F124" s="1154"/>
      <c r="G124" s="173"/>
      <c r="H124" s="119"/>
      <c r="I124" s="119"/>
      <c r="J124" s="1162"/>
      <c r="K124" s="173"/>
      <c r="L124" s="119"/>
      <c r="M124" s="119"/>
      <c r="N124" s="1162"/>
      <c r="O124" s="173"/>
      <c r="P124" s="119"/>
      <c r="Q124" s="119"/>
      <c r="R124" s="1162"/>
      <c r="S124" s="452">
        <f t="shared" si="19"/>
        <v>0</v>
      </c>
      <c r="T124" s="458">
        <f t="shared" si="22"/>
        <v>0</v>
      </c>
      <c r="U124" s="438">
        <f t="shared" si="20"/>
        <v>0</v>
      </c>
      <c r="V124" s="1172">
        <f t="shared" si="21"/>
        <v>0</v>
      </c>
      <c r="AH124" s="788">
        <v>2011</v>
      </c>
      <c r="AI124" s="872" t="str">
        <f>IF(ISNUMBER(C124),'Cover Page'!$D$35/1000000*'4 classification'!C124/'FX rate'!$C16,"")</f>
        <v/>
      </c>
      <c r="AJ124" s="1120" t="str">
        <f>IF(ISNUMBER(D124),'Cover Page'!$D$35/1000000*'4 classification'!D124/'FX rate'!$C16,"")</f>
        <v/>
      </c>
      <c r="AK124" s="873" t="str">
        <f>IF(ISNUMBER(E124),'Cover Page'!$D$35/1000000*'4 classification'!E124/'FX rate'!$C16,"")</f>
        <v/>
      </c>
      <c r="AL124" s="1166" t="str">
        <f>IF(ISNUMBER(F124),'Cover Page'!$D$35/1000000*'4 classification'!F124/'FX rate'!$C16,"")</f>
        <v/>
      </c>
      <c r="AM124" s="1121" t="str">
        <f>IF(ISNUMBER(G124),'Cover Page'!$D$35/1000000*'4 classification'!G124/'FX rate'!$C16,"")</f>
        <v/>
      </c>
      <c r="AN124" s="1120" t="str">
        <f>IF(ISNUMBER(H124),'Cover Page'!$D$35/1000000*'4 classification'!H124/'FX rate'!$C16,"")</f>
        <v/>
      </c>
      <c r="AO124" s="873" t="str">
        <f>IF(ISNUMBER(I124),'Cover Page'!$D$35/1000000*'4 classification'!I124/'FX rate'!$C16,"")</f>
        <v/>
      </c>
      <c r="AP124" s="1166" t="str">
        <f>IF(ISNUMBER(J124),'Cover Page'!$D$35/1000000*'4 classification'!J124/'FX rate'!$C16,"")</f>
        <v/>
      </c>
      <c r="AQ124" s="1121" t="str">
        <f>IF(ISNUMBER(K124),'Cover Page'!$D$35/1000000*'4 classification'!K124/'FX rate'!$C16,"")</f>
        <v/>
      </c>
      <c r="AR124" s="1120" t="str">
        <f>IF(ISNUMBER(L124),'Cover Page'!$D$35/1000000*'4 classification'!L124/'FX rate'!$C16,"")</f>
        <v/>
      </c>
      <c r="AS124" s="873" t="str">
        <f>IF(ISNUMBER(M124),'Cover Page'!$D$35/1000000*'4 classification'!M124/'FX rate'!$C16,"")</f>
        <v/>
      </c>
      <c r="AT124" s="1166" t="str">
        <f>IF(ISNUMBER(N124),'Cover Page'!$D$35/1000000*'4 classification'!N124/'FX rate'!$C16,"")</f>
        <v/>
      </c>
      <c r="AU124" s="1121" t="str">
        <f>IF(ISNUMBER(O124),'Cover Page'!$D$35/1000000*'4 classification'!O124/'FX rate'!$C16,"")</f>
        <v/>
      </c>
      <c r="AV124" s="1120" t="str">
        <f>IF(ISNUMBER(P124),'Cover Page'!$D$35/1000000*'4 classification'!P124/'FX rate'!$C16,"")</f>
        <v/>
      </c>
      <c r="AW124" s="873" t="str">
        <f>IF(ISNUMBER(Q124),'Cover Page'!$D$35/1000000*'4 classification'!Q124/'FX rate'!$C16,"")</f>
        <v/>
      </c>
      <c r="AX124" s="1166" t="str">
        <f>IF(ISNUMBER(R124),'Cover Page'!$D$35/1000000*'4 classification'!R124/'FX rate'!$C16,"")</f>
        <v/>
      </c>
      <c r="AY124" s="1119">
        <f>IF(ISNUMBER(S124),'Cover Page'!$D$35/1000000*'4 classification'!S124/'FX rate'!$C16,"")</f>
        <v>0</v>
      </c>
      <c r="AZ124" s="1118">
        <f>IF(ISNUMBER(T124),'Cover Page'!$D$35/1000000*'4 classification'!T124/'FX rate'!$C16,"")</f>
        <v>0</v>
      </c>
      <c r="BA124" s="871">
        <f>IF(ISNUMBER(U124),'Cover Page'!$D$35/1000000*'4 classification'!U124/'FX rate'!$C16,"")</f>
        <v>0</v>
      </c>
      <c r="BB124" s="1166">
        <f>IF(ISNUMBER(V124),'Cover Page'!$D$35/1000000*'4 classification'!V124/'FX rate'!$C16,"")</f>
        <v>0</v>
      </c>
      <c r="BC124" s="722"/>
      <c r="BD124" s="722"/>
      <c r="BE124" s="722"/>
      <c r="BF124" s="722"/>
      <c r="BG124" s="722"/>
      <c r="BH124" s="722"/>
      <c r="BI124" s="722"/>
      <c r="BN124" s="860">
        <v>2011</v>
      </c>
      <c r="BO124" s="903" t="str">
        <f>IF(ISNUMBER(C124),'Cover Page'!$D$35/1000000*C124/'FX rate'!$C$23,"")</f>
        <v/>
      </c>
      <c r="BP124" s="1112" t="str">
        <f>IF(ISNUMBER(D124),'Cover Page'!$D$35/1000000*D124/'FX rate'!$C$23,"")</f>
        <v/>
      </c>
      <c r="BQ124" s="904" t="str">
        <f>IF(ISNUMBER(E124),'Cover Page'!$D$35/1000000*E124/'FX rate'!$C$23,"")</f>
        <v/>
      </c>
      <c r="BR124" s="1169" t="str">
        <f>IF(ISNUMBER(F124),'Cover Page'!$D$35/1000000*F124/'FX rate'!$C$23,"")</f>
        <v/>
      </c>
      <c r="BS124" s="1113" t="str">
        <f>IF(ISNUMBER(G124),'Cover Page'!$D$35/1000000*G124/'FX rate'!$C$23,"")</f>
        <v/>
      </c>
      <c r="BT124" s="1112" t="str">
        <f>IF(ISNUMBER(H124),'Cover Page'!$D$35/1000000*H124/'FX rate'!$C$23,"")</f>
        <v/>
      </c>
      <c r="BU124" s="904" t="str">
        <f>IF(ISNUMBER(I124),'Cover Page'!$D$35/1000000*I124/'FX rate'!$C$23,"")</f>
        <v/>
      </c>
      <c r="BV124" s="1169" t="str">
        <f>IF(ISNUMBER(J124),'Cover Page'!$D$35/1000000*J124/'FX rate'!$C$23,"")</f>
        <v/>
      </c>
      <c r="BW124" s="1113" t="str">
        <f>IF(ISNUMBER(K124),'Cover Page'!$D$35/1000000*K124/'FX rate'!$C$23,"")</f>
        <v/>
      </c>
      <c r="BX124" s="1112" t="str">
        <f>IF(ISNUMBER(L124),'Cover Page'!$D$35/1000000*L124/'FX rate'!$C$23,"")</f>
        <v/>
      </c>
      <c r="BY124" s="904" t="str">
        <f>IF(ISNUMBER(M124),'Cover Page'!$D$35/1000000*M124/'FX rate'!$C$23,"")</f>
        <v/>
      </c>
      <c r="BZ124" s="1169" t="str">
        <f>IF(ISNUMBER(N124),'Cover Page'!$D$35/1000000*N124/'FX rate'!$C$23,"")</f>
        <v/>
      </c>
      <c r="CA124" s="1113" t="str">
        <f>IF(ISNUMBER(O124),'Cover Page'!$D$35/1000000*O124/'FX rate'!$C$23,"")</f>
        <v/>
      </c>
      <c r="CB124" s="1112" t="str">
        <f>IF(ISNUMBER(P124),'Cover Page'!$D$35/1000000*P124/'FX rate'!$C$23,"")</f>
        <v/>
      </c>
      <c r="CC124" s="904" t="str">
        <f>IF(ISNUMBER(Q124),'Cover Page'!$D$35/1000000*Q124/'FX rate'!$C$23,"")</f>
        <v/>
      </c>
      <c r="CD124" s="1169" t="str">
        <f>IF(ISNUMBER(R124),'Cover Page'!$D$35/1000000*R124/'FX rate'!$C$23,"")</f>
        <v/>
      </c>
      <c r="CE124" s="1111">
        <f>IF(ISNUMBER(S124),'Cover Page'!$D$35/1000000*S124/'FX rate'!$C$23,"")</f>
        <v>0</v>
      </c>
      <c r="CF124" s="1110">
        <f>IF(ISNUMBER(T124),'Cover Page'!$D$35/1000000*T124/'FX rate'!$C$23,"")</f>
        <v>0</v>
      </c>
      <c r="CG124" s="902">
        <f>IF(ISNUMBER(U124),'Cover Page'!$D$35/1000000*U124/'FX rate'!$C$23,"")</f>
        <v>0</v>
      </c>
      <c r="CH124" s="1168">
        <f>IF(ISNUMBER(V124),'Cover Page'!$D$35/1000000*V124/'FX rate'!$C$23,"")</f>
        <v>0</v>
      </c>
      <c r="CI124" s="918"/>
      <c r="CJ124" s="795"/>
      <c r="CK124" s="795"/>
      <c r="CL124" s="795"/>
      <c r="CM124" s="795"/>
      <c r="CN124" s="795"/>
      <c r="CO124" s="795"/>
      <c r="CP124" s="795"/>
      <c r="CQ124" s="795"/>
      <c r="CR124" s="795"/>
      <c r="CS124" s="795"/>
    </row>
    <row r="125" spans="1:97" s="2" customFormat="1" ht="14.25" x14ac:dyDescent="0.2">
      <c r="A125" s="6"/>
      <c r="B125" s="78">
        <v>2012</v>
      </c>
      <c r="C125" s="177"/>
      <c r="D125" s="119"/>
      <c r="E125" s="118"/>
      <c r="F125" s="1154"/>
      <c r="G125" s="173"/>
      <c r="H125" s="119"/>
      <c r="I125" s="119"/>
      <c r="J125" s="1162"/>
      <c r="K125" s="173"/>
      <c r="L125" s="119"/>
      <c r="M125" s="119"/>
      <c r="N125" s="1162"/>
      <c r="O125" s="173"/>
      <c r="P125" s="119"/>
      <c r="Q125" s="119"/>
      <c r="R125" s="1162"/>
      <c r="S125" s="452">
        <f t="shared" si="19"/>
        <v>0</v>
      </c>
      <c r="T125" s="458">
        <f t="shared" si="22"/>
        <v>0</v>
      </c>
      <c r="U125" s="438">
        <f t="shared" si="20"/>
        <v>0</v>
      </c>
      <c r="V125" s="1172">
        <f t="shared" si="21"/>
        <v>0</v>
      </c>
      <c r="AH125" s="788">
        <v>2012</v>
      </c>
      <c r="AI125" s="872" t="str">
        <f>IF(ISNUMBER(C125),'Cover Page'!$D$35/1000000*'4 classification'!C125/'FX rate'!$C17,"")</f>
        <v/>
      </c>
      <c r="AJ125" s="1120" t="str">
        <f>IF(ISNUMBER(D125),'Cover Page'!$D$35/1000000*'4 classification'!D125/'FX rate'!$C17,"")</f>
        <v/>
      </c>
      <c r="AK125" s="873" t="str">
        <f>IF(ISNUMBER(E125),'Cover Page'!$D$35/1000000*'4 classification'!E125/'FX rate'!$C17,"")</f>
        <v/>
      </c>
      <c r="AL125" s="1166" t="str">
        <f>IF(ISNUMBER(F125),'Cover Page'!$D$35/1000000*'4 classification'!F125/'FX rate'!$C17,"")</f>
        <v/>
      </c>
      <c r="AM125" s="1121" t="str">
        <f>IF(ISNUMBER(G125),'Cover Page'!$D$35/1000000*'4 classification'!G125/'FX rate'!$C17,"")</f>
        <v/>
      </c>
      <c r="AN125" s="1120" t="str">
        <f>IF(ISNUMBER(H125),'Cover Page'!$D$35/1000000*'4 classification'!H125/'FX rate'!$C17,"")</f>
        <v/>
      </c>
      <c r="AO125" s="873" t="str">
        <f>IF(ISNUMBER(I125),'Cover Page'!$D$35/1000000*'4 classification'!I125/'FX rate'!$C17,"")</f>
        <v/>
      </c>
      <c r="AP125" s="1166" t="str">
        <f>IF(ISNUMBER(J125),'Cover Page'!$D$35/1000000*'4 classification'!J125/'FX rate'!$C17,"")</f>
        <v/>
      </c>
      <c r="AQ125" s="1121" t="str">
        <f>IF(ISNUMBER(K125),'Cover Page'!$D$35/1000000*'4 classification'!K125/'FX rate'!$C17,"")</f>
        <v/>
      </c>
      <c r="AR125" s="1120" t="str">
        <f>IF(ISNUMBER(L125),'Cover Page'!$D$35/1000000*'4 classification'!L125/'FX rate'!$C17,"")</f>
        <v/>
      </c>
      <c r="AS125" s="873" t="str">
        <f>IF(ISNUMBER(M125),'Cover Page'!$D$35/1000000*'4 classification'!M125/'FX rate'!$C17,"")</f>
        <v/>
      </c>
      <c r="AT125" s="1166" t="str">
        <f>IF(ISNUMBER(N125),'Cover Page'!$D$35/1000000*'4 classification'!N125/'FX rate'!$C17,"")</f>
        <v/>
      </c>
      <c r="AU125" s="1121" t="str">
        <f>IF(ISNUMBER(O125),'Cover Page'!$D$35/1000000*'4 classification'!O125/'FX rate'!$C17,"")</f>
        <v/>
      </c>
      <c r="AV125" s="1120" t="str">
        <f>IF(ISNUMBER(P125),'Cover Page'!$D$35/1000000*'4 classification'!P125/'FX rate'!$C17,"")</f>
        <v/>
      </c>
      <c r="AW125" s="873" t="str">
        <f>IF(ISNUMBER(Q125),'Cover Page'!$D$35/1000000*'4 classification'!Q125/'FX rate'!$C17,"")</f>
        <v/>
      </c>
      <c r="AX125" s="1166" t="str">
        <f>IF(ISNUMBER(R125),'Cover Page'!$D$35/1000000*'4 classification'!R125/'FX rate'!$C17,"")</f>
        <v/>
      </c>
      <c r="AY125" s="1119">
        <f>IF(ISNUMBER(S125),'Cover Page'!$D$35/1000000*'4 classification'!S125/'FX rate'!$C17,"")</f>
        <v>0</v>
      </c>
      <c r="AZ125" s="1118">
        <f>IF(ISNUMBER(T125),'Cover Page'!$D$35/1000000*'4 classification'!T125/'FX rate'!$C17,"")</f>
        <v>0</v>
      </c>
      <c r="BA125" s="871">
        <f>IF(ISNUMBER(U125),'Cover Page'!$D$35/1000000*'4 classification'!U125/'FX rate'!$C17,"")</f>
        <v>0</v>
      </c>
      <c r="BB125" s="1166">
        <f>IF(ISNUMBER(V125),'Cover Page'!$D$35/1000000*'4 classification'!V125/'FX rate'!$C17,"")</f>
        <v>0</v>
      </c>
      <c r="BC125" s="722"/>
      <c r="BD125" s="722"/>
      <c r="BE125" s="722"/>
      <c r="BF125" s="722"/>
      <c r="BG125" s="722"/>
      <c r="BH125" s="722"/>
      <c r="BI125" s="722"/>
      <c r="BN125" s="860">
        <v>2012</v>
      </c>
      <c r="BO125" s="903" t="str">
        <f>IF(ISNUMBER(C125),'Cover Page'!$D$35/1000000*C125/'FX rate'!$C$23,"")</f>
        <v/>
      </c>
      <c r="BP125" s="1112" t="str">
        <f>IF(ISNUMBER(D125),'Cover Page'!$D$35/1000000*D125/'FX rate'!$C$23,"")</f>
        <v/>
      </c>
      <c r="BQ125" s="904" t="str">
        <f>IF(ISNUMBER(E125),'Cover Page'!$D$35/1000000*E125/'FX rate'!$C$23,"")</f>
        <v/>
      </c>
      <c r="BR125" s="1169" t="str">
        <f>IF(ISNUMBER(F125),'Cover Page'!$D$35/1000000*F125/'FX rate'!$C$23,"")</f>
        <v/>
      </c>
      <c r="BS125" s="1113" t="str">
        <f>IF(ISNUMBER(G125),'Cover Page'!$D$35/1000000*G125/'FX rate'!$C$23,"")</f>
        <v/>
      </c>
      <c r="BT125" s="1112" t="str">
        <f>IF(ISNUMBER(H125),'Cover Page'!$D$35/1000000*H125/'FX rate'!$C$23,"")</f>
        <v/>
      </c>
      <c r="BU125" s="904" t="str">
        <f>IF(ISNUMBER(I125),'Cover Page'!$D$35/1000000*I125/'FX rate'!$C$23,"")</f>
        <v/>
      </c>
      <c r="BV125" s="1169" t="str">
        <f>IF(ISNUMBER(J125),'Cover Page'!$D$35/1000000*J125/'FX rate'!$C$23,"")</f>
        <v/>
      </c>
      <c r="BW125" s="1113" t="str">
        <f>IF(ISNUMBER(K125),'Cover Page'!$D$35/1000000*K125/'FX rate'!$C$23,"")</f>
        <v/>
      </c>
      <c r="BX125" s="1112" t="str">
        <f>IF(ISNUMBER(L125),'Cover Page'!$D$35/1000000*L125/'FX rate'!$C$23,"")</f>
        <v/>
      </c>
      <c r="BY125" s="904" t="str">
        <f>IF(ISNUMBER(M125),'Cover Page'!$D$35/1000000*M125/'FX rate'!$C$23,"")</f>
        <v/>
      </c>
      <c r="BZ125" s="1169" t="str">
        <f>IF(ISNUMBER(N125),'Cover Page'!$D$35/1000000*N125/'FX rate'!$C$23,"")</f>
        <v/>
      </c>
      <c r="CA125" s="1113" t="str">
        <f>IF(ISNUMBER(O125),'Cover Page'!$D$35/1000000*O125/'FX rate'!$C$23,"")</f>
        <v/>
      </c>
      <c r="CB125" s="1112" t="str">
        <f>IF(ISNUMBER(P125),'Cover Page'!$D$35/1000000*P125/'FX rate'!$C$23,"")</f>
        <v/>
      </c>
      <c r="CC125" s="904" t="str">
        <f>IF(ISNUMBER(Q125),'Cover Page'!$D$35/1000000*Q125/'FX rate'!$C$23,"")</f>
        <v/>
      </c>
      <c r="CD125" s="1169" t="str">
        <f>IF(ISNUMBER(R125),'Cover Page'!$D$35/1000000*R125/'FX rate'!$C$23,"")</f>
        <v/>
      </c>
      <c r="CE125" s="1111">
        <f>IF(ISNUMBER(S125),'Cover Page'!$D$35/1000000*S125/'FX rate'!$C$23,"")</f>
        <v>0</v>
      </c>
      <c r="CF125" s="1110">
        <f>IF(ISNUMBER(T125),'Cover Page'!$D$35/1000000*T125/'FX rate'!$C$23,"")</f>
        <v>0</v>
      </c>
      <c r="CG125" s="902">
        <f>IF(ISNUMBER(U125),'Cover Page'!$D$35/1000000*U125/'FX rate'!$C$23,"")</f>
        <v>0</v>
      </c>
      <c r="CH125" s="1168">
        <f>IF(ISNUMBER(V125),'Cover Page'!$D$35/1000000*V125/'FX rate'!$C$23,"")</f>
        <v>0</v>
      </c>
      <c r="CI125" s="918"/>
      <c r="CJ125" s="795"/>
      <c r="CK125" s="795"/>
      <c r="CL125" s="795"/>
      <c r="CM125" s="795"/>
      <c r="CN125" s="795"/>
      <c r="CO125" s="795"/>
      <c r="CP125" s="795"/>
      <c r="CQ125" s="795"/>
      <c r="CR125" s="795"/>
      <c r="CS125" s="795"/>
    </row>
    <row r="126" spans="1:97" s="2" customFormat="1" ht="14.25" x14ac:dyDescent="0.2">
      <c r="A126" s="6"/>
      <c r="B126" s="78">
        <v>2013</v>
      </c>
      <c r="C126" s="177"/>
      <c r="D126" s="119"/>
      <c r="E126" s="118"/>
      <c r="F126" s="1154"/>
      <c r="G126" s="173"/>
      <c r="H126" s="119"/>
      <c r="I126" s="119"/>
      <c r="J126" s="1162"/>
      <c r="K126" s="173"/>
      <c r="L126" s="119"/>
      <c r="M126" s="119"/>
      <c r="N126" s="1162"/>
      <c r="O126" s="173"/>
      <c r="P126" s="119"/>
      <c r="Q126" s="119"/>
      <c r="R126" s="1162"/>
      <c r="S126" s="452">
        <f t="shared" si="19"/>
        <v>0</v>
      </c>
      <c r="T126" s="458">
        <f t="shared" si="22"/>
        <v>0</v>
      </c>
      <c r="U126" s="438">
        <f t="shared" si="20"/>
        <v>0</v>
      </c>
      <c r="V126" s="1172">
        <f t="shared" si="21"/>
        <v>0</v>
      </c>
      <c r="AH126" s="788">
        <v>2013</v>
      </c>
      <c r="AI126" s="872" t="str">
        <f>IF(ISNUMBER(C126),'Cover Page'!$D$35/1000000*'4 classification'!C126/'FX rate'!$C18,"")</f>
        <v/>
      </c>
      <c r="AJ126" s="1120" t="str">
        <f>IF(ISNUMBER(D126),'Cover Page'!$D$35/1000000*'4 classification'!D126/'FX rate'!$C18,"")</f>
        <v/>
      </c>
      <c r="AK126" s="873" t="str">
        <f>IF(ISNUMBER(E126),'Cover Page'!$D$35/1000000*'4 classification'!E126/'FX rate'!$C18,"")</f>
        <v/>
      </c>
      <c r="AL126" s="1166" t="str">
        <f>IF(ISNUMBER(F126),'Cover Page'!$D$35/1000000*'4 classification'!F126/'FX rate'!$C18,"")</f>
        <v/>
      </c>
      <c r="AM126" s="1121" t="str">
        <f>IF(ISNUMBER(G126),'Cover Page'!$D$35/1000000*'4 classification'!G126/'FX rate'!$C18,"")</f>
        <v/>
      </c>
      <c r="AN126" s="1120" t="str">
        <f>IF(ISNUMBER(H126),'Cover Page'!$D$35/1000000*'4 classification'!H126/'FX rate'!$C18,"")</f>
        <v/>
      </c>
      <c r="AO126" s="873" t="str">
        <f>IF(ISNUMBER(I126),'Cover Page'!$D$35/1000000*'4 classification'!I126/'FX rate'!$C18,"")</f>
        <v/>
      </c>
      <c r="AP126" s="1166" t="str">
        <f>IF(ISNUMBER(J126),'Cover Page'!$D$35/1000000*'4 classification'!J126/'FX rate'!$C18,"")</f>
        <v/>
      </c>
      <c r="AQ126" s="1121" t="str">
        <f>IF(ISNUMBER(K126),'Cover Page'!$D$35/1000000*'4 classification'!K126/'FX rate'!$C18,"")</f>
        <v/>
      </c>
      <c r="AR126" s="1120" t="str">
        <f>IF(ISNUMBER(L126),'Cover Page'!$D$35/1000000*'4 classification'!L126/'FX rate'!$C18,"")</f>
        <v/>
      </c>
      <c r="AS126" s="873" t="str">
        <f>IF(ISNUMBER(M126),'Cover Page'!$D$35/1000000*'4 classification'!M126/'FX rate'!$C18,"")</f>
        <v/>
      </c>
      <c r="AT126" s="1166" t="str">
        <f>IF(ISNUMBER(N126),'Cover Page'!$D$35/1000000*'4 classification'!N126/'FX rate'!$C18,"")</f>
        <v/>
      </c>
      <c r="AU126" s="1121" t="str">
        <f>IF(ISNUMBER(O126),'Cover Page'!$D$35/1000000*'4 classification'!O126/'FX rate'!$C18,"")</f>
        <v/>
      </c>
      <c r="AV126" s="1120" t="str">
        <f>IF(ISNUMBER(P126),'Cover Page'!$D$35/1000000*'4 classification'!P126/'FX rate'!$C18,"")</f>
        <v/>
      </c>
      <c r="AW126" s="873" t="str">
        <f>IF(ISNUMBER(Q126),'Cover Page'!$D$35/1000000*'4 classification'!Q126/'FX rate'!$C18,"")</f>
        <v/>
      </c>
      <c r="AX126" s="1166" t="str">
        <f>IF(ISNUMBER(R126),'Cover Page'!$D$35/1000000*'4 classification'!R126/'FX rate'!$C18,"")</f>
        <v/>
      </c>
      <c r="AY126" s="1119">
        <f>IF(ISNUMBER(S126),'Cover Page'!$D$35/1000000*'4 classification'!S126/'FX rate'!$C18,"")</f>
        <v>0</v>
      </c>
      <c r="AZ126" s="1118">
        <f>IF(ISNUMBER(T126),'Cover Page'!$D$35/1000000*'4 classification'!T126/'FX rate'!$C18,"")</f>
        <v>0</v>
      </c>
      <c r="BA126" s="871">
        <f>IF(ISNUMBER(U126),'Cover Page'!$D$35/1000000*'4 classification'!U126/'FX rate'!$C18,"")</f>
        <v>0</v>
      </c>
      <c r="BB126" s="1166">
        <f>IF(ISNUMBER(V126),'Cover Page'!$D$35/1000000*'4 classification'!V126/'FX rate'!$C18,"")</f>
        <v>0</v>
      </c>
      <c r="BC126" s="722"/>
      <c r="BD126" s="722"/>
      <c r="BE126" s="722"/>
      <c r="BF126" s="722"/>
      <c r="BG126" s="722"/>
      <c r="BH126" s="722"/>
      <c r="BI126" s="722"/>
      <c r="BN126" s="860">
        <v>2013</v>
      </c>
      <c r="BO126" s="903" t="str">
        <f>IF(ISNUMBER(C126),'Cover Page'!$D$35/1000000*C126/'FX rate'!$C$23,"")</f>
        <v/>
      </c>
      <c r="BP126" s="1112" t="str">
        <f>IF(ISNUMBER(D126),'Cover Page'!$D$35/1000000*D126/'FX rate'!$C$23,"")</f>
        <v/>
      </c>
      <c r="BQ126" s="904" t="str">
        <f>IF(ISNUMBER(E126),'Cover Page'!$D$35/1000000*E126/'FX rate'!$C$23,"")</f>
        <v/>
      </c>
      <c r="BR126" s="1169" t="str">
        <f>IF(ISNUMBER(F126),'Cover Page'!$D$35/1000000*F126/'FX rate'!$C$23,"")</f>
        <v/>
      </c>
      <c r="BS126" s="1113" t="str">
        <f>IF(ISNUMBER(G126),'Cover Page'!$D$35/1000000*G126/'FX rate'!$C$23,"")</f>
        <v/>
      </c>
      <c r="BT126" s="1112" t="str">
        <f>IF(ISNUMBER(H126),'Cover Page'!$D$35/1000000*H126/'FX rate'!$C$23,"")</f>
        <v/>
      </c>
      <c r="BU126" s="904" t="str">
        <f>IF(ISNUMBER(I126),'Cover Page'!$D$35/1000000*I126/'FX rate'!$C$23,"")</f>
        <v/>
      </c>
      <c r="BV126" s="1169" t="str">
        <f>IF(ISNUMBER(J126),'Cover Page'!$D$35/1000000*J126/'FX rate'!$C$23,"")</f>
        <v/>
      </c>
      <c r="BW126" s="1113" t="str">
        <f>IF(ISNUMBER(K126),'Cover Page'!$D$35/1000000*K126/'FX rate'!$C$23,"")</f>
        <v/>
      </c>
      <c r="BX126" s="1112" t="str">
        <f>IF(ISNUMBER(L126),'Cover Page'!$D$35/1000000*L126/'FX rate'!$C$23,"")</f>
        <v/>
      </c>
      <c r="BY126" s="904" t="str">
        <f>IF(ISNUMBER(M126),'Cover Page'!$D$35/1000000*M126/'FX rate'!$C$23,"")</f>
        <v/>
      </c>
      <c r="BZ126" s="1169" t="str">
        <f>IF(ISNUMBER(N126),'Cover Page'!$D$35/1000000*N126/'FX rate'!$C$23,"")</f>
        <v/>
      </c>
      <c r="CA126" s="1113" t="str">
        <f>IF(ISNUMBER(O126),'Cover Page'!$D$35/1000000*O126/'FX rate'!$C$23,"")</f>
        <v/>
      </c>
      <c r="CB126" s="1112" t="str">
        <f>IF(ISNUMBER(P126),'Cover Page'!$D$35/1000000*P126/'FX rate'!$C$23,"")</f>
        <v/>
      </c>
      <c r="CC126" s="904" t="str">
        <f>IF(ISNUMBER(Q126),'Cover Page'!$D$35/1000000*Q126/'FX rate'!$C$23,"")</f>
        <v/>
      </c>
      <c r="CD126" s="1169" t="str">
        <f>IF(ISNUMBER(R126),'Cover Page'!$D$35/1000000*R126/'FX rate'!$C$23,"")</f>
        <v/>
      </c>
      <c r="CE126" s="1111">
        <f>IF(ISNUMBER(S126),'Cover Page'!$D$35/1000000*S126/'FX rate'!$C$23,"")</f>
        <v>0</v>
      </c>
      <c r="CF126" s="1110">
        <f>IF(ISNUMBER(T126),'Cover Page'!$D$35/1000000*T126/'FX rate'!$C$23,"")</f>
        <v>0</v>
      </c>
      <c r="CG126" s="902">
        <f>IF(ISNUMBER(U126),'Cover Page'!$D$35/1000000*U126/'FX rate'!$C$23,"")</f>
        <v>0</v>
      </c>
      <c r="CH126" s="1168">
        <f>IF(ISNUMBER(V126),'Cover Page'!$D$35/1000000*V126/'FX rate'!$C$23,"")</f>
        <v>0</v>
      </c>
      <c r="CI126" s="918"/>
      <c r="CJ126" s="795"/>
      <c r="CK126" s="795"/>
      <c r="CL126" s="795"/>
      <c r="CM126" s="795"/>
      <c r="CN126" s="795"/>
      <c r="CO126" s="795"/>
      <c r="CP126" s="795"/>
      <c r="CQ126" s="795"/>
      <c r="CR126" s="795"/>
      <c r="CS126" s="795"/>
    </row>
    <row r="127" spans="1:97" s="20" customFormat="1" ht="14.25" x14ac:dyDescent="0.2">
      <c r="A127" s="24"/>
      <c r="B127" s="37">
        <v>2014</v>
      </c>
      <c r="C127" s="180"/>
      <c r="D127" s="121"/>
      <c r="E127" s="120"/>
      <c r="F127" s="1154"/>
      <c r="G127" s="174"/>
      <c r="H127" s="121"/>
      <c r="I127" s="121"/>
      <c r="J127" s="1162"/>
      <c r="K127" s="174"/>
      <c r="L127" s="121"/>
      <c r="M127" s="121"/>
      <c r="N127" s="1162"/>
      <c r="O127" s="174"/>
      <c r="P127" s="121"/>
      <c r="Q127" s="121"/>
      <c r="R127" s="1162"/>
      <c r="S127" s="452">
        <f t="shared" si="19"/>
        <v>0</v>
      </c>
      <c r="T127" s="458">
        <f t="shared" si="22"/>
        <v>0</v>
      </c>
      <c r="U127" s="438">
        <f t="shared" si="20"/>
        <v>0</v>
      </c>
      <c r="V127" s="1172">
        <f t="shared" si="21"/>
        <v>0</v>
      </c>
      <c r="AH127" s="788">
        <v>2014</v>
      </c>
      <c r="AI127" s="872" t="str">
        <f>IF(ISNUMBER(C127),'Cover Page'!$D$35/1000000*'4 classification'!C127/'FX rate'!$C19,"")</f>
        <v/>
      </c>
      <c r="AJ127" s="1120" t="str">
        <f>IF(ISNUMBER(D127),'Cover Page'!$D$35/1000000*'4 classification'!D127/'FX rate'!$C19,"")</f>
        <v/>
      </c>
      <c r="AK127" s="873" t="str">
        <f>IF(ISNUMBER(E127),'Cover Page'!$D$35/1000000*'4 classification'!E127/'FX rate'!$C19,"")</f>
        <v/>
      </c>
      <c r="AL127" s="1166" t="str">
        <f>IF(ISNUMBER(F127),'Cover Page'!$D$35/1000000*'4 classification'!F127/'FX rate'!$C19,"")</f>
        <v/>
      </c>
      <c r="AM127" s="1121" t="str">
        <f>IF(ISNUMBER(G127),'Cover Page'!$D$35/1000000*'4 classification'!G127/'FX rate'!$C19,"")</f>
        <v/>
      </c>
      <c r="AN127" s="1120" t="str">
        <f>IF(ISNUMBER(H127),'Cover Page'!$D$35/1000000*'4 classification'!H127/'FX rate'!$C19,"")</f>
        <v/>
      </c>
      <c r="AO127" s="873" t="str">
        <f>IF(ISNUMBER(I127),'Cover Page'!$D$35/1000000*'4 classification'!I127/'FX rate'!$C19,"")</f>
        <v/>
      </c>
      <c r="AP127" s="1166" t="str">
        <f>IF(ISNUMBER(J127),'Cover Page'!$D$35/1000000*'4 classification'!J127/'FX rate'!$C19,"")</f>
        <v/>
      </c>
      <c r="AQ127" s="1121" t="str">
        <f>IF(ISNUMBER(K127),'Cover Page'!$D$35/1000000*'4 classification'!K127/'FX rate'!$C19,"")</f>
        <v/>
      </c>
      <c r="AR127" s="1120" t="str">
        <f>IF(ISNUMBER(L127),'Cover Page'!$D$35/1000000*'4 classification'!L127/'FX rate'!$C19,"")</f>
        <v/>
      </c>
      <c r="AS127" s="873" t="str">
        <f>IF(ISNUMBER(M127),'Cover Page'!$D$35/1000000*'4 classification'!M127/'FX rate'!$C19,"")</f>
        <v/>
      </c>
      <c r="AT127" s="1166" t="str">
        <f>IF(ISNUMBER(N127),'Cover Page'!$D$35/1000000*'4 classification'!N127/'FX rate'!$C19,"")</f>
        <v/>
      </c>
      <c r="AU127" s="1121" t="str">
        <f>IF(ISNUMBER(O127),'Cover Page'!$D$35/1000000*'4 classification'!O127/'FX rate'!$C19,"")</f>
        <v/>
      </c>
      <c r="AV127" s="1120" t="str">
        <f>IF(ISNUMBER(P127),'Cover Page'!$D$35/1000000*'4 classification'!P127/'FX rate'!$C19,"")</f>
        <v/>
      </c>
      <c r="AW127" s="873" t="str">
        <f>IF(ISNUMBER(Q127),'Cover Page'!$D$35/1000000*'4 classification'!Q127/'FX rate'!$C19,"")</f>
        <v/>
      </c>
      <c r="AX127" s="1166" t="str">
        <f>IF(ISNUMBER(R127),'Cover Page'!$D$35/1000000*'4 classification'!R127/'FX rate'!$C19,"")</f>
        <v/>
      </c>
      <c r="AY127" s="1119">
        <f>IF(ISNUMBER(S127),'Cover Page'!$D$35/1000000*'4 classification'!S127/'FX rate'!$C19,"")</f>
        <v>0</v>
      </c>
      <c r="AZ127" s="1118">
        <f>IF(ISNUMBER(T127),'Cover Page'!$D$35/1000000*'4 classification'!T127/'FX rate'!$C19,"")</f>
        <v>0</v>
      </c>
      <c r="BA127" s="871">
        <f>IF(ISNUMBER(U127),'Cover Page'!$D$35/1000000*'4 classification'!U127/'FX rate'!$C19,"")</f>
        <v>0</v>
      </c>
      <c r="BB127" s="1166">
        <f>IF(ISNUMBER(V127),'Cover Page'!$D$35/1000000*'4 classification'!V127/'FX rate'!$C19,"")</f>
        <v>0</v>
      </c>
      <c r="BC127" s="722"/>
      <c r="BD127" s="722"/>
      <c r="BE127" s="722"/>
      <c r="BF127" s="722"/>
      <c r="BG127" s="722"/>
      <c r="BH127" s="722"/>
      <c r="BI127" s="722"/>
      <c r="BN127" s="860">
        <v>2014</v>
      </c>
      <c r="BO127" s="903" t="str">
        <f>IF(ISNUMBER(C127),'Cover Page'!$D$35/1000000*C127/'FX rate'!$C$23,"")</f>
        <v/>
      </c>
      <c r="BP127" s="1112" t="str">
        <f>IF(ISNUMBER(D127),'Cover Page'!$D$35/1000000*D127/'FX rate'!$C$23,"")</f>
        <v/>
      </c>
      <c r="BQ127" s="904" t="str">
        <f>IF(ISNUMBER(E127),'Cover Page'!$D$35/1000000*E127/'FX rate'!$C$23,"")</f>
        <v/>
      </c>
      <c r="BR127" s="1169" t="str">
        <f>IF(ISNUMBER(F127),'Cover Page'!$D$35/1000000*F127/'FX rate'!$C$23,"")</f>
        <v/>
      </c>
      <c r="BS127" s="1113" t="str">
        <f>IF(ISNUMBER(G127),'Cover Page'!$D$35/1000000*G127/'FX rate'!$C$23,"")</f>
        <v/>
      </c>
      <c r="BT127" s="1112" t="str">
        <f>IF(ISNUMBER(H127),'Cover Page'!$D$35/1000000*H127/'FX rate'!$C$23,"")</f>
        <v/>
      </c>
      <c r="BU127" s="904" t="str">
        <f>IF(ISNUMBER(I127),'Cover Page'!$D$35/1000000*I127/'FX rate'!$C$23,"")</f>
        <v/>
      </c>
      <c r="BV127" s="1169" t="str">
        <f>IF(ISNUMBER(J127),'Cover Page'!$D$35/1000000*J127/'FX rate'!$C$23,"")</f>
        <v/>
      </c>
      <c r="BW127" s="1113" t="str">
        <f>IF(ISNUMBER(K127),'Cover Page'!$D$35/1000000*K127/'FX rate'!$C$23,"")</f>
        <v/>
      </c>
      <c r="BX127" s="1112" t="str">
        <f>IF(ISNUMBER(L127),'Cover Page'!$D$35/1000000*L127/'FX rate'!$C$23,"")</f>
        <v/>
      </c>
      <c r="BY127" s="904" t="str">
        <f>IF(ISNUMBER(M127),'Cover Page'!$D$35/1000000*M127/'FX rate'!$C$23,"")</f>
        <v/>
      </c>
      <c r="BZ127" s="1169" t="str">
        <f>IF(ISNUMBER(N127),'Cover Page'!$D$35/1000000*N127/'FX rate'!$C$23,"")</f>
        <v/>
      </c>
      <c r="CA127" s="1113" t="str">
        <f>IF(ISNUMBER(O127),'Cover Page'!$D$35/1000000*O127/'FX rate'!$C$23,"")</f>
        <v/>
      </c>
      <c r="CB127" s="1112" t="str">
        <f>IF(ISNUMBER(P127),'Cover Page'!$D$35/1000000*P127/'FX rate'!$C$23,"")</f>
        <v/>
      </c>
      <c r="CC127" s="904" t="str">
        <f>IF(ISNUMBER(Q127),'Cover Page'!$D$35/1000000*Q127/'FX rate'!$C$23,"")</f>
        <v/>
      </c>
      <c r="CD127" s="1169" t="str">
        <f>IF(ISNUMBER(R127),'Cover Page'!$D$35/1000000*R127/'FX rate'!$C$23,"")</f>
        <v/>
      </c>
      <c r="CE127" s="1111">
        <f>IF(ISNUMBER(S127),'Cover Page'!$D$35/1000000*S127/'FX rate'!$C$23,"")</f>
        <v>0</v>
      </c>
      <c r="CF127" s="1110">
        <f>IF(ISNUMBER(T127),'Cover Page'!$D$35/1000000*T127/'FX rate'!$C$23,"")</f>
        <v>0</v>
      </c>
      <c r="CG127" s="902">
        <f>IF(ISNUMBER(U127),'Cover Page'!$D$35/1000000*U127/'FX rate'!$C$23,"")</f>
        <v>0</v>
      </c>
      <c r="CH127" s="1168">
        <f>IF(ISNUMBER(V127),'Cover Page'!$D$35/1000000*V127/'FX rate'!$C$23,"")</f>
        <v>0</v>
      </c>
      <c r="CI127" s="918"/>
      <c r="CJ127" s="795"/>
      <c r="CK127" s="795"/>
      <c r="CL127" s="795"/>
      <c r="CM127" s="795"/>
      <c r="CN127" s="795"/>
      <c r="CO127" s="795"/>
      <c r="CP127" s="795"/>
      <c r="CQ127" s="795"/>
      <c r="CR127" s="795"/>
      <c r="CS127" s="795"/>
    </row>
    <row r="128" spans="1:97" s="20" customFormat="1" ht="14.25" x14ac:dyDescent="0.2">
      <c r="A128" s="24"/>
      <c r="B128" s="78">
        <v>2015</v>
      </c>
      <c r="C128" s="177"/>
      <c r="D128" s="119"/>
      <c r="E128" s="118"/>
      <c r="F128" s="1154"/>
      <c r="G128" s="173"/>
      <c r="H128" s="119"/>
      <c r="I128" s="119"/>
      <c r="J128" s="1162"/>
      <c r="K128" s="173"/>
      <c r="L128" s="119"/>
      <c r="M128" s="119"/>
      <c r="N128" s="1162"/>
      <c r="O128" s="173"/>
      <c r="P128" s="119"/>
      <c r="Q128" s="119"/>
      <c r="R128" s="1162"/>
      <c r="S128" s="452">
        <f t="shared" si="19"/>
        <v>0</v>
      </c>
      <c r="T128" s="458">
        <f t="shared" si="22"/>
        <v>0</v>
      </c>
      <c r="U128" s="438">
        <f t="shared" si="20"/>
        <v>0</v>
      </c>
      <c r="V128" s="1172">
        <f t="shared" si="21"/>
        <v>0</v>
      </c>
      <c r="AH128" s="788">
        <v>2015</v>
      </c>
      <c r="AI128" s="872" t="str">
        <f>IF(ISNUMBER(C128),'Cover Page'!$D$35/1000000*'4 classification'!C128/'FX rate'!$C20,"")</f>
        <v/>
      </c>
      <c r="AJ128" s="1120" t="str">
        <f>IF(ISNUMBER(D128),'Cover Page'!$D$35/1000000*'4 classification'!D128/'FX rate'!$C20,"")</f>
        <v/>
      </c>
      <c r="AK128" s="873" t="str">
        <f>IF(ISNUMBER(E128),'Cover Page'!$D$35/1000000*'4 classification'!E128/'FX rate'!$C20,"")</f>
        <v/>
      </c>
      <c r="AL128" s="1166" t="str">
        <f>IF(ISNUMBER(F128),'Cover Page'!$D$35/1000000*'4 classification'!F128/'FX rate'!$C20,"")</f>
        <v/>
      </c>
      <c r="AM128" s="1121" t="str">
        <f>IF(ISNUMBER(G128),'Cover Page'!$D$35/1000000*'4 classification'!G128/'FX rate'!$C20,"")</f>
        <v/>
      </c>
      <c r="AN128" s="1120" t="str">
        <f>IF(ISNUMBER(H128),'Cover Page'!$D$35/1000000*'4 classification'!H128/'FX rate'!$C20,"")</f>
        <v/>
      </c>
      <c r="AO128" s="873" t="str">
        <f>IF(ISNUMBER(I128),'Cover Page'!$D$35/1000000*'4 classification'!I128/'FX rate'!$C20,"")</f>
        <v/>
      </c>
      <c r="AP128" s="1166" t="str">
        <f>IF(ISNUMBER(J128),'Cover Page'!$D$35/1000000*'4 classification'!J128/'FX rate'!$C20,"")</f>
        <v/>
      </c>
      <c r="AQ128" s="1121" t="str">
        <f>IF(ISNUMBER(K128),'Cover Page'!$D$35/1000000*'4 classification'!K128/'FX rate'!$C20,"")</f>
        <v/>
      </c>
      <c r="AR128" s="1120" t="str">
        <f>IF(ISNUMBER(L128),'Cover Page'!$D$35/1000000*'4 classification'!L128/'FX rate'!$C20,"")</f>
        <v/>
      </c>
      <c r="AS128" s="873" t="str">
        <f>IF(ISNUMBER(M128),'Cover Page'!$D$35/1000000*'4 classification'!M128/'FX rate'!$C20,"")</f>
        <v/>
      </c>
      <c r="AT128" s="1166" t="str">
        <f>IF(ISNUMBER(N128),'Cover Page'!$D$35/1000000*'4 classification'!N128/'FX rate'!$C20,"")</f>
        <v/>
      </c>
      <c r="AU128" s="1121" t="str">
        <f>IF(ISNUMBER(O128),'Cover Page'!$D$35/1000000*'4 classification'!O128/'FX rate'!$C20,"")</f>
        <v/>
      </c>
      <c r="AV128" s="1120" t="str">
        <f>IF(ISNUMBER(P128),'Cover Page'!$D$35/1000000*'4 classification'!P128/'FX rate'!$C20,"")</f>
        <v/>
      </c>
      <c r="AW128" s="873" t="str">
        <f>IF(ISNUMBER(Q128),'Cover Page'!$D$35/1000000*'4 classification'!Q128/'FX rate'!$C20,"")</f>
        <v/>
      </c>
      <c r="AX128" s="1166" t="str">
        <f>IF(ISNUMBER(R128),'Cover Page'!$D$35/1000000*'4 classification'!R128/'FX rate'!$C20,"")</f>
        <v/>
      </c>
      <c r="AY128" s="1119">
        <f>IF(ISNUMBER(S128),'Cover Page'!$D$35/1000000*'4 classification'!S128/'FX rate'!$C20,"")</f>
        <v>0</v>
      </c>
      <c r="AZ128" s="1118">
        <f>IF(ISNUMBER(T128),'Cover Page'!$D$35/1000000*'4 classification'!T128/'FX rate'!$C20,"")</f>
        <v>0</v>
      </c>
      <c r="BA128" s="871">
        <f>IF(ISNUMBER(U128),'Cover Page'!$D$35/1000000*'4 classification'!U128/'FX rate'!$C20,"")</f>
        <v>0</v>
      </c>
      <c r="BB128" s="1166">
        <f>IF(ISNUMBER(V128),'Cover Page'!$D$35/1000000*'4 classification'!V128/'FX rate'!$C20,"")</f>
        <v>0</v>
      </c>
      <c r="BC128" s="722"/>
      <c r="BD128" s="722"/>
      <c r="BE128" s="722"/>
      <c r="BF128" s="722"/>
      <c r="BG128" s="722"/>
      <c r="BH128" s="722"/>
      <c r="BI128" s="722"/>
      <c r="BN128" s="860">
        <v>2015</v>
      </c>
      <c r="BO128" s="903" t="str">
        <f>IF(ISNUMBER(C128),'Cover Page'!$D$35/1000000*C128/'FX rate'!$C$23,"")</f>
        <v/>
      </c>
      <c r="BP128" s="1112" t="str">
        <f>IF(ISNUMBER(D128),'Cover Page'!$D$35/1000000*D128/'FX rate'!$C$23,"")</f>
        <v/>
      </c>
      <c r="BQ128" s="904" t="str">
        <f>IF(ISNUMBER(E128),'Cover Page'!$D$35/1000000*E128/'FX rate'!$C$23,"")</f>
        <v/>
      </c>
      <c r="BR128" s="1169" t="str">
        <f>IF(ISNUMBER(F128),'Cover Page'!$D$35/1000000*F128/'FX rate'!$C$23,"")</f>
        <v/>
      </c>
      <c r="BS128" s="1113" t="str">
        <f>IF(ISNUMBER(G128),'Cover Page'!$D$35/1000000*G128/'FX rate'!$C$23,"")</f>
        <v/>
      </c>
      <c r="BT128" s="1112" t="str">
        <f>IF(ISNUMBER(H128),'Cover Page'!$D$35/1000000*H128/'FX rate'!$C$23,"")</f>
        <v/>
      </c>
      <c r="BU128" s="904" t="str">
        <f>IF(ISNUMBER(I128),'Cover Page'!$D$35/1000000*I128/'FX rate'!$C$23,"")</f>
        <v/>
      </c>
      <c r="BV128" s="1169" t="str">
        <f>IF(ISNUMBER(J128),'Cover Page'!$D$35/1000000*J128/'FX rate'!$C$23,"")</f>
        <v/>
      </c>
      <c r="BW128" s="1113" t="str">
        <f>IF(ISNUMBER(K128),'Cover Page'!$D$35/1000000*K128/'FX rate'!$C$23,"")</f>
        <v/>
      </c>
      <c r="BX128" s="1112" t="str">
        <f>IF(ISNUMBER(L128),'Cover Page'!$D$35/1000000*L128/'FX rate'!$C$23,"")</f>
        <v/>
      </c>
      <c r="BY128" s="904" t="str">
        <f>IF(ISNUMBER(M128),'Cover Page'!$D$35/1000000*M128/'FX rate'!$C$23,"")</f>
        <v/>
      </c>
      <c r="BZ128" s="1169" t="str">
        <f>IF(ISNUMBER(N128),'Cover Page'!$D$35/1000000*N128/'FX rate'!$C$23,"")</f>
        <v/>
      </c>
      <c r="CA128" s="1113" t="str">
        <f>IF(ISNUMBER(O128),'Cover Page'!$D$35/1000000*O128/'FX rate'!$C$23,"")</f>
        <v/>
      </c>
      <c r="CB128" s="1112" t="str">
        <f>IF(ISNUMBER(P128),'Cover Page'!$D$35/1000000*P128/'FX rate'!$C$23,"")</f>
        <v/>
      </c>
      <c r="CC128" s="904" t="str">
        <f>IF(ISNUMBER(Q128),'Cover Page'!$D$35/1000000*Q128/'FX rate'!$C$23,"")</f>
        <v/>
      </c>
      <c r="CD128" s="1169" t="str">
        <f>IF(ISNUMBER(R128),'Cover Page'!$D$35/1000000*R128/'FX rate'!$C$23,"")</f>
        <v/>
      </c>
      <c r="CE128" s="1111">
        <f>IF(ISNUMBER(S128),'Cover Page'!$D$35/1000000*S128/'FX rate'!$C$23,"")</f>
        <v>0</v>
      </c>
      <c r="CF128" s="1110">
        <f>IF(ISNUMBER(T128),'Cover Page'!$D$35/1000000*T128/'FX rate'!$C$23,"")</f>
        <v>0</v>
      </c>
      <c r="CG128" s="902">
        <f>IF(ISNUMBER(U128),'Cover Page'!$D$35/1000000*U128/'FX rate'!$C$23,"")</f>
        <v>0</v>
      </c>
      <c r="CH128" s="1168">
        <f>IF(ISNUMBER(V128),'Cover Page'!$D$35/1000000*V128/'FX rate'!$C$23,"")</f>
        <v>0</v>
      </c>
      <c r="CI128" s="918"/>
      <c r="CJ128" s="795"/>
      <c r="CK128" s="795"/>
      <c r="CL128" s="795"/>
      <c r="CM128" s="795"/>
      <c r="CN128" s="795"/>
      <c r="CO128" s="795"/>
      <c r="CP128" s="795"/>
      <c r="CQ128" s="795"/>
      <c r="CR128" s="795"/>
      <c r="CS128" s="795"/>
    </row>
    <row r="129" spans="1:97" s="20" customFormat="1" ht="14.25" x14ac:dyDescent="0.2">
      <c r="A129" s="24"/>
      <c r="B129" s="78">
        <v>2016</v>
      </c>
      <c r="C129" s="177"/>
      <c r="D129" s="119"/>
      <c r="E129" s="118"/>
      <c r="F129" s="1154"/>
      <c r="G129" s="173"/>
      <c r="H129" s="119"/>
      <c r="I129" s="119"/>
      <c r="J129" s="1162"/>
      <c r="K129" s="173"/>
      <c r="L129" s="119"/>
      <c r="M129" s="119"/>
      <c r="N129" s="1162"/>
      <c r="O129" s="173"/>
      <c r="P129" s="119"/>
      <c r="Q129" s="119"/>
      <c r="R129" s="1162"/>
      <c r="S129" s="452">
        <f t="shared" ref="S129" si="23">C129+G129+K129+O129</f>
        <v>0</v>
      </c>
      <c r="T129" s="458">
        <f t="shared" ref="T129" si="24">D129+H129+L129+P129</f>
        <v>0</v>
      </c>
      <c r="U129" s="438">
        <f t="shared" ref="U129" si="25">E129+I129+M129+Q129</f>
        <v>0</v>
      </c>
      <c r="V129" s="1172">
        <f t="shared" ref="V129" si="26">F129+J129+N129+R129</f>
        <v>0</v>
      </c>
      <c r="AH129" s="788">
        <v>2016</v>
      </c>
      <c r="AI129" s="872" t="str">
        <f>IF(ISNUMBER(C129),'Cover Page'!$D$35/1000000*'4 classification'!C129/'FX rate'!$C21,"")</f>
        <v/>
      </c>
      <c r="AJ129" s="1120" t="str">
        <f>IF(ISNUMBER(D129),'Cover Page'!$D$35/1000000*'4 classification'!D129/'FX rate'!$C21,"")</f>
        <v/>
      </c>
      <c r="AK129" s="873" t="str">
        <f>IF(ISNUMBER(E129),'Cover Page'!$D$35/1000000*'4 classification'!E129/'FX rate'!$C21,"")</f>
        <v/>
      </c>
      <c r="AL129" s="1166" t="str">
        <f>IF(ISNUMBER(F129),'Cover Page'!$D$35/1000000*'4 classification'!F129/'FX rate'!$C21,"")</f>
        <v/>
      </c>
      <c r="AM129" s="1121" t="str">
        <f>IF(ISNUMBER(G129),'Cover Page'!$D$35/1000000*'4 classification'!G129/'FX rate'!$C21,"")</f>
        <v/>
      </c>
      <c r="AN129" s="1120" t="str">
        <f>IF(ISNUMBER(H129),'Cover Page'!$D$35/1000000*'4 classification'!H129/'FX rate'!$C21,"")</f>
        <v/>
      </c>
      <c r="AO129" s="873" t="str">
        <f>IF(ISNUMBER(I129),'Cover Page'!$D$35/1000000*'4 classification'!I129/'FX rate'!$C21,"")</f>
        <v/>
      </c>
      <c r="AP129" s="1166" t="str">
        <f>IF(ISNUMBER(J129),'Cover Page'!$D$35/1000000*'4 classification'!J129/'FX rate'!$C21,"")</f>
        <v/>
      </c>
      <c r="AQ129" s="1121" t="str">
        <f>IF(ISNUMBER(K129),'Cover Page'!$D$35/1000000*'4 classification'!K129/'FX rate'!$C21,"")</f>
        <v/>
      </c>
      <c r="AR129" s="1120" t="str">
        <f>IF(ISNUMBER(L129),'Cover Page'!$D$35/1000000*'4 classification'!L129/'FX rate'!$C21,"")</f>
        <v/>
      </c>
      <c r="AS129" s="873" t="str">
        <f>IF(ISNUMBER(M129),'Cover Page'!$D$35/1000000*'4 classification'!M129/'FX rate'!$C21,"")</f>
        <v/>
      </c>
      <c r="AT129" s="1166" t="str">
        <f>IF(ISNUMBER(N129),'Cover Page'!$D$35/1000000*'4 classification'!N129/'FX rate'!$C21,"")</f>
        <v/>
      </c>
      <c r="AU129" s="1121" t="str">
        <f>IF(ISNUMBER(O129),'Cover Page'!$D$35/1000000*'4 classification'!O129/'FX rate'!$C21,"")</f>
        <v/>
      </c>
      <c r="AV129" s="1120" t="str">
        <f>IF(ISNUMBER(P129),'Cover Page'!$D$35/1000000*'4 classification'!P129/'FX rate'!$C21,"")</f>
        <v/>
      </c>
      <c r="AW129" s="873" t="str">
        <f>IF(ISNUMBER(Q129),'Cover Page'!$D$35/1000000*'4 classification'!Q129/'FX rate'!$C21,"")</f>
        <v/>
      </c>
      <c r="AX129" s="1166" t="str">
        <f>IF(ISNUMBER(R129),'Cover Page'!$D$35/1000000*'4 classification'!R129/'FX rate'!$C21,"")</f>
        <v/>
      </c>
      <c r="AY129" s="1119">
        <f>IF(ISNUMBER(S129),'Cover Page'!$D$35/1000000*'4 classification'!S129/'FX rate'!$C21,"")</f>
        <v>0</v>
      </c>
      <c r="AZ129" s="1118">
        <f>IF(ISNUMBER(T129),'Cover Page'!$D$35/1000000*'4 classification'!T129/'FX rate'!$C21,"")</f>
        <v>0</v>
      </c>
      <c r="BA129" s="871">
        <f>IF(ISNUMBER(U129),'Cover Page'!$D$35/1000000*'4 classification'!U129/'FX rate'!$C21,"")</f>
        <v>0</v>
      </c>
      <c r="BB129" s="1166">
        <f>IF(ISNUMBER(V129),'Cover Page'!$D$35/1000000*'4 classification'!V129/'FX rate'!$C21,"")</f>
        <v>0</v>
      </c>
      <c r="BC129" s="722"/>
      <c r="BD129" s="722"/>
      <c r="BE129" s="722"/>
      <c r="BF129" s="722"/>
      <c r="BG129" s="722"/>
      <c r="BH129" s="722"/>
      <c r="BI129" s="722"/>
      <c r="BN129" s="860">
        <v>2016</v>
      </c>
      <c r="BO129" s="903" t="str">
        <f>IF(ISNUMBER(C129),'Cover Page'!$D$35/1000000*C129/'FX rate'!$C$23,"")</f>
        <v/>
      </c>
      <c r="BP129" s="1112" t="str">
        <f>IF(ISNUMBER(D129),'Cover Page'!$D$35/1000000*D129/'FX rate'!$C$23,"")</f>
        <v/>
      </c>
      <c r="BQ129" s="904" t="str">
        <f>IF(ISNUMBER(E129),'Cover Page'!$D$35/1000000*E129/'FX rate'!$C$23,"")</f>
        <v/>
      </c>
      <c r="BR129" s="1169" t="str">
        <f>IF(ISNUMBER(F129),'Cover Page'!$D$35/1000000*F129/'FX rate'!$C$23,"")</f>
        <v/>
      </c>
      <c r="BS129" s="1113" t="str">
        <f>IF(ISNUMBER(G129),'Cover Page'!$D$35/1000000*G129/'FX rate'!$C$23,"")</f>
        <v/>
      </c>
      <c r="BT129" s="1112" t="str">
        <f>IF(ISNUMBER(H129),'Cover Page'!$D$35/1000000*H129/'FX rate'!$C$23,"")</f>
        <v/>
      </c>
      <c r="BU129" s="904" t="str">
        <f>IF(ISNUMBER(I129),'Cover Page'!$D$35/1000000*I129/'FX rate'!$C$23,"")</f>
        <v/>
      </c>
      <c r="BV129" s="1169" t="str">
        <f>IF(ISNUMBER(J129),'Cover Page'!$D$35/1000000*J129/'FX rate'!$C$23,"")</f>
        <v/>
      </c>
      <c r="BW129" s="1113" t="str">
        <f>IF(ISNUMBER(K129),'Cover Page'!$D$35/1000000*K129/'FX rate'!$C$23,"")</f>
        <v/>
      </c>
      <c r="BX129" s="1112" t="str">
        <f>IF(ISNUMBER(L129),'Cover Page'!$D$35/1000000*L129/'FX rate'!$C$23,"")</f>
        <v/>
      </c>
      <c r="BY129" s="904" t="str">
        <f>IF(ISNUMBER(M129),'Cover Page'!$D$35/1000000*M129/'FX rate'!$C$23,"")</f>
        <v/>
      </c>
      <c r="BZ129" s="1169" t="str">
        <f>IF(ISNUMBER(N129),'Cover Page'!$D$35/1000000*N129/'FX rate'!$C$23,"")</f>
        <v/>
      </c>
      <c r="CA129" s="1113" t="str">
        <f>IF(ISNUMBER(O129),'Cover Page'!$D$35/1000000*O129/'FX rate'!$C$23,"")</f>
        <v/>
      </c>
      <c r="CB129" s="1112" t="str">
        <f>IF(ISNUMBER(P129),'Cover Page'!$D$35/1000000*P129/'FX rate'!$C$23,"")</f>
        <v/>
      </c>
      <c r="CC129" s="904" t="str">
        <f>IF(ISNUMBER(Q129),'Cover Page'!$D$35/1000000*Q129/'FX rate'!$C$23,"")</f>
        <v/>
      </c>
      <c r="CD129" s="1169" t="str">
        <f>IF(ISNUMBER(R129),'Cover Page'!$D$35/1000000*R129/'FX rate'!$C$23,"")</f>
        <v/>
      </c>
      <c r="CE129" s="1111">
        <f>IF(ISNUMBER(S129),'Cover Page'!$D$35/1000000*S129/'FX rate'!$C$23,"")</f>
        <v>0</v>
      </c>
      <c r="CF129" s="1110">
        <f>IF(ISNUMBER(T129),'Cover Page'!$D$35/1000000*T129/'FX rate'!$C$23,"")</f>
        <v>0</v>
      </c>
      <c r="CG129" s="902">
        <f>IF(ISNUMBER(U129),'Cover Page'!$D$35/1000000*U129/'FX rate'!$C$23,"")</f>
        <v>0</v>
      </c>
      <c r="CH129" s="1168">
        <f>IF(ISNUMBER(V129),'Cover Page'!$D$35/1000000*V129/'FX rate'!$C$23,"")</f>
        <v>0</v>
      </c>
      <c r="CI129" s="918"/>
      <c r="CJ129" s="795"/>
      <c r="CK129" s="795"/>
      <c r="CL129" s="795"/>
      <c r="CM129" s="795"/>
      <c r="CN129" s="795"/>
      <c r="CO129" s="795"/>
      <c r="CP129" s="795"/>
      <c r="CQ129" s="795"/>
      <c r="CR129" s="795"/>
      <c r="CS129" s="795"/>
    </row>
    <row r="130" spans="1:97" s="20" customFormat="1" ht="14.25" x14ac:dyDescent="0.2">
      <c r="A130" s="24"/>
      <c r="B130" s="78">
        <v>2017</v>
      </c>
      <c r="C130" s="177"/>
      <c r="D130" s="119"/>
      <c r="E130" s="118"/>
      <c r="F130" s="1154"/>
      <c r="G130" s="173"/>
      <c r="H130" s="119"/>
      <c r="I130" s="119"/>
      <c r="J130" s="1162"/>
      <c r="K130" s="173"/>
      <c r="L130" s="119"/>
      <c r="M130" s="119"/>
      <c r="N130" s="1162"/>
      <c r="O130" s="173"/>
      <c r="P130" s="119"/>
      <c r="Q130" s="119"/>
      <c r="R130" s="1162"/>
      <c r="S130" s="452">
        <f t="shared" ref="S130:S131" si="27">C130+G130+K130+O130</f>
        <v>0</v>
      </c>
      <c r="T130" s="458">
        <f t="shared" ref="T130:T131" si="28">D130+H130+L130+P130</f>
        <v>0</v>
      </c>
      <c r="U130" s="438">
        <f t="shared" ref="U130:U131" si="29">E130+I130+M130+Q130</f>
        <v>0</v>
      </c>
      <c r="V130" s="1172">
        <f t="shared" ref="V130:V131" si="30">F130+J130+N130+R130</f>
        <v>0</v>
      </c>
      <c r="AH130" s="788">
        <v>2017</v>
      </c>
      <c r="AI130" s="872" t="str">
        <f>IF(ISNUMBER(C130),'Cover Page'!$D$35/1000000*'4 classification'!C130/'FX rate'!$C22,"")</f>
        <v/>
      </c>
      <c r="AJ130" s="1120" t="str">
        <f>IF(ISNUMBER(D130),'Cover Page'!$D$35/1000000*'4 classification'!D130/'FX rate'!$C22,"")</f>
        <v/>
      </c>
      <c r="AK130" s="873" t="str">
        <f>IF(ISNUMBER(E130),'Cover Page'!$D$35/1000000*'4 classification'!E130/'FX rate'!$C22,"")</f>
        <v/>
      </c>
      <c r="AL130" s="1166" t="str">
        <f>IF(ISNUMBER(F130),'Cover Page'!$D$35/1000000*'4 classification'!F130/'FX rate'!$C22,"")</f>
        <v/>
      </c>
      <c r="AM130" s="1121" t="str">
        <f>IF(ISNUMBER(G130),'Cover Page'!$D$35/1000000*'4 classification'!G130/'FX rate'!$C22,"")</f>
        <v/>
      </c>
      <c r="AN130" s="1120" t="str">
        <f>IF(ISNUMBER(H130),'Cover Page'!$D$35/1000000*'4 classification'!H130/'FX rate'!$C22,"")</f>
        <v/>
      </c>
      <c r="AO130" s="873" t="str">
        <f>IF(ISNUMBER(I130),'Cover Page'!$D$35/1000000*'4 classification'!I130/'FX rate'!$C22,"")</f>
        <v/>
      </c>
      <c r="AP130" s="1166" t="str">
        <f>IF(ISNUMBER(J130),'Cover Page'!$D$35/1000000*'4 classification'!J130/'FX rate'!$C22,"")</f>
        <v/>
      </c>
      <c r="AQ130" s="1121" t="str">
        <f>IF(ISNUMBER(K130),'Cover Page'!$D$35/1000000*'4 classification'!K130/'FX rate'!$C22,"")</f>
        <v/>
      </c>
      <c r="AR130" s="1120" t="str">
        <f>IF(ISNUMBER(L130),'Cover Page'!$D$35/1000000*'4 classification'!L130/'FX rate'!$C22,"")</f>
        <v/>
      </c>
      <c r="AS130" s="873" t="str">
        <f>IF(ISNUMBER(M130),'Cover Page'!$D$35/1000000*'4 classification'!M130/'FX rate'!$C22,"")</f>
        <v/>
      </c>
      <c r="AT130" s="1166" t="str">
        <f>IF(ISNUMBER(N130),'Cover Page'!$D$35/1000000*'4 classification'!N130/'FX rate'!$C22,"")</f>
        <v/>
      </c>
      <c r="AU130" s="1121" t="str">
        <f>IF(ISNUMBER(O130),'Cover Page'!$D$35/1000000*'4 classification'!O130/'FX rate'!$C22,"")</f>
        <v/>
      </c>
      <c r="AV130" s="1120" t="str">
        <f>IF(ISNUMBER(P130),'Cover Page'!$D$35/1000000*'4 classification'!P130/'FX rate'!$C22,"")</f>
        <v/>
      </c>
      <c r="AW130" s="873" t="str">
        <f>IF(ISNUMBER(Q130),'Cover Page'!$D$35/1000000*'4 classification'!Q130/'FX rate'!$C22,"")</f>
        <v/>
      </c>
      <c r="AX130" s="1166" t="str">
        <f>IF(ISNUMBER(R130),'Cover Page'!$D$35/1000000*'4 classification'!R130/'FX rate'!$C22,"")</f>
        <v/>
      </c>
      <c r="AY130" s="1119">
        <f>IF(ISNUMBER(S130),'Cover Page'!$D$35/1000000*'4 classification'!S130/'FX rate'!$C22,"")</f>
        <v>0</v>
      </c>
      <c r="AZ130" s="1118">
        <f>IF(ISNUMBER(T130),'Cover Page'!$D$35/1000000*'4 classification'!T130/'FX rate'!$C22,"")</f>
        <v>0</v>
      </c>
      <c r="BA130" s="871">
        <f>IF(ISNUMBER(U130),'Cover Page'!$D$35/1000000*'4 classification'!U130/'FX rate'!$C22,"")</f>
        <v>0</v>
      </c>
      <c r="BB130" s="1166">
        <f>IF(ISNUMBER(V130),'Cover Page'!$D$35/1000000*'4 classification'!V130/'FX rate'!$C22,"")</f>
        <v>0</v>
      </c>
      <c r="BC130" s="722"/>
      <c r="BD130" s="722"/>
      <c r="BE130" s="722"/>
      <c r="BF130" s="722"/>
      <c r="BG130" s="722"/>
      <c r="BH130" s="722"/>
      <c r="BI130" s="722"/>
      <c r="BN130" s="860">
        <v>2017</v>
      </c>
      <c r="BO130" s="903" t="str">
        <f>IF(ISNUMBER(C130),'Cover Page'!$D$35/1000000*C130/'FX rate'!$C$23,"")</f>
        <v/>
      </c>
      <c r="BP130" s="1112" t="str">
        <f>IF(ISNUMBER(D130),'Cover Page'!$D$35/1000000*D130/'FX rate'!$C$23,"")</f>
        <v/>
      </c>
      <c r="BQ130" s="904" t="str">
        <f>IF(ISNUMBER(E130),'Cover Page'!$D$35/1000000*E130/'FX rate'!$C$23,"")</f>
        <v/>
      </c>
      <c r="BR130" s="1169" t="str">
        <f>IF(ISNUMBER(F130),'Cover Page'!$D$35/1000000*F130/'FX rate'!$C$23,"")</f>
        <v/>
      </c>
      <c r="BS130" s="1113" t="str">
        <f>IF(ISNUMBER(G130),'Cover Page'!$D$35/1000000*G130/'FX rate'!$C$23,"")</f>
        <v/>
      </c>
      <c r="BT130" s="1112" t="str">
        <f>IF(ISNUMBER(H130),'Cover Page'!$D$35/1000000*H130/'FX rate'!$C$23,"")</f>
        <v/>
      </c>
      <c r="BU130" s="904" t="str">
        <f>IF(ISNUMBER(I130),'Cover Page'!$D$35/1000000*I130/'FX rate'!$C$23,"")</f>
        <v/>
      </c>
      <c r="BV130" s="1169" t="str">
        <f>IF(ISNUMBER(J130),'Cover Page'!$D$35/1000000*J130/'FX rate'!$C$23,"")</f>
        <v/>
      </c>
      <c r="BW130" s="1113" t="str">
        <f>IF(ISNUMBER(K130),'Cover Page'!$D$35/1000000*K130/'FX rate'!$C$23,"")</f>
        <v/>
      </c>
      <c r="BX130" s="1112" t="str">
        <f>IF(ISNUMBER(L130),'Cover Page'!$D$35/1000000*L130/'FX rate'!$C$23,"")</f>
        <v/>
      </c>
      <c r="BY130" s="904" t="str">
        <f>IF(ISNUMBER(M130),'Cover Page'!$D$35/1000000*M130/'FX rate'!$C$23,"")</f>
        <v/>
      </c>
      <c r="BZ130" s="1169" t="str">
        <f>IF(ISNUMBER(N130),'Cover Page'!$D$35/1000000*N130/'FX rate'!$C$23,"")</f>
        <v/>
      </c>
      <c r="CA130" s="1113" t="str">
        <f>IF(ISNUMBER(O130),'Cover Page'!$D$35/1000000*O130/'FX rate'!$C$23,"")</f>
        <v/>
      </c>
      <c r="CB130" s="1112" t="str">
        <f>IF(ISNUMBER(P130),'Cover Page'!$D$35/1000000*P130/'FX rate'!$C$23,"")</f>
        <v/>
      </c>
      <c r="CC130" s="904" t="str">
        <f>IF(ISNUMBER(Q130),'Cover Page'!$D$35/1000000*Q130/'FX rate'!$C$23,"")</f>
        <v/>
      </c>
      <c r="CD130" s="1169" t="str">
        <f>IF(ISNUMBER(R130),'Cover Page'!$D$35/1000000*R130/'FX rate'!$C$23,"")</f>
        <v/>
      </c>
      <c r="CE130" s="1111">
        <f>IF(ISNUMBER(S130),'Cover Page'!$D$35/1000000*S130/'FX rate'!$C$23,"")</f>
        <v>0</v>
      </c>
      <c r="CF130" s="1110">
        <f>IF(ISNUMBER(T130),'Cover Page'!$D$35/1000000*T130/'FX rate'!$C$23,"")</f>
        <v>0</v>
      </c>
      <c r="CG130" s="902">
        <f>IF(ISNUMBER(U130),'Cover Page'!$D$35/1000000*U130/'FX rate'!$C$23,"")</f>
        <v>0</v>
      </c>
      <c r="CH130" s="1168">
        <f>IF(ISNUMBER(V130),'Cover Page'!$D$35/1000000*V130/'FX rate'!$C$23,"")</f>
        <v>0</v>
      </c>
      <c r="CI130" s="918"/>
      <c r="CJ130" s="795"/>
      <c r="CK130" s="795"/>
      <c r="CL130" s="795"/>
      <c r="CM130" s="795"/>
      <c r="CN130" s="795"/>
      <c r="CO130" s="795"/>
      <c r="CP130" s="795"/>
      <c r="CQ130" s="795"/>
      <c r="CR130" s="795"/>
      <c r="CS130" s="795"/>
    </row>
    <row r="131" spans="1:97" s="20" customFormat="1" ht="14.25" x14ac:dyDescent="0.2">
      <c r="A131" s="24"/>
      <c r="B131" s="78">
        <v>2018</v>
      </c>
      <c r="C131" s="666"/>
      <c r="D131" s="667"/>
      <c r="E131" s="560"/>
      <c r="F131" s="1155"/>
      <c r="G131" s="668"/>
      <c r="H131" s="667"/>
      <c r="I131" s="667"/>
      <c r="J131" s="1163"/>
      <c r="K131" s="668"/>
      <c r="L131" s="667"/>
      <c r="M131" s="667"/>
      <c r="N131" s="1163"/>
      <c r="O131" s="668"/>
      <c r="P131" s="667"/>
      <c r="Q131" s="667"/>
      <c r="R131" s="1163"/>
      <c r="S131" s="452">
        <f t="shared" si="27"/>
        <v>0</v>
      </c>
      <c r="T131" s="458">
        <f t="shared" si="28"/>
        <v>0</v>
      </c>
      <c r="U131" s="438">
        <f t="shared" si="29"/>
        <v>0</v>
      </c>
      <c r="V131" s="1172">
        <f t="shared" si="30"/>
        <v>0</v>
      </c>
      <c r="AH131" s="788">
        <v>2018</v>
      </c>
      <c r="AI131" s="872" t="str">
        <f>IF(ISNUMBER(C131),'Cover Page'!$D$35/1000000*'4 classification'!C131/'FX rate'!$C23,"")</f>
        <v/>
      </c>
      <c r="AJ131" s="1120" t="str">
        <f>IF(ISNUMBER(D131),'Cover Page'!$D$35/1000000*'4 classification'!D131/'FX rate'!$C23,"")</f>
        <v/>
      </c>
      <c r="AK131" s="873" t="str">
        <f>IF(ISNUMBER(E131),'Cover Page'!$D$35/1000000*'4 classification'!E131/'FX rate'!$C23,"")</f>
        <v/>
      </c>
      <c r="AL131" s="1166" t="str">
        <f>IF(ISNUMBER(F131),'Cover Page'!$D$35/1000000*'4 classification'!F131/'FX rate'!$C23,"")</f>
        <v/>
      </c>
      <c r="AM131" s="1121" t="str">
        <f>IF(ISNUMBER(G131),'Cover Page'!$D$35/1000000*'4 classification'!G131/'FX rate'!$C23,"")</f>
        <v/>
      </c>
      <c r="AN131" s="1120" t="str">
        <f>IF(ISNUMBER(H131),'Cover Page'!$D$35/1000000*'4 classification'!H131/'FX rate'!$C23,"")</f>
        <v/>
      </c>
      <c r="AO131" s="873" t="str">
        <f>IF(ISNUMBER(I131),'Cover Page'!$D$35/1000000*'4 classification'!I131/'FX rate'!$C23,"")</f>
        <v/>
      </c>
      <c r="AP131" s="1166" t="str">
        <f>IF(ISNUMBER(J131),'Cover Page'!$D$35/1000000*'4 classification'!J131/'FX rate'!$C23,"")</f>
        <v/>
      </c>
      <c r="AQ131" s="1121" t="str">
        <f>IF(ISNUMBER(K131),'Cover Page'!$D$35/1000000*'4 classification'!K131/'FX rate'!$C23,"")</f>
        <v/>
      </c>
      <c r="AR131" s="1120" t="str">
        <f>IF(ISNUMBER(L131),'Cover Page'!$D$35/1000000*'4 classification'!L131/'FX rate'!$C23,"")</f>
        <v/>
      </c>
      <c r="AS131" s="873" t="str">
        <f>IF(ISNUMBER(M131),'Cover Page'!$D$35/1000000*'4 classification'!M131/'FX rate'!$C23,"")</f>
        <v/>
      </c>
      <c r="AT131" s="1166" t="str">
        <f>IF(ISNUMBER(N131),'Cover Page'!$D$35/1000000*'4 classification'!N131/'FX rate'!$C23,"")</f>
        <v/>
      </c>
      <c r="AU131" s="1121" t="str">
        <f>IF(ISNUMBER(O131),'Cover Page'!$D$35/1000000*'4 classification'!O131/'FX rate'!$C23,"")</f>
        <v/>
      </c>
      <c r="AV131" s="1120" t="str">
        <f>IF(ISNUMBER(P131),'Cover Page'!$D$35/1000000*'4 classification'!P131/'FX rate'!$C23,"")</f>
        <v/>
      </c>
      <c r="AW131" s="873" t="str">
        <f>IF(ISNUMBER(Q131),'Cover Page'!$D$35/1000000*'4 classification'!Q131/'FX rate'!$C23,"")</f>
        <v/>
      </c>
      <c r="AX131" s="1166" t="str">
        <f>IF(ISNUMBER(R131),'Cover Page'!$D$35/1000000*'4 classification'!R131/'FX rate'!$C23,"")</f>
        <v/>
      </c>
      <c r="AY131" s="1119">
        <f>IF(ISNUMBER(S131),'Cover Page'!$D$35/1000000*'4 classification'!S131/'FX rate'!$C23,"")</f>
        <v>0</v>
      </c>
      <c r="AZ131" s="1118">
        <f>IF(ISNUMBER(T131),'Cover Page'!$D$35/1000000*'4 classification'!T131/'FX rate'!$C23,"")</f>
        <v>0</v>
      </c>
      <c r="BA131" s="871">
        <f>IF(ISNUMBER(U131),'Cover Page'!$D$35/1000000*'4 classification'!U131/'FX rate'!$C23,"")</f>
        <v>0</v>
      </c>
      <c r="BB131" s="1166">
        <f>IF(ISNUMBER(V131),'Cover Page'!$D$35/1000000*'4 classification'!V131/'FX rate'!$C23,"")</f>
        <v>0</v>
      </c>
      <c r="BC131" s="722"/>
      <c r="BD131" s="722"/>
      <c r="BE131" s="722"/>
      <c r="BF131" s="722"/>
      <c r="BG131" s="722"/>
      <c r="BH131" s="722"/>
      <c r="BI131" s="722"/>
      <c r="BN131" s="860">
        <v>2018</v>
      </c>
      <c r="BO131" s="903" t="str">
        <f>IF(ISNUMBER(C131),'Cover Page'!$D$35/1000000*C131/'FX rate'!$C$23,"")</f>
        <v/>
      </c>
      <c r="BP131" s="1112" t="str">
        <f>IF(ISNUMBER(D131),'Cover Page'!$D$35/1000000*D131/'FX rate'!$C$23,"")</f>
        <v/>
      </c>
      <c r="BQ131" s="904" t="str">
        <f>IF(ISNUMBER(E131),'Cover Page'!$D$35/1000000*E131/'FX rate'!$C$23,"")</f>
        <v/>
      </c>
      <c r="BR131" s="1169" t="str">
        <f>IF(ISNUMBER(F131),'Cover Page'!$D$35/1000000*F131/'FX rate'!$C$23,"")</f>
        <v/>
      </c>
      <c r="BS131" s="1113" t="str">
        <f>IF(ISNUMBER(G131),'Cover Page'!$D$35/1000000*G131/'FX rate'!$C$23,"")</f>
        <v/>
      </c>
      <c r="BT131" s="1112" t="str">
        <f>IF(ISNUMBER(H131),'Cover Page'!$D$35/1000000*H131/'FX rate'!$C$23,"")</f>
        <v/>
      </c>
      <c r="BU131" s="904" t="str">
        <f>IF(ISNUMBER(I131),'Cover Page'!$D$35/1000000*I131/'FX rate'!$C$23,"")</f>
        <v/>
      </c>
      <c r="BV131" s="1169" t="str">
        <f>IF(ISNUMBER(J131),'Cover Page'!$D$35/1000000*J131/'FX rate'!$C$23,"")</f>
        <v/>
      </c>
      <c r="BW131" s="1113" t="str">
        <f>IF(ISNUMBER(K131),'Cover Page'!$D$35/1000000*K131/'FX rate'!$C$23,"")</f>
        <v/>
      </c>
      <c r="BX131" s="1112" t="str">
        <f>IF(ISNUMBER(L131),'Cover Page'!$D$35/1000000*L131/'FX rate'!$C$23,"")</f>
        <v/>
      </c>
      <c r="BY131" s="904" t="str">
        <f>IF(ISNUMBER(M131),'Cover Page'!$D$35/1000000*M131/'FX rate'!$C$23,"")</f>
        <v/>
      </c>
      <c r="BZ131" s="1169" t="str">
        <f>IF(ISNUMBER(N131),'Cover Page'!$D$35/1000000*N131/'FX rate'!$C$23,"")</f>
        <v/>
      </c>
      <c r="CA131" s="1113" t="str">
        <f>IF(ISNUMBER(O131),'Cover Page'!$D$35/1000000*O131/'FX rate'!$C$23,"")</f>
        <v/>
      </c>
      <c r="CB131" s="1112" t="str">
        <f>IF(ISNUMBER(P131),'Cover Page'!$D$35/1000000*P131/'FX rate'!$C$23,"")</f>
        <v/>
      </c>
      <c r="CC131" s="904" t="str">
        <f>IF(ISNUMBER(Q131),'Cover Page'!$D$35/1000000*Q131/'FX rate'!$C$23,"")</f>
        <v/>
      </c>
      <c r="CD131" s="1169" t="str">
        <f>IF(ISNUMBER(R131),'Cover Page'!$D$35/1000000*R131/'FX rate'!$C$23,"")</f>
        <v/>
      </c>
      <c r="CE131" s="1111">
        <f>IF(ISNUMBER(S131),'Cover Page'!$D$35/1000000*S131/'FX rate'!$C$23,"")</f>
        <v>0</v>
      </c>
      <c r="CF131" s="1110">
        <f>IF(ISNUMBER(T131),'Cover Page'!$D$35/1000000*T131/'FX rate'!$C$23,"")</f>
        <v>0</v>
      </c>
      <c r="CG131" s="902">
        <f>IF(ISNUMBER(U131),'Cover Page'!$D$35/1000000*U131/'FX rate'!$C$23,"")</f>
        <v>0</v>
      </c>
      <c r="CH131" s="1168">
        <f>IF(ISNUMBER(V131),'Cover Page'!$D$35/1000000*V131/'FX rate'!$C$23,"")</f>
        <v>0</v>
      </c>
      <c r="CI131" s="918"/>
      <c r="CJ131" s="795"/>
      <c r="CK131" s="795"/>
      <c r="CL131" s="795"/>
      <c r="CM131" s="795"/>
      <c r="CN131" s="795"/>
      <c r="CO131" s="795"/>
      <c r="CP131" s="795"/>
      <c r="CQ131" s="795"/>
      <c r="CR131" s="795"/>
      <c r="CS131" s="795"/>
    </row>
    <row r="132" spans="1:97" s="2" customFormat="1" ht="14.25" customHeight="1" x14ac:dyDescent="0.2">
      <c r="B132" s="196" t="s">
        <v>1089</v>
      </c>
      <c r="C132" s="1075"/>
      <c r="D132" s="1079"/>
      <c r="E132" s="1076"/>
      <c r="F132" s="1156"/>
      <c r="G132" s="1080"/>
      <c r="H132" s="1079"/>
      <c r="I132" s="1079"/>
      <c r="J132" s="1164"/>
      <c r="K132" s="1080"/>
      <c r="L132" s="1079"/>
      <c r="M132" s="1079"/>
      <c r="N132" s="1164"/>
      <c r="O132" s="1080"/>
      <c r="P132" s="1079"/>
      <c r="Q132" s="1079"/>
      <c r="R132" s="1164"/>
      <c r="S132" s="459">
        <f>C132+G132+K132+O132</f>
        <v>0</v>
      </c>
      <c r="T132" s="460">
        <f>D132+H132+L132+P132</f>
        <v>0</v>
      </c>
      <c r="U132" s="1173">
        <f t="shared" si="20"/>
        <v>0</v>
      </c>
      <c r="V132" s="1174">
        <f t="shared" si="20"/>
        <v>0</v>
      </c>
      <c r="AH132" s="874"/>
      <c r="AI132" s="875"/>
      <c r="AJ132" s="875"/>
      <c r="AK132" s="875"/>
      <c r="AL132" s="875"/>
      <c r="AM132" s="875"/>
      <c r="AN132" s="875"/>
      <c r="AO132" s="875"/>
      <c r="AP132" s="875"/>
      <c r="AQ132" s="875"/>
      <c r="AR132" s="875"/>
      <c r="AS132" s="875"/>
      <c r="AT132" s="875"/>
      <c r="AU132" s="875"/>
      <c r="AV132" s="875"/>
      <c r="AW132" s="875"/>
      <c r="AX132" s="875"/>
      <c r="AY132" s="875"/>
      <c r="AZ132" s="875"/>
      <c r="BA132" s="891"/>
      <c r="BB132" s="891"/>
      <c r="BC132" s="722"/>
      <c r="BD132" s="722"/>
      <c r="BE132" s="722"/>
      <c r="BF132" s="722"/>
      <c r="BG132" s="722"/>
      <c r="BH132" s="722"/>
      <c r="BI132" s="722"/>
      <c r="BN132" s="905"/>
      <c r="BO132" s="906"/>
      <c r="BP132" s="906"/>
      <c r="BQ132" s="906"/>
      <c r="BR132" s="906"/>
      <c r="BS132" s="906"/>
      <c r="BT132" s="906"/>
      <c r="BU132" s="906"/>
      <c r="BV132" s="906"/>
      <c r="BW132" s="906"/>
      <c r="BX132" s="906"/>
      <c r="BY132" s="906"/>
      <c r="BZ132" s="906"/>
      <c r="CA132" s="906"/>
      <c r="CB132" s="906"/>
      <c r="CC132" s="906"/>
      <c r="CD132" s="906"/>
      <c r="CE132" s="906"/>
      <c r="CF132" s="906"/>
      <c r="CG132" s="923"/>
      <c r="CH132" s="923"/>
      <c r="CI132" s="918"/>
      <c r="CJ132" s="795"/>
      <c r="CK132" s="795"/>
      <c r="CL132" s="795"/>
      <c r="CM132" s="795"/>
      <c r="CN132" s="795"/>
      <c r="CO132" s="795"/>
      <c r="CP132" s="795"/>
      <c r="CQ132" s="795"/>
      <c r="CR132" s="795"/>
      <c r="CS132" s="795"/>
    </row>
    <row r="133" spans="1:97" s="14" customFormat="1" ht="69.95" customHeight="1" thickBot="1" x14ac:dyDescent="0.25">
      <c r="A133" s="2"/>
      <c r="B133" s="197" t="s">
        <v>327</v>
      </c>
      <c r="C133" s="183"/>
      <c r="D133" s="198"/>
      <c r="E133" s="184"/>
      <c r="F133" s="1157"/>
      <c r="G133" s="199"/>
      <c r="H133" s="198"/>
      <c r="I133" s="198"/>
      <c r="J133" s="1165"/>
      <c r="K133" s="199"/>
      <c r="L133" s="198"/>
      <c r="M133" s="198"/>
      <c r="N133" s="1165"/>
      <c r="O133" s="199"/>
      <c r="P133" s="198"/>
      <c r="Q133" s="198"/>
      <c r="R133" s="1165"/>
      <c r="S133" s="1540"/>
      <c r="T133" s="1541"/>
      <c r="U133" s="198"/>
      <c r="V133" s="1165"/>
      <c r="AH133" s="877"/>
      <c r="AI133" s="878"/>
      <c r="AJ133" s="878"/>
      <c r="AK133" s="878"/>
      <c r="AL133" s="878"/>
      <c r="AM133" s="878"/>
      <c r="AN133" s="878"/>
      <c r="AO133" s="878"/>
      <c r="AP133" s="878"/>
      <c r="AQ133" s="878"/>
      <c r="AR133" s="878"/>
      <c r="AS133" s="878"/>
      <c r="AT133" s="878"/>
      <c r="AU133" s="878"/>
      <c r="AV133" s="878"/>
      <c r="AW133" s="878"/>
      <c r="AX133" s="878"/>
      <c r="AY133" s="878"/>
      <c r="AZ133" s="878"/>
      <c r="BA133" s="879"/>
      <c r="BB133" s="879"/>
      <c r="BC133" s="722"/>
      <c r="BD133" s="722"/>
      <c r="BE133" s="722"/>
      <c r="BF133" s="722"/>
      <c r="BG133" s="722"/>
      <c r="BH133" s="722"/>
      <c r="BI133" s="722"/>
      <c r="BN133" s="908"/>
      <c r="BO133" s="909"/>
      <c r="BP133" s="909"/>
      <c r="BQ133" s="909"/>
      <c r="BR133" s="909"/>
      <c r="BS133" s="909"/>
      <c r="BT133" s="909"/>
      <c r="BU133" s="909"/>
      <c r="BV133" s="909"/>
      <c r="BW133" s="909"/>
      <c r="BX133" s="909"/>
      <c r="BY133" s="909"/>
      <c r="BZ133" s="909"/>
      <c r="CA133" s="909"/>
      <c r="CB133" s="909"/>
      <c r="CC133" s="909"/>
      <c r="CD133" s="909"/>
      <c r="CE133" s="909"/>
      <c r="CF133" s="909"/>
      <c r="CG133" s="910"/>
      <c r="CH133" s="910"/>
      <c r="CI133" s="910"/>
      <c r="CJ133" s="795"/>
      <c r="CK133" s="795"/>
      <c r="CL133" s="795"/>
      <c r="CM133" s="795"/>
      <c r="CN133" s="795"/>
      <c r="CO133" s="795"/>
      <c r="CP133" s="795"/>
      <c r="CQ133" s="795"/>
      <c r="CR133" s="795"/>
      <c r="CS133" s="795"/>
    </row>
    <row r="134" spans="1:97" s="2" customFormat="1" ht="20.100000000000001" customHeight="1" x14ac:dyDescent="0.2">
      <c r="B134" s="7"/>
      <c r="C134" s="674" t="str">
        <f t="shared" ref="C134:R134" si="31">IF(MAX(C125:C131)&gt;0,IF(ISBLANK(C124),"Please extend back to at least 2011",""),"")</f>
        <v/>
      </c>
      <c r="D134" s="674" t="str">
        <f t="shared" si="31"/>
        <v/>
      </c>
      <c r="E134" s="674" t="str">
        <f t="shared" si="31"/>
        <v/>
      </c>
      <c r="F134" s="674" t="str">
        <f t="shared" si="31"/>
        <v/>
      </c>
      <c r="G134" s="674" t="str">
        <f t="shared" si="31"/>
        <v/>
      </c>
      <c r="H134" s="674" t="str">
        <f t="shared" si="31"/>
        <v/>
      </c>
      <c r="I134" s="674" t="str">
        <f t="shared" si="31"/>
        <v/>
      </c>
      <c r="J134" s="674" t="str">
        <f t="shared" si="31"/>
        <v/>
      </c>
      <c r="K134" s="674" t="str">
        <f t="shared" si="31"/>
        <v/>
      </c>
      <c r="L134" s="674" t="str">
        <f t="shared" si="31"/>
        <v/>
      </c>
      <c r="M134" s="674" t="str">
        <f t="shared" si="31"/>
        <v/>
      </c>
      <c r="N134" s="674" t="str">
        <f t="shared" si="31"/>
        <v/>
      </c>
      <c r="O134" s="674" t="str">
        <f t="shared" si="31"/>
        <v/>
      </c>
      <c r="P134" s="674" t="str">
        <f t="shared" si="31"/>
        <v/>
      </c>
      <c r="Q134" s="674" t="str">
        <f t="shared" si="31"/>
        <v/>
      </c>
      <c r="R134" s="674" t="str">
        <f t="shared" si="31"/>
        <v/>
      </c>
      <c r="S134" s="674"/>
      <c r="T134" s="674"/>
      <c r="U134" s="674"/>
      <c r="V134" s="674"/>
      <c r="AB134"/>
      <c r="AC134"/>
      <c r="AD134"/>
      <c r="AE134"/>
      <c r="AF134"/>
      <c r="AG134"/>
      <c r="AH134" s="722"/>
      <c r="AI134" s="722"/>
      <c r="AJ134" s="722"/>
      <c r="AK134" s="722"/>
      <c r="AL134" s="722"/>
      <c r="AM134" s="722"/>
      <c r="AN134" s="722"/>
      <c r="AO134" s="722"/>
      <c r="AP134" s="722"/>
      <c r="AQ134" s="722"/>
      <c r="AR134" s="722"/>
      <c r="AS134" s="722"/>
      <c r="AT134" s="722"/>
      <c r="AU134" s="722"/>
      <c r="AV134" s="722"/>
      <c r="AW134" s="722"/>
      <c r="AX134" s="722"/>
      <c r="AY134" s="722"/>
      <c r="AZ134" s="722"/>
      <c r="BA134" s="722"/>
      <c r="BB134" s="722"/>
      <c r="BC134" s="722"/>
      <c r="BD134" s="722"/>
      <c r="BE134" s="722"/>
      <c r="BF134" s="722"/>
      <c r="BG134" s="722"/>
      <c r="BH134" s="722"/>
      <c r="BI134" s="722"/>
      <c r="BN134" s="794"/>
      <c r="BO134" s="794"/>
      <c r="BP134" s="794"/>
      <c r="BQ134" s="794"/>
      <c r="BR134" s="794"/>
      <c r="BS134" s="794"/>
      <c r="BT134" s="794"/>
      <c r="BU134" s="794"/>
      <c r="BV134" s="794"/>
      <c r="BW134" s="794"/>
      <c r="BX134" s="794"/>
      <c r="BY134" s="794"/>
      <c r="BZ134" s="794"/>
      <c r="CA134" s="794"/>
      <c r="CB134" s="794"/>
      <c r="CC134" s="794"/>
      <c r="CD134" s="794"/>
      <c r="CE134" s="794"/>
      <c r="CF134" s="794"/>
      <c r="CG134" s="794"/>
      <c r="CH134" s="794"/>
      <c r="CI134" s="794"/>
      <c r="CJ134" s="795"/>
      <c r="CK134" s="795"/>
      <c r="CL134" s="795"/>
      <c r="CM134" s="795"/>
      <c r="CN134" s="795"/>
      <c r="CO134" s="795"/>
      <c r="CP134" s="795"/>
      <c r="CQ134" s="795"/>
      <c r="CR134" s="795"/>
      <c r="CS134" s="795"/>
    </row>
    <row r="135" spans="1:97" s="2" customFormat="1" ht="20.100000000000001" customHeight="1" x14ac:dyDescent="0.2">
      <c r="B135" s="1209" t="s">
        <v>611</v>
      </c>
      <c r="C135" s="1210" t="s">
        <v>808</v>
      </c>
      <c r="D135" s="1210" t="s">
        <v>809</v>
      </c>
      <c r="E135" s="1210" t="s">
        <v>810</v>
      </c>
      <c r="F135" s="1210" t="s">
        <v>811</v>
      </c>
      <c r="G135" s="1210" t="s">
        <v>812</v>
      </c>
      <c r="H135" s="1210" t="s">
        <v>813</v>
      </c>
      <c r="I135" s="1210" t="s">
        <v>814</v>
      </c>
      <c r="J135" s="1210" t="s">
        <v>815</v>
      </c>
      <c r="K135" s="1210" t="s">
        <v>816</v>
      </c>
      <c r="L135" s="1210" t="s">
        <v>817</v>
      </c>
      <c r="M135" s="1210" t="s">
        <v>818</v>
      </c>
      <c r="N135" s="1210" t="s">
        <v>819</v>
      </c>
      <c r="O135" s="1210" t="s">
        <v>820</v>
      </c>
      <c r="P135" s="1210" t="s">
        <v>821</v>
      </c>
      <c r="Q135" s="1210" t="s">
        <v>822</v>
      </c>
      <c r="R135" s="1210" t="s">
        <v>823</v>
      </c>
      <c r="S135" s="674"/>
      <c r="T135" s="674"/>
      <c r="U135" s="674"/>
      <c r="V135" s="674"/>
      <c r="AB135"/>
      <c r="AC135"/>
      <c r="AD135"/>
      <c r="AE135"/>
      <c r="AF135"/>
      <c r="AG135"/>
      <c r="AH135" s="722"/>
      <c r="AI135" s="722"/>
      <c r="AJ135" s="722"/>
      <c r="AK135" s="722"/>
      <c r="AL135" s="722"/>
      <c r="AM135" s="722"/>
      <c r="AN135" s="722"/>
      <c r="AO135" s="722"/>
      <c r="AP135" s="722"/>
      <c r="AQ135" s="722"/>
      <c r="AR135" s="722"/>
      <c r="AS135" s="722"/>
      <c r="AT135" s="722"/>
      <c r="AU135" s="722"/>
      <c r="AV135" s="722"/>
      <c r="AW135" s="722"/>
      <c r="AX135" s="722"/>
      <c r="AY135" s="722"/>
      <c r="AZ135" s="722"/>
      <c r="BA135" s="722"/>
      <c r="BB135" s="722"/>
      <c r="BC135" s="722"/>
      <c r="BD135" s="722"/>
      <c r="BE135" s="722"/>
      <c r="BF135" s="722"/>
      <c r="BG135" s="722"/>
      <c r="BH135" s="722"/>
      <c r="BI135" s="722"/>
      <c r="BN135" s="794"/>
      <c r="BO135" s="794"/>
      <c r="BP135" s="794"/>
      <c r="BQ135" s="794"/>
      <c r="BR135" s="794"/>
      <c r="BS135" s="794"/>
      <c r="BT135" s="794"/>
      <c r="BU135" s="794"/>
      <c r="BV135" s="794"/>
      <c r="BW135" s="794"/>
      <c r="BX135" s="794"/>
      <c r="BY135" s="794"/>
      <c r="BZ135" s="794"/>
      <c r="CA135" s="794"/>
      <c r="CB135" s="794"/>
      <c r="CC135" s="794"/>
      <c r="CD135" s="794"/>
      <c r="CE135" s="794"/>
      <c r="CF135" s="794"/>
      <c r="CG135" s="794"/>
      <c r="CH135" s="794"/>
      <c r="CI135" s="794"/>
      <c r="CJ135" s="795"/>
      <c r="CK135" s="795"/>
      <c r="CL135" s="795"/>
      <c r="CM135" s="795"/>
      <c r="CN135" s="795"/>
      <c r="CO135" s="795"/>
      <c r="CP135" s="795"/>
      <c r="CQ135" s="795"/>
      <c r="CR135" s="795"/>
      <c r="CS135" s="795"/>
    </row>
    <row r="136" spans="1:97" s="2" customFormat="1" ht="20.100000000000001" customHeight="1" x14ac:dyDescent="0.2">
      <c r="B136" s="7"/>
      <c r="C136" s="7"/>
      <c r="D136" s="7"/>
      <c r="E136" s="7"/>
      <c r="F136" s="7"/>
      <c r="G136" s="7"/>
      <c r="H136" s="7"/>
      <c r="I136" s="7"/>
      <c r="J136" s="7"/>
      <c r="K136" s="7"/>
      <c r="L136" s="7"/>
      <c r="M136" s="7"/>
      <c r="Q136" s="7"/>
      <c r="R136" s="7"/>
      <c r="S136" s="7"/>
      <c r="T136" s="7"/>
      <c r="U136" s="7"/>
      <c r="V136" s="7"/>
      <c r="W136" s="7"/>
      <c r="AH136" s="722"/>
      <c r="AI136" s="722"/>
      <c r="AJ136" s="722"/>
      <c r="AK136" s="722"/>
      <c r="AL136" s="722"/>
      <c r="AM136" s="722"/>
      <c r="AN136" s="722"/>
      <c r="AO136" s="722"/>
      <c r="AP136" s="722"/>
      <c r="AQ136" s="722"/>
      <c r="AR136" s="722"/>
      <c r="AS136" s="722"/>
      <c r="AT136" s="722"/>
      <c r="AU136" s="722"/>
      <c r="AV136" s="722"/>
      <c r="AW136" s="722"/>
      <c r="AX136" s="722"/>
      <c r="AY136" s="722"/>
      <c r="AZ136" s="722"/>
      <c r="BA136" s="722"/>
      <c r="BB136" s="722"/>
      <c r="BC136" s="722"/>
      <c r="BD136" s="722"/>
      <c r="BE136" s="722"/>
      <c r="BF136" s="722"/>
      <c r="BG136" s="722"/>
      <c r="BH136" s="722"/>
      <c r="BI136" s="722"/>
      <c r="BN136" s="794"/>
      <c r="BO136" s="794"/>
      <c r="BP136" s="794"/>
      <c r="BQ136" s="794"/>
      <c r="BR136" s="794"/>
      <c r="BS136" s="794"/>
      <c r="BT136" s="794"/>
      <c r="BU136" s="794"/>
      <c r="BV136" s="794"/>
      <c r="BW136" s="794"/>
      <c r="BX136" s="794"/>
      <c r="BY136" s="794"/>
      <c r="BZ136" s="794"/>
      <c r="CA136" s="794"/>
      <c r="CB136" s="794"/>
      <c r="CC136" s="794"/>
      <c r="CD136" s="794"/>
      <c r="CE136" s="794"/>
      <c r="CF136" s="794"/>
      <c r="CG136" s="794"/>
      <c r="CH136" s="794"/>
      <c r="CI136" s="794"/>
      <c r="CJ136" s="795"/>
      <c r="CK136" s="795"/>
      <c r="CL136" s="795"/>
      <c r="CM136" s="795"/>
      <c r="CN136" s="795"/>
      <c r="CO136" s="795"/>
      <c r="CP136" s="795"/>
      <c r="CQ136" s="795"/>
      <c r="CR136" s="795"/>
      <c r="CS136" s="795"/>
    </row>
    <row r="137" spans="1:97" s="2" customFormat="1" ht="14.25" customHeight="1" x14ac:dyDescent="0.25">
      <c r="B137" s="97" t="s">
        <v>326</v>
      </c>
      <c r="C137" s="7"/>
      <c r="D137" s="7"/>
      <c r="E137" s="7"/>
      <c r="F137" s="7"/>
      <c r="G137" s="7"/>
      <c r="H137" s="7"/>
      <c r="I137" s="7"/>
      <c r="J137" s="7"/>
      <c r="K137" s="7"/>
      <c r="L137" s="7"/>
      <c r="M137" s="7"/>
      <c r="N137" s="7"/>
      <c r="O137" s="7"/>
      <c r="P137" s="7"/>
      <c r="Q137" s="7"/>
      <c r="R137" s="7"/>
      <c r="S137" s="7"/>
      <c r="T137" s="7"/>
      <c r="U137" s="7"/>
      <c r="V137" s="7"/>
      <c r="W137" s="7"/>
      <c r="AH137" s="930"/>
      <c r="AI137" s="722"/>
      <c r="AJ137" s="722"/>
      <c r="AK137" s="722"/>
      <c r="AL137" s="722"/>
      <c r="AM137" s="722"/>
      <c r="AN137" s="722"/>
      <c r="AO137" s="722"/>
      <c r="AP137" s="722"/>
      <c r="AQ137" s="722"/>
      <c r="AR137" s="722"/>
      <c r="AS137" s="722"/>
      <c r="AT137" s="722"/>
      <c r="AU137" s="722"/>
      <c r="AV137" s="722"/>
      <c r="AW137" s="722"/>
      <c r="AX137" s="722"/>
      <c r="AY137" s="722"/>
      <c r="AZ137" s="722"/>
      <c r="BA137" s="722"/>
      <c r="BB137" s="722"/>
      <c r="BC137" s="722"/>
      <c r="BD137" s="722"/>
      <c r="BE137" s="722"/>
      <c r="BF137" s="722"/>
      <c r="BG137" s="722"/>
      <c r="BH137" s="722"/>
      <c r="BI137" s="722"/>
      <c r="BN137" s="931"/>
      <c r="BO137" s="794"/>
      <c r="BP137" s="794"/>
      <c r="BQ137" s="794"/>
      <c r="BR137" s="794"/>
      <c r="BS137" s="794"/>
      <c r="BT137" s="794"/>
      <c r="BU137" s="794"/>
      <c r="BV137" s="794"/>
      <c r="BW137" s="794"/>
      <c r="BX137" s="794"/>
      <c r="BY137" s="794"/>
      <c r="BZ137" s="794"/>
      <c r="CA137" s="794"/>
      <c r="CB137" s="794"/>
      <c r="CC137" s="794"/>
      <c r="CD137" s="794"/>
      <c r="CE137" s="794"/>
      <c r="CF137" s="794"/>
      <c r="CG137" s="794"/>
      <c r="CH137" s="794"/>
      <c r="CI137" s="794"/>
      <c r="CJ137" s="795"/>
      <c r="CK137" s="795"/>
      <c r="CL137" s="795"/>
      <c r="CM137" s="795"/>
      <c r="CN137" s="795"/>
      <c r="CO137" s="795"/>
      <c r="CP137" s="795"/>
      <c r="CQ137" s="795"/>
      <c r="CR137" s="795"/>
      <c r="CS137" s="795"/>
    </row>
    <row r="138" spans="1:97" s="2" customFormat="1" ht="9.9499999999999993" customHeight="1" x14ac:dyDescent="0.2">
      <c r="B138" s="7"/>
      <c r="C138" s="7"/>
      <c r="D138" s="7"/>
      <c r="E138" s="7"/>
      <c r="F138" s="7"/>
      <c r="G138" s="7"/>
      <c r="H138" s="7"/>
      <c r="I138" s="7"/>
      <c r="J138" s="7"/>
      <c r="K138" s="7"/>
      <c r="L138" s="7"/>
      <c r="M138" s="7"/>
      <c r="N138" s="7"/>
      <c r="O138" s="7"/>
      <c r="P138" s="7"/>
      <c r="Q138" s="7"/>
      <c r="R138" s="7"/>
      <c r="S138" s="7"/>
      <c r="T138" s="7"/>
      <c r="U138" s="7"/>
      <c r="V138" s="7"/>
      <c r="W138" s="7"/>
      <c r="AH138" s="722"/>
      <c r="AI138" s="722"/>
      <c r="AJ138" s="722"/>
      <c r="AK138" s="722"/>
      <c r="AL138" s="722"/>
      <c r="AM138" s="722"/>
      <c r="AN138" s="722"/>
      <c r="AO138" s="722"/>
      <c r="AP138" s="722"/>
      <c r="AQ138" s="722"/>
      <c r="AR138" s="722"/>
      <c r="AS138" s="722"/>
      <c r="AT138" s="722"/>
      <c r="AU138" s="722"/>
      <c r="AV138" s="722"/>
      <c r="AW138" s="722"/>
      <c r="AX138" s="722"/>
      <c r="AY138" s="722"/>
      <c r="AZ138" s="722"/>
      <c r="BA138" s="722"/>
      <c r="BB138" s="722"/>
      <c r="BC138" s="722"/>
      <c r="BD138" s="722"/>
      <c r="BE138" s="722"/>
      <c r="BF138" s="722"/>
      <c r="BG138" s="722"/>
      <c r="BH138" s="722"/>
      <c r="BI138" s="722"/>
      <c r="BN138" s="794"/>
      <c r="BO138" s="794"/>
      <c r="BP138" s="794"/>
      <c r="BQ138" s="794"/>
      <c r="BR138" s="794"/>
      <c r="BS138" s="794"/>
      <c r="BT138" s="794"/>
      <c r="BU138" s="794"/>
      <c r="BV138" s="794"/>
      <c r="BW138" s="794"/>
      <c r="BX138" s="794"/>
      <c r="BY138" s="794"/>
      <c r="BZ138" s="794"/>
      <c r="CA138" s="794"/>
      <c r="CB138" s="794"/>
      <c r="CC138" s="794"/>
      <c r="CD138" s="794"/>
      <c r="CE138" s="794"/>
      <c r="CF138" s="794"/>
      <c r="CG138" s="794"/>
      <c r="CH138" s="794"/>
      <c r="CI138" s="794"/>
      <c r="CJ138" s="795"/>
      <c r="CK138" s="795"/>
      <c r="CL138" s="795"/>
      <c r="CM138" s="795"/>
      <c r="CN138" s="795"/>
      <c r="CO138" s="795"/>
      <c r="CP138" s="795"/>
      <c r="CQ138" s="795"/>
      <c r="CR138" s="795"/>
      <c r="CS138" s="795"/>
    </row>
    <row r="139" spans="1:97" s="2" customFormat="1" ht="14.25" customHeight="1" x14ac:dyDescent="0.25">
      <c r="B139" s="2089"/>
      <c r="C139" s="163" t="s">
        <v>1</v>
      </c>
      <c r="D139" s="164" t="s">
        <v>2</v>
      </c>
      <c r="E139" s="163" t="s">
        <v>3</v>
      </c>
      <c r="F139" s="164" t="s">
        <v>80</v>
      </c>
      <c r="G139" s="163" t="s">
        <v>4</v>
      </c>
      <c r="H139" s="164" t="s">
        <v>5</v>
      </c>
      <c r="I139" s="163" t="s">
        <v>6</v>
      </c>
      <c r="J139" s="164" t="s">
        <v>7</v>
      </c>
      <c r="K139" s="163" t="s">
        <v>8</v>
      </c>
      <c r="L139" s="164" t="s">
        <v>9</v>
      </c>
      <c r="M139" s="163" t="s">
        <v>10</v>
      </c>
      <c r="N139" s="164" t="s">
        <v>11</v>
      </c>
      <c r="O139" s="163" t="s">
        <v>12</v>
      </c>
      <c r="P139" s="164" t="s">
        <v>13</v>
      </c>
      <c r="Q139" s="163" t="s">
        <v>14</v>
      </c>
      <c r="R139" s="164" t="s">
        <v>15</v>
      </c>
      <c r="S139" s="163" t="s">
        <v>14</v>
      </c>
      <c r="T139" s="164" t="s">
        <v>15</v>
      </c>
      <c r="U139" s="165" t="s">
        <v>16</v>
      </c>
      <c r="V139" s="166" t="s">
        <v>17</v>
      </c>
      <c r="W139" s="166" t="s">
        <v>18</v>
      </c>
      <c r="AH139" s="866"/>
      <c r="AI139" s="884"/>
      <c r="AJ139" s="727"/>
      <c r="AK139" s="884"/>
      <c r="AL139" s="727"/>
      <c r="AM139" s="884"/>
      <c r="AN139" s="727"/>
      <c r="AO139" s="884"/>
      <c r="AP139" s="727"/>
      <c r="AQ139" s="884"/>
      <c r="AR139" s="727"/>
      <c r="AS139" s="884"/>
      <c r="AT139" s="727"/>
      <c r="AU139" s="884"/>
      <c r="AV139" s="727"/>
      <c r="AW139" s="884"/>
      <c r="AX139" s="727"/>
      <c r="AY139" s="884"/>
      <c r="AZ139" s="727"/>
      <c r="BA139" s="884"/>
      <c r="BB139" s="727"/>
      <c r="BC139" s="727"/>
      <c r="BD139" s="722"/>
      <c r="BE139" s="722"/>
      <c r="BF139" s="722"/>
      <c r="BG139" s="722"/>
      <c r="BH139" s="722"/>
      <c r="BI139" s="722"/>
      <c r="BN139" s="897"/>
      <c r="BO139" s="916"/>
      <c r="BP139" s="799"/>
      <c r="BQ139" s="916"/>
      <c r="BR139" s="799"/>
      <c r="BS139" s="916"/>
      <c r="BT139" s="799"/>
      <c r="BU139" s="916"/>
      <c r="BV139" s="799"/>
      <c r="BW139" s="916"/>
      <c r="BX139" s="799"/>
      <c r="BY139" s="916"/>
      <c r="BZ139" s="799"/>
      <c r="CA139" s="916"/>
      <c r="CB139" s="799"/>
      <c r="CC139" s="916"/>
      <c r="CD139" s="799"/>
      <c r="CE139" s="916"/>
      <c r="CF139" s="799"/>
      <c r="CG139" s="916"/>
      <c r="CH139" s="799"/>
      <c r="CI139" s="799"/>
      <c r="CJ139" s="795"/>
      <c r="CK139" s="795"/>
      <c r="CL139" s="795"/>
      <c r="CM139" s="795"/>
      <c r="CN139" s="795"/>
      <c r="CO139" s="795"/>
      <c r="CP139" s="795"/>
      <c r="CQ139" s="795"/>
      <c r="CR139" s="795"/>
      <c r="CS139" s="795"/>
    </row>
    <row r="140" spans="1:97" s="2" customFormat="1" ht="39" customHeight="1" x14ac:dyDescent="0.25">
      <c r="B140" s="2090"/>
      <c r="C140" s="2092" t="s">
        <v>490</v>
      </c>
      <c r="D140" s="45"/>
      <c r="E140" s="113"/>
      <c r="F140" s="2094" t="s">
        <v>52</v>
      </c>
      <c r="G140" s="45"/>
      <c r="H140" s="139"/>
      <c r="I140" s="2094" t="s">
        <v>58</v>
      </c>
      <c r="J140" s="45"/>
      <c r="K140" s="139"/>
      <c r="L140" s="2094" t="s">
        <v>97</v>
      </c>
      <c r="M140" s="45"/>
      <c r="N140" s="139"/>
      <c r="O140" s="2094" t="s">
        <v>98</v>
      </c>
      <c r="P140" s="45"/>
      <c r="Q140" s="139"/>
      <c r="R140" s="2094" t="s">
        <v>99</v>
      </c>
      <c r="S140" s="45"/>
      <c r="T140" s="140"/>
      <c r="U140" s="1996" t="s">
        <v>50</v>
      </c>
      <c r="V140" s="45"/>
      <c r="W140" s="139"/>
      <c r="AH140" s="1093" t="s">
        <v>502</v>
      </c>
      <c r="AI140" s="889"/>
      <c r="AJ140" s="735"/>
      <c r="AK140" s="735"/>
      <c r="AL140" s="889"/>
      <c r="AM140" s="735"/>
      <c r="AN140" s="735"/>
      <c r="AO140" s="889"/>
      <c r="AP140" s="735"/>
      <c r="AQ140" s="735"/>
      <c r="AR140" s="889"/>
      <c r="AS140" s="735"/>
      <c r="AT140" s="735"/>
      <c r="AU140" s="889"/>
      <c r="AV140" s="735"/>
      <c r="AW140" s="735"/>
      <c r="AX140" s="889"/>
      <c r="AY140" s="735"/>
      <c r="AZ140" s="735"/>
      <c r="BA140" s="890"/>
      <c r="BB140" s="735"/>
      <c r="BC140" s="735"/>
      <c r="BD140" s="722"/>
      <c r="BE140" s="722"/>
      <c r="BF140" s="722"/>
      <c r="BG140" s="722"/>
      <c r="BH140" s="722"/>
      <c r="BI140" s="722"/>
      <c r="BN140" s="1102" t="s">
        <v>502</v>
      </c>
      <c r="BO140" s="921"/>
      <c r="BP140" s="807"/>
      <c r="BQ140" s="807"/>
      <c r="BR140" s="921"/>
      <c r="BS140" s="807"/>
      <c r="BT140" s="807"/>
      <c r="BU140" s="921"/>
      <c r="BV140" s="807"/>
      <c r="BW140" s="807"/>
      <c r="BX140" s="921"/>
      <c r="BY140" s="807"/>
      <c r="BZ140" s="807"/>
      <c r="CA140" s="921"/>
      <c r="CB140" s="807"/>
      <c r="CC140" s="807"/>
      <c r="CD140" s="921"/>
      <c r="CE140" s="807"/>
      <c r="CF140" s="807"/>
      <c r="CG140" s="922"/>
      <c r="CH140" s="807"/>
      <c r="CI140" s="807"/>
      <c r="CJ140" s="795"/>
      <c r="CK140" s="795"/>
      <c r="CL140" s="795"/>
      <c r="CM140" s="795"/>
      <c r="CN140" s="795"/>
      <c r="CO140" s="795"/>
      <c r="CP140" s="795"/>
      <c r="CQ140" s="795"/>
      <c r="CR140" s="795"/>
      <c r="CS140" s="795"/>
    </row>
    <row r="141" spans="1:97" s="2" customFormat="1" ht="60.95" customHeight="1" thickBot="1" x14ac:dyDescent="0.25">
      <c r="B141" s="2091"/>
      <c r="C141" s="2093"/>
      <c r="D141" s="267" t="s">
        <v>324</v>
      </c>
      <c r="E141" s="268" t="s">
        <v>329</v>
      </c>
      <c r="F141" s="2095"/>
      <c r="G141" s="267" t="s">
        <v>324</v>
      </c>
      <c r="H141" s="268" t="s">
        <v>329</v>
      </c>
      <c r="I141" s="2095"/>
      <c r="J141" s="267" t="s">
        <v>324</v>
      </c>
      <c r="K141" s="268" t="s">
        <v>329</v>
      </c>
      <c r="L141" s="2095"/>
      <c r="M141" s="267" t="s">
        <v>324</v>
      </c>
      <c r="N141" s="268" t="s">
        <v>329</v>
      </c>
      <c r="O141" s="2095"/>
      <c r="P141" s="267" t="s">
        <v>324</v>
      </c>
      <c r="Q141" s="268" t="s">
        <v>329</v>
      </c>
      <c r="R141" s="2095"/>
      <c r="S141" s="267" t="s">
        <v>324</v>
      </c>
      <c r="T141" s="268" t="s">
        <v>329</v>
      </c>
      <c r="U141" s="2109"/>
      <c r="V141" s="267" t="s">
        <v>324</v>
      </c>
      <c r="W141" s="268" t="s">
        <v>330</v>
      </c>
      <c r="AH141" s="1090" t="s">
        <v>549</v>
      </c>
      <c r="AI141" s="889"/>
      <c r="AJ141" s="886"/>
      <c r="AK141" s="886"/>
      <c r="AL141" s="889"/>
      <c r="AM141" s="886"/>
      <c r="AN141" s="886"/>
      <c r="AO141" s="889"/>
      <c r="AP141" s="886"/>
      <c r="AQ141" s="886"/>
      <c r="AR141" s="889"/>
      <c r="AS141" s="886"/>
      <c r="AT141" s="886"/>
      <c r="AU141" s="889"/>
      <c r="AV141" s="886"/>
      <c r="AW141" s="886"/>
      <c r="AX141" s="889"/>
      <c r="AY141" s="886"/>
      <c r="AZ141" s="886"/>
      <c r="BA141" s="890"/>
      <c r="BB141" s="886"/>
      <c r="BC141" s="886"/>
      <c r="BD141" s="722"/>
      <c r="BE141" s="722"/>
      <c r="BF141" s="722"/>
      <c r="BG141" s="722"/>
      <c r="BH141" s="722"/>
      <c r="BI141" s="722"/>
      <c r="BN141" s="1099" t="s">
        <v>1132</v>
      </c>
      <c r="BO141" s="921"/>
      <c r="BP141" s="918"/>
      <c r="BQ141" s="918"/>
      <c r="BR141" s="921"/>
      <c r="BS141" s="918"/>
      <c r="BT141" s="918"/>
      <c r="BU141" s="921"/>
      <c r="BV141" s="918"/>
      <c r="BW141" s="918"/>
      <c r="BX141" s="921"/>
      <c r="BY141" s="918"/>
      <c r="BZ141" s="918"/>
      <c r="CA141" s="921"/>
      <c r="CB141" s="918"/>
      <c r="CC141" s="918"/>
      <c r="CD141" s="921"/>
      <c r="CE141" s="918"/>
      <c r="CF141" s="918"/>
      <c r="CG141" s="922"/>
      <c r="CH141" s="918"/>
      <c r="CI141" s="918"/>
      <c r="CJ141" s="795"/>
      <c r="CK141" s="795"/>
      <c r="CL141" s="795"/>
      <c r="CM141" s="795"/>
      <c r="CN141" s="795"/>
      <c r="CO141" s="795"/>
      <c r="CP141" s="795"/>
      <c r="CQ141" s="795"/>
      <c r="CR141" s="795"/>
      <c r="CS141" s="795"/>
    </row>
    <row r="142" spans="1:97" s="1455" customFormat="1" ht="60" customHeight="1" x14ac:dyDescent="0.2">
      <c r="B142" s="1456" t="s">
        <v>43</v>
      </c>
      <c r="C142" s="464"/>
      <c r="D142" s="1452"/>
      <c r="E142" s="469"/>
      <c r="F142" s="482"/>
      <c r="G142" s="1452"/>
      <c r="H142" s="469"/>
      <c r="I142" s="482"/>
      <c r="J142" s="1452"/>
      <c r="K142" s="469"/>
      <c r="L142" s="482"/>
      <c r="M142" s="1452"/>
      <c r="N142" s="469"/>
      <c r="O142" s="482"/>
      <c r="P142" s="1452"/>
      <c r="Q142" s="469"/>
      <c r="R142" s="482"/>
      <c r="S142" s="1452"/>
      <c r="T142" s="1452"/>
      <c r="U142" s="468"/>
      <c r="V142" s="1452"/>
      <c r="W142" s="469"/>
      <c r="AH142" s="1457"/>
      <c r="AI142" s="1458" t="s">
        <v>1</v>
      </c>
      <c r="AJ142" s="1459" t="s">
        <v>2</v>
      </c>
      <c r="AK142" s="1458" t="s">
        <v>3</v>
      </c>
      <c r="AL142" s="1459" t="s">
        <v>80</v>
      </c>
      <c r="AM142" s="1458" t="s">
        <v>4</v>
      </c>
      <c r="AN142" s="1459" t="s">
        <v>5</v>
      </c>
      <c r="AO142" s="1458" t="s">
        <v>6</v>
      </c>
      <c r="AP142" s="1459" t="s">
        <v>7</v>
      </c>
      <c r="AQ142" s="1458" t="s">
        <v>8</v>
      </c>
      <c r="AR142" s="1459" t="s">
        <v>9</v>
      </c>
      <c r="AS142" s="1458" t="s">
        <v>10</v>
      </c>
      <c r="AT142" s="1459" t="s">
        <v>11</v>
      </c>
      <c r="AU142" s="1458" t="s">
        <v>12</v>
      </c>
      <c r="AV142" s="1459" t="s">
        <v>13</v>
      </c>
      <c r="AW142" s="1458" t="s">
        <v>14</v>
      </c>
      <c r="AX142" s="1459" t="s">
        <v>15</v>
      </c>
      <c r="AY142" s="1458" t="s">
        <v>14</v>
      </c>
      <c r="AZ142" s="1459" t="s">
        <v>15</v>
      </c>
      <c r="BA142" s="1458" t="s">
        <v>16</v>
      </c>
      <c r="BB142" s="1459" t="s">
        <v>17</v>
      </c>
      <c r="BC142" s="1459" t="s">
        <v>18</v>
      </c>
      <c r="BD142" s="1405"/>
      <c r="BE142" s="1405"/>
      <c r="BF142" s="1405"/>
      <c r="BG142" s="1405"/>
      <c r="BH142" s="1405"/>
      <c r="BI142" s="1405"/>
      <c r="BN142" s="1460"/>
      <c r="BO142" s="1461" t="s">
        <v>1</v>
      </c>
      <c r="BP142" s="1462" t="s">
        <v>2</v>
      </c>
      <c r="BQ142" s="1461" t="s">
        <v>3</v>
      </c>
      <c r="BR142" s="1462" t="s">
        <v>80</v>
      </c>
      <c r="BS142" s="1461" t="s">
        <v>4</v>
      </c>
      <c r="BT142" s="1462" t="s">
        <v>5</v>
      </c>
      <c r="BU142" s="1461" t="s">
        <v>6</v>
      </c>
      <c r="BV142" s="1462" t="s">
        <v>7</v>
      </c>
      <c r="BW142" s="1461" t="s">
        <v>8</v>
      </c>
      <c r="BX142" s="1462" t="s">
        <v>9</v>
      </c>
      <c r="BY142" s="1461" t="s">
        <v>10</v>
      </c>
      <c r="BZ142" s="1462" t="s">
        <v>11</v>
      </c>
      <c r="CA142" s="1461" t="s">
        <v>12</v>
      </c>
      <c r="CB142" s="1462" t="s">
        <v>13</v>
      </c>
      <c r="CC142" s="1461" t="s">
        <v>14</v>
      </c>
      <c r="CD142" s="1462" t="s">
        <v>15</v>
      </c>
      <c r="CE142" s="1461" t="s">
        <v>14</v>
      </c>
      <c r="CF142" s="1462" t="s">
        <v>15</v>
      </c>
      <c r="CG142" s="1461" t="s">
        <v>16</v>
      </c>
      <c r="CH142" s="1462" t="s">
        <v>17</v>
      </c>
      <c r="CI142" s="1462" t="s">
        <v>18</v>
      </c>
      <c r="CJ142" s="1412"/>
      <c r="CK142" s="1412"/>
      <c r="CL142" s="1412"/>
      <c r="CM142" s="1412"/>
      <c r="CN142" s="1412"/>
      <c r="CO142" s="1412"/>
      <c r="CP142" s="1412"/>
      <c r="CQ142" s="1412"/>
      <c r="CR142" s="1412"/>
      <c r="CS142" s="1412"/>
    </row>
    <row r="143" spans="1:97" s="1455" customFormat="1" ht="60" customHeight="1" x14ac:dyDescent="0.2">
      <c r="B143" s="1463" t="s">
        <v>95</v>
      </c>
      <c r="C143" s="470"/>
      <c r="D143" s="1453"/>
      <c r="E143" s="475"/>
      <c r="F143" s="483"/>
      <c r="G143" s="1453"/>
      <c r="H143" s="475"/>
      <c r="I143" s="483"/>
      <c r="J143" s="1453"/>
      <c r="K143" s="475"/>
      <c r="L143" s="483"/>
      <c r="M143" s="1453"/>
      <c r="N143" s="475"/>
      <c r="O143" s="483"/>
      <c r="P143" s="1453"/>
      <c r="Q143" s="475"/>
      <c r="R143" s="483"/>
      <c r="S143" s="1453"/>
      <c r="T143" s="1453"/>
      <c r="U143" s="474"/>
      <c r="V143" s="1453"/>
      <c r="W143" s="475"/>
      <c r="AH143" s="1499"/>
      <c r="AI143" s="2103" t="str">
        <f>C140</f>
        <v>Structured Financial Vehicles</v>
      </c>
      <c r="AJ143" s="1465"/>
      <c r="AK143" s="1466"/>
      <c r="AL143" s="2075" t="str">
        <f>F140</f>
        <v>Entity Type 2</v>
      </c>
      <c r="AM143" s="1465"/>
      <c r="AN143" s="1466"/>
      <c r="AO143" s="2075" t="str">
        <f>I140</f>
        <v>Entity Type 3</v>
      </c>
      <c r="AP143" s="1465"/>
      <c r="AQ143" s="1466"/>
      <c r="AR143" s="2075" t="str">
        <f>L140</f>
        <v>Entity Type 4</v>
      </c>
      <c r="AS143" s="1465"/>
      <c r="AT143" s="1466"/>
      <c r="AU143" s="2075" t="str">
        <f>O140</f>
        <v>Entity Type 5</v>
      </c>
      <c r="AV143" s="1465"/>
      <c r="AW143" s="1466"/>
      <c r="AX143" s="2075" t="str">
        <f>R140</f>
        <v>Entity Type 6</v>
      </c>
      <c r="AY143" s="1465"/>
      <c r="AZ143" s="1465"/>
      <c r="BA143" s="2073" t="s">
        <v>50</v>
      </c>
      <c r="BB143" s="1465"/>
      <c r="BC143" s="1466"/>
      <c r="BD143" s="1405"/>
      <c r="BE143" s="1405"/>
      <c r="BF143" s="1405"/>
      <c r="BG143" s="1405"/>
      <c r="BH143" s="1405"/>
      <c r="BI143" s="1405"/>
      <c r="BN143" s="1501"/>
      <c r="BO143" s="2117" t="str">
        <f>C140</f>
        <v>Structured Financial Vehicles</v>
      </c>
      <c r="BP143" s="1470"/>
      <c r="BQ143" s="1471"/>
      <c r="BR143" s="2115" t="str">
        <f>F140</f>
        <v>Entity Type 2</v>
      </c>
      <c r="BS143" s="1470"/>
      <c r="BT143" s="1471"/>
      <c r="BU143" s="2115" t="str">
        <f>I140</f>
        <v>Entity Type 3</v>
      </c>
      <c r="BV143" s="1470"/>
      <c r="BW143" s="1471"/>
      <c r="BX143" s="2115" t="str">
        <f>L140</f>
        <v>Entity Type 4</v>
      </c>
      <c r="BY143" s="1470"/>
      <c r="BZ143" s="1471"/>
      <c r="CA143" s="2115" t="str">
        <f>O140</f>
        <v>Entity Type 5</v>
      </c>
      <c r="CB143" s="1470"/>
      <c r="CC143" s="1471"/>
      <c r="CD143" s="2115" t="str">
        <f>R140</f>
        <v>Entity Type 6</v>
      </c>
      <c r="CE143" s="1470"/>
      <c r="CF143" s="1470"/>
      <c r="CG143" s="2117" t="s">
        <v>50</v>
      </c>
      <c r="CH143" s="1470"/>
      <c r="CI143" s="1515"/>
      <c r="CJ143" s="1412"/>
      <c r="CK143" s="1412"/>
      <c r="CL143" s="1412"/>
      <c r="CM143" s="1412"/>
      <c r="CN143" s="1412"/>
      <c r="CO143" s="1412"/>
      <c r="CP143" s="1412"/>
      <c r="CQ143" s="1412"/>
      <c r="CR143" s="1412"/>
      <c r="CS143" s="1412"/>
    </row>
    <row r="144" spans="1:97" s="1455" customFormat="1" ht="60" customHeight="1" thickBot="1" x14ac:dyDescent="0.25">
      <c r="B144" s="1474" t="s">
        <v>94</v>
      </c>
      <c r="C144" s="476"/>
      <c r="D144" s="1454"/>
      <c r="E144" s="481"/>
      <c r="F144" s="484"/>
      <c r="G144" s="1454"/>
      <c r="H144" s="481"/>
      <c r="I144" s="484"/>
      <c r="J144" s="1454"/>
      <c r="K144" s="481"/>
      <c r="L144" s="484"/>
      <c r="M144" s="1454"/>
      <c r="N144" s="481"/>
      <c r="O144" s="484"/>
      <c r="P144" s="1454"/>
      <c r="Q144" s="481"/>
      <c r="R144" s="484"/>
      <c r="S144" s="1454"/>
      <c r="T144" s="1454"/>
      <c r="U144" s="480"/>
      <c r="V144" s="1454"/>
      <c r="W144" s="481"/>
      <c r="AH144" s="1509"/>
      <c r="AI144" s="2074"/>
      <c r="AJ144" s="1476" t="s">
        <v>324</v>
      </c>
      <c r="AK144" s="1477" t="s">
        <v>329</v>
      </c>
      <c r="AL144" s="2076"/>
      <c r="AM144" s="1476" t="s">
        <v>324</v>
      </c>
      <c r="AN144" s="1477" t="s">
        <v>329</v>
      </c>
      <c r="AO144" s="2076"/>
      <c r="AP144" s="1476" t="s">
        <v>324</v>
      </c>
      <c r="AQ144" s="1477" t="s">
        <v>329</v>
      </c>
      <c r="AR144" s="2076"/>
      <c r="AS144" s="1476" t="s">
        <v>324</v>
      </c>
      <c r="AT144" s="1477" t="s">
        <v>329</v>
      </c>
      <c r="AU144" s="2076"/>
      <c r="AV144" s="1476" t="s">
        <v>324</v>
      </c>
      <c r="AW144" s="1477" t="s">
        <v>329</v>
      </c>
      <c r="AX144" s="2076"/>
      <c r="AY144" s="1476" t="s">
        <v>324</v>
      </c>
      <c r="AZ144" s="1477" t="s">
        <v>329</v>
      </c>
      <c r="BA144" s="2074"/>
      <c r="BB144" s="1476" t="s">
        <v>324</v>
      </c>
      <c r="BC144" s="1477" t="s">
        <v>330</v>
      </c>
      <c r="BD144" s="1405"/>
      <c r="BE144" s="1405"/>
      <c r="BF144" s="1405"/>
      <c r="BG144" s="1405"/>
      <c r="BH144" s="1405"/>
      <c r="BI144" s="1405"/>
      <c r="BN144" s="1512"/>
      <c r="BO144" s="2118"/>
      <c r="BP144" s="1479" t="s">
        <v>232</v>
      </c>
      <c r="BQ144" s="1480" t="s">
        <v>329</v>
      </c>
      <c r="BR144" s="2116"/>
      <c r="BS144" s="1479" t="s">
        <v>232</v>
      </c>
      <c r="BT144" s="1480" t="s">
        <v>329</v>
      </c>
      <c r="BU144" s="2116"/>
      <c r="BV144" s="1479" t="s">
        <v>232</v>
      </c>
      <c r="BW144" s="1480" t="s">
        <v>329</v>
      </c>
      <c r="BX144" s="2116"/>
      <c r="BY144" s="1479" t="s">
        <v>232</v>
      </c>
      <c r="BZ144" s="1480" t="s">
        <v>329</v>
      </c>
      <c r="CA144" s="2116"/>
      <c r="CB144" s="1479" t="s">
        <v>232</v>
      </c>
      <c r="CC144" s="1480" t="s">
        <v>329</v>
      </c>
      <c r="CD144" s="2116"/>
      <c r="CE144" s="1479" t="s">
        <v>232</v>
      </c>
      <c r="CF144" s="1480" t="s">
        <v>329</v>
      </c>
      <c r="CG144" s="2118"/>
      <c r="CH144" s="1479" t="s">
        <v>232</v>
      </c>
      <c r="CI144" s="1516" t="s">
        <v>330</v>
      </c>
      <c r="CJ144" s="1412"/>
      <c r="CK144" s="1412"/>
      <c r="CL144" s="1412"/>
      <c r="CM144" s="1412"/>
      <c r="CN144" s="1412"/>
      <c r="CO144" s="1412"/>
      <c r="CP144" s="1412"/>
      <c r="CQ144" s="1412"/>
      <c r="CR144" s="1412"/>
      <c r="CS144" s="1412"/>
    </row>
    <row r="145" spans="1:97" s="1396" customFormat="1" ht="14.25" customHeight="1" x14ac:dyDescent="0.2">
      <c r="A145" s="1390"/>
      <c r="B145" s="1391" t="s">
        <v>131</v>
      </c>
      <c r="C145" s="1413"/>
      <c r="D145" s="1414"/>
      <c r="E145" s="1415"/>
      <c r="F145" s="1416"/>
      <c r="G145" s="1414"/>
      <c r="H145" s="1415"/>
      <c r="I145" s="1416"/>
      <c r="J145" s="1414"/>
      <c r="K145" s="1415"/>
      <c r="L145" s="1416"/>
      <c r="M145" s="1414"/>
      <c r="N145" s="1415"/>
      <c r="O145" s="1416"/>
      <c r="P145" s="1414"/>
      <c r="Q145" s="1415"/>
      <c r="R145" s="1416"/>
      <c r="S145" s="1414"/>
      <c r="T145" s="1414"/>
      <c r="U145" s="1413"/>
      <c r="V145" s="1414"/>
      <c r="W145" s="1415"/>
      <c r="AH145" s="1397"/>
      <c r="AI145" s="1417"/>
      <c r="AJ145" s="1418"/>
      <c r="AK145" s="1419"/>
      <c r="AL145" s="1420"/>
      <c r="AM145" s="1418"/>
      <c r="AN145" s="1419"/>
      <c r="AO145" s="1420"/>
      <c r="AP145" s="1418"/>
      <c r="AQ145" s="1419"/>
      <c r="AR145" s="1420"/>
      <c r="AS145" s="1418"/>
      <c r="AT145" s="1419"/>
      <c r="AU145" s="1420"/>
      <c r="AV145" s="1418"/>
      <c r="AW145" s="1419"/>
      <c r="AX145" s="1420"/>
      <c r="AY145" s="1418"/>
      <c r="AZ145" s="1418"/>
      <c r="BA145" s="1427"/>
      <c r="BB145" s="1428"/>
      <c r="BC145" s="1429"/>
      <c r="BD145" s="1405"/>
      <c r="BE145" s="1405"/>
      <c r="BF145" s="1405"/>
      <c r="BG145" s="1405"/>
      <c r="BH145" s="1405"/>
      <c r="BI145" s="1405"/>
      <c r="BN145" s="1406"/>
      <c r="BO145" s="1423"/>
      <c r="BP145" s="1424"/>
      <c r="BQ145" s="1425"/>
      <c r="BR145" s="1426"/>
      <c r="BS145" s="1424"/>
      <c r="BT145" s="1425"/>
      <c r="BU145" s="1426"/>
      <c r="BV145" s="1424"/>
      <c r="BW145" s="1425"/>
      <c r="BX145" s="1426"/>
      <c r="BY145" s="1424"/>
      <c r="BZ145" s="1425"/>
      <c r="CA145" s="1426"/>
      <c r="CB145" s="1424"/>
      <c r="CC145" s="1425"/>
      <c r="CD145" s="1426"/>
      <c r="CE145" s="1424"/>
      <c r="CF145" s="1424"/>
      <c r="CG145" s="1430"/>
      <c r="CH145" s="1431"/>
      <c r="CI145" s="1438"/>
      <c r="CJ145" s="1412"/>
      <c r="CK145" s="1412"/>
      <c r="CL145" s="1412"/>
      <c r="CM145" s="1412"/>
      <c r="CN145" s="1412"/>
      <c r="CO145" s="1412"/>
      <c r="CP145" s="1412"/>
      <c r="CQ145" s="1412"/>
      <c r="CR145" s="1412"/>
      <c r="CS145" s="1412"/>
    </row>
    <row r="146" spans="1:97" s="2" customFormat="1" ht="14.25" x14ac:dyDescent="0.2">
      <c r="A146" s="6"/>
      <c r="B146" s="77">
        <v>2002</v>
      </c>
      <c r="C146" s="175"/>
      <c r="D146" s="117"/>
      <c r="E146" s="116"/>
      <c r="F146" s="171"/>
      <c r="G146" s="117"/>
      <c r="H146" s="116"/>
      <c r="I146" s="171"/>
      <c r="J146" s="117"/>
      <c r="K146" s="116"/>
      <c r="L146" s="171"/>
      <c r="M146" s="117"/>
      <c r="N146" s="116"/>
      <c r="O146" s="171"/>
      <c r="P146" s="117"/>
      <c r="Q146" s="116"/>
      <c r="R146" s="171"/>
      <c r="S146" s="117"/>
      <c r="T146" s="117"/>
      <c r="U146" s="452">
        <f>C146+F146+I146+L146+O146+R146</f>
        <v>0</v>
      </c>
      <c r="V146" s="457">
        <f>D146+G146+J146+M146+P146+S146</f>
        <v>0</v>
      </c>
      <c r="W146" s="438">
        <f>E146+H146+K146+N146+Q146+T146</f>
        <v>0</v>
      </c>
      <c r="AH146" s="869">
        <v>2002</v>
      </c>
      <c r="AI146" s="870" t="str">
        <f>IF(ISNUMBER(C146),'Cover Page'!$D$35/1000000*'4 classification'!C146/'FX rate'!$C7,"")</f>
        <v/>
      </c>
      <c r="AJ146" s="1118" t="str">
        <f>IF(ISNUMBER(D146),'Cover Page'!$D$35/1000000*'4 classification'!D146/'FX rate'!$C7,"")</f>
        <v/>
      </c>
      <c r="AK146" s="871" t="str">
        <f>IF(ISNUMBER(E146),'Cover Page'!$D$35/1000000*'4 classification'!E146/'FX rate'!$C7,"")</f>
        <v/>
      </c>
      <c r="AL146" s="1119" t="str">
        <f>IF(ISNUMBER(F146),'Cover Page'!$D$35/1000000*'4 classification'!F146/'FX rate'!$C7,"")</f>
        <v/>
      </c>
      <c r="AM146" s="1118" t="str">
        <f>IF(ISNUMBER(G146),'Cover Page'!$D$35/1000000*'4 classification'!G146/'FX rate'!$C7,"")</f>
        <v/>
      </c>
      <c r="AN146" s="871" t="str">
        <f>IF(ISNUMBER(H146),'Cover Page'!$D$35/1000000*'4 classification'!H146/'FX rate'!$C7,"")</f>
        <v/>
      </c>
      <c r="AO146" s="1119" t="str">
        <f>IF(ISNUMBER(I146),'Cover Page'!$D$35/1000000*'4 classification'!I146/'FX rate'!$C7,"")</f>
        <v/>
      </c>
      <c r="AP146" s="1118" t="str">
        <f>IF(ISNUMBER(J146),'Cover Page'!$D$35/1000000*'4 classification'!J146/'FX rate'!$C7,"")</f>
        <v/>
      </c>
      <c r="AQ146" s="871" t="str">
        <f>IF(ISNUMBER(K146),'Cover Page'!$D$35/1000000*'4 classification'!K146/'FX rate'!$C7,"")</f>
        <v/>
      </c>
      <c r="AR146" s="1119" t="str">
        <f>IF(ISNUMBER(L146),'Cover Page'!$D$35/1000000*'4 classification'!L146/'FX rate'!$C7,"")</f>
        <v/>
      </c>
      <c r="AS146" s="1118" t="str">
        <f>IF(ISNUMBER(M146),'Cover Page'!$D$35/1000000*'4 classification'!M146/'FX rate'!$C7,"")</f>
        <v/>
      </c>
      <c r="AT146" s="871" t="str">
        <f>IF(ISNUMBER(N146),'Cover Page'!$D$35/1000000*'4 classification'!N146/'FX rate'!$C7,"")</f>
        <v/>
      </c>
      <c r="AU146" s="1119" t="str">
        <f>IF(ISNUMBER(O146),'Cover Page'!$D$35/1000000*'4 classification'!O146/'FX rate'!$C7,"")</f>
        <v/>
      </c>
      <c r="AV146" s="1118" t="str">
        <f>IF(ISNUMBER(P146),'Cover Page'!$D$35/1000000*'4 classification'!P146/'FX rate'!$C7,"")</f>
        <v/>
      </c>
      <c r="AW146" s="871" t="str">
        <f>IF(ISNUMBER(Q146),'Cover Page'!$D$35/1000000*'4 classification'!Q146/'FX rate'!$C7,"")</f>
        <v/>
      </c>
      <c r="AX146" s="1119" t="str">
        <f>IF(ISNUMBER(R146),'Cover Page'!$D$35/1000000*'4 classification'!R146/'FX rate'!$C7,"")</f>
        <v/>
      </c>
      <c r="AY146" s="1118" t="str">
        <f>IF(ISNUMBER(S146),'Cover Page'!$D$35/1000000*'4 classification'!S146/'FX rate'!$C7,"")</f>
        <v/>
      </c>
      <c r="AZ146" s="1118" t="str">
        <f>IF(ISNUMBER(T146),'Cover Page'!$D$35/1000000*'4 classification'!T146/'FX rate'!$C7,"")</f>
        <v/>
      </c>
      <c r="BA146" s="872">
        <f>IF(ISNUMBER(U146),'Cover Page'!$D$35/1000000*'4 classification'!U146/'FX rate'!$C7,"")</f>
        <v>0</v>
      </c>
      <c r="BB146" s="1118">
        <f>IF(ISNUMBER(V146),'Cover Page'!$D$35/1000000*'4 classification'!V146/'FX rate'!$C7,"")</f>
        <v>0</v>
      </c>
      <c r="BC146" s="873">
        <f>IF(ISNUMBER(W146),'Cover Page'!$D$35/1000000*'4 classification'!W146/'FX rate'!$C7,"")</f>
        <v>0</v>
      </c>
      <c r="BD146" s="722"/>
      <c r="BE146" s="722"/>
      <c r="BF146" s="722"/>
      <c r="BG146" s="722"/>
      <c r="BH146" s="722"/>
      <c r="BI146" s="722"/>
      <c r="BN146" s="900">
        <v>2002</v>
      </c>
      <c r="BO146" s="901" t="str">
        <f>IF(ISNUMBER(C146),'Cover Page'!$D$35/1000000*C146/'FX rate'!$C$23,"")</f>
        <v/>
      </c>
      <c r="BP146" s="1110" t="str">
        <f>IF(ISNUMBER(D146),'Cover Page'!$D$35/1000000*D146/'FX rate'!$C$23,"")</f>
        <v/>
      </c>
      <c r="BQ146" s="902" t="str">
        <f>IF(ISNUMBER(E146),'Cover Page'!$D$35/1000000*E146/'FX rate'!$C$23,"")</f>
        <v/>
      </c>
      <c r="BR146" s="1111" t="str">
        <f>IF(ISNUMBER(F146),'Cover Page'!$D$35/1000000*F146/'FX rate'!$C$23,"")</f>
        <v/>
      </c>
      <c r="BS146" s="1110" t="str">
        <f>IF(ISNUMBER(G146),'Cover Page'!$D$35/1000000*G146/'FX rate'!$C$23,"")</f>
        <v/>
      </c>
      <c r="BT146" s="902" t="str">
        <f>IF(ISNUMBER(H146),'Cover Page'!$D$35/1000000*H146/'FX rate'!$C$23,"")</f>
        <v/>
      </c>
      <c r="BU146" s="1111" t="str">
        <f>IF(ISNUMBER(I146),'Cover Page'!$D$35/1000000*I146/'FX rate'!$C$23,"")</f>
        <v/>
      </c>
      <c r="BV146" s="1110" t="str">
        <f>IF(ISNUMBER(J146),'Cover Page'!$D$35/1000000*J146/'FX rate'!$C$23,"")</f>
        <v/>
      </c>
      <c r="BW146" s="902" t="str">
        <f>IF(ISNUMBER(K146),'Cover Page'!$D$35/1000000*K146/'FX rate'!$C$23,"")</f>
        <v/>
      </c>
      <c r="BX146" s="1111" t="str">
        <f>IF(ISNUMBER(L146),'Cover Page'!$D$35/1000000*L146/'FX rate'!$C$23,"")</f>
        <v/>
      </c>
      <c r="BY146" s="1110" t="str">
        <f>IF(ISNUMBER(M146),'Cover Page'!$D$35/1000000*M146/'FX rate'!$C$23,"")</f>
        <v/>
      </c>
      <c r="BZ146" s="902" t="str">
        <f>IF(ISNUMBER(N146),'Cover Page'!$D$35/1000000*N146/'FX rate'!$C$23,"")</f>
        <v/>
      </c>
      <c r="CA146" s="1111" t="str">
        <f>IF(ISNUMBER(O146),'Cover Page'!$D$35/1000000*O146/'FX rate'!$C$23,"")</f>
        <v/>
      </c>
      <c r="CB146" s="1110" t="str">
        <f>IF(ISNUMBER(P146),'Cover Page'!$D$35/1000000*P146/'FX rate'!$C$23,"")</f>
        <v/>
      </c>
      <c r="CC146" s="902" t="str">
        <f>IF(ISNUMBER(Q146),'Cover Page'!$D$35/1000000*Q146/'FX rate'!$C$23,"")</f>
        <v/>
      </c>
      <c r="CD146" s="1111" t="str">
        <f>IF(ISNUMBER(R146),'Cover Page'!$D$35/1000000*R146/'FX rate'!$C$23,"")</f>
        <v/>
      </c>
      <c r="CE146" s="1110" t="str">
        <f>IF(ISNUMBER(S146),'Cover Page'!$D$35/1000000*S146/'FX rate'!$C$23,"")</f>
        <v/>
      </c>
      <c r="CF146" s="1109" t="str">
        <f>IF(ISNUMBER(T146),'Cover Page'!$D$35/1000000*T146/'FX rate'!$C$23,"")</f>
        <v/>
      </c>
      <c r="CG146" s="1111">
        <f>IF(ISNUMBER(U146),'Cover Page'!$D$35/1000000*U146/'FX rate'!$C$23,"")</f>
        <v>0</v>
      </c>
      <c r="CH146" s="1110">
        <f>IF(ISNUMBER(V146),'Cover Page'!$D$35/1000000*V146/'FX rate'!$C$23,"")</f>
        <v>0</v>
      </c>
      <c r="CI146" s="1107">
        <f>IF(ISNUMBER(W146),'Cover Page'!$D$35/1000000*W146/'FX rate'!$C$23,"")</f>
        <v>0</v>
      </c>
      <c r="CJ146" s="795"/>
      <c r="CK146" s="795"/>
      <c r="CL146" s="795"/>
      <c r="CM146" s="795"/>
      <c r="CN146" s="795"/>
      <c r="CO146" s="795"/>
      <c r="CP146" s="795"/>
      <c r="CQ146" s="795"/>
      <c r="CR146" s="795"/>
      <c r="CS146" s="795"/>
    </row>
    <row r="147" spans="1:97" s="2" customFormat="1" ht="14.25" x14ac:dyDescent="0.2">
      <c r="A147" s="6"/>
      <c r="B147" s="78">
        <v>2003</v>
      </c>
      <c r="C147" s="177"/>
      <c r="D147" s="119"/>
      <c r="E147" s="118"/>
      <c r="F147" s="173"/>
      <c r="G147" s="119"/>
      <c r="H147" s="118"/>
      <c r="I147" s="173"/>
      <c r="J147" s="119"/>
      <c r="K147" s="118"/>
      <c r="L147" s="173"/>
      <c r="M147" s="119"/>
      <c r="N147" s="118"/>
      <c r="O147" s="173"/>
      <c r="P147" s="119"/>
      <c r="Q147" s="118"/>
      <c r="R147" s="173"/>
      <c r="S147" s="119"/>
      <c r="T147" s="119"/>
      <c r="U147" s="451">
        <f t="shared" ref="U147:U163" si="32">C147+F147+I147+L147+O147+R147</f>
        <v>0</v>
      </c>
      <c r="V147" s="458">
        <f t="shared" ref="V147:V163" si="33">D147+G147+J147+M147+P147+S147</f>
        <v>0</v>
      </c>
      <c r="W147" s="437">
        <f t="shared" ref="W147:W163" si="34">E147+H147+K147+N147+Q147+T147</f>
        <v>0</v>
      </c>
      <c r="AH147" s="788">
        <v>2003</v>
      </c>
      <c r="AI147" s="872" t="str">
        <f>IF(ISNUMBER(C147),'Cover Page'!$D$35/1000000*'4 classification'!C147/'FX rate'!$C8,"")</f>
        <v/>
      </c>
      <c r="AJ147" s="1120" t="str">
        <f>IF(ISNUMBER(D147),'Cover Page'!$D$35/1000000*'4 classification'!D147/'FX rate'!$C8,"")</f>
        <v/>
      </c>
      <c r="AK147" s="873" t="str">
        <f>IF(ISNUMBER(E147),'Cover Page'!$D$35/1000000*'4 classification'!E147/'FX rate'!$C8,"")</f>
        <v/>
      </c>
      <c r="AL147" s="1121" t="str">
        <f>IF(ISNUMBER(F147),'Cover Page'!$D$35/1000000*'4 classification'!F147/'FX rate'!$C8,"")</f>
        <v/>
      </c>
      <c r="AM147" s="1120" t="str">
        <f>IF(ISNUMBER(G147),'Cover Page'!$D$35/1000000*'4 classification'!G147/'FX rate'!$C8,"")</f>
        <v/>
      </c>
      <c r="AN147" s="873" t="str">
        <f>IF(ISNUMBER(H147),'Cover Page'!$D$35/1000000*'4 classification'!H147/'FX rate'!$C8,"")</f>
        <v/>
      </c>
      <c r="AO147" s="1121" t="str">
        <f>IF(ISNUMBER(I147),'Cover Page'!$D$35/1000000*'4 classification'!I147/'FX rate'!$C8,"")</f>
        <v/>
      </c>
      <c r="AP147" s="1120" t="str">
        <f>IF(ISNUMBER(J147),'Cover Page'!$D$35/1000000*'4 classification'!J147/'FX rate'!$C8,"")</f>
        <v/>
      </c>
      <c r="AQ147" s="873" t="str">
        <f>IF(ISNUMBER(K147),'Cover Page'!$D$35/1000000*'4 classification'!K147/'FX rate'!$C8,"")</f>
        <v/>
      </c>
      <c r="AR147" s="1121" t="str">
        <f>IF(ISNUMBER(L147),'Cover Page'!$D$35/1000000*'4 classification'!L147/'FX rate'!$C8,"")</f>
        <v/>
      </c>
      <c r="AS147" s="1120" t="str">
        <f>IF(ISNUMBER(M147),'Cover Page'!$D$35/1000000*'4 classification'!M147/'FX rate'!$C8,"")</f>
        <v/>
      </c>
      <c r="AT147" s="873" t="str">
        <f>IF(ISNUMBER(N147),'Cover Page'!$D$35/1000000*'4 classification'!N147/'FX rate'!$C8,"")</f>
        <v/>
      </c>
      <c r="AU147" s="1121" t="str">
        <f>IF(ISNUMBER(O147),'Cover Page'!$D$35/1000000*'4 classification'!O147/'FX rate'!$C8,"")</f>
        <v/>
      </c>
      <c r="AV147" s="1120" t="str">
        <f>IF(ISNUMBER(P147),'Cover Page'!$D$35/1000000*'4 classification'!P147/'FX rate'!$C8,"")</f>
        <v/>
      </c>
      <c r="AW147" s="873" t="str">
        <f>IF(ISNUMBER(Q147),'Cover Page'!$D$35/1000000*'4 classification'!Q147/'FX rate'!$C8,"")</f>
        <v/>
      </c>
      <c r="AX147" s="1121" t="str">
        <f>IF(ISNUMBER(R147),'Cover Page'!$D$35/1000000*'4 classification'!R147/'FX rate'!$C8,"")</f>
        <v/>
      </c>
      <c r="AY147" s="1120" t="str">
        <f>IF(ISNUMBER(S147),'Cover Page'!$D$35/1000000*'4 classification'!S147/'FX rate'!$C8,"")</f>
        <v/>
      </c>
      <c r="AZ147" s="1120" t="str">
        <f>IF(ISNUMBER(T147),'Cover Page'!$D$35/1000000*'4 classification'!T147/'FX rate'!$C8,"")</f>
        <v/>
      </c>
      <c r="BA147" s="872">
        <f>IF(ISNUMBER(U147),'Cover Page'!$D$35/1000000*'4 classification'!U147/'FX rate'!$C8,"")</f>
        <v>0</v>
      </c>
      <c r="BB147" s="1118">
        <f>IF(ISNUMBER(V147),'Cover Page'!$D$35/1000000*'4 classification'!V147/'FX rate'!$C8,"")</f>
        <v>0</v>
      </c>
      <c r="BC147" s="871">
        <f>IF(ISNUMBER(W147),'Cover Page'!$D$35/1000000*'4 classification'!W147/'FX rate'!$C8,"")</f>
        <v>0</v>
      </c>
      <c r="BD147" s="722"/>
      <c r="BE147" s="722"/>
      <c r="BF147" s="722"/>
      <c r="BG147" s="722"/>
      <c r="BH147" s="722"/>
      <c r="BI147" s="722"/>
      <c r="BN147" s="860">
        <v>2003</v>
      </c>
      <c r="BO147" s="903" t="str">
        <f>IF(ISNUMBER(C147),'Cover Page'!$D$35/1000000*C147/'FX rate'!$C$23,"")</f>
        <v/>
      </c>
      <c r="BP147" s="1112" t="str">
        <f>IF(ISNUMBER(D147),'Cover Page'!$D$35/1000000*D147/'FX rate'!$C$23,"")</f>
        <v/>
      </c>
      <c r="BQ147" s="904" t="str">
        <f>IF(ISNUMBER(E147),'Cover Page'!$D$35/1000000*E147/'FX rate'!$C$23,"")</f>
        <v/>
      </c>
      <c r="BR147" s="1113" t="str">
        <f>IF(ISNUMBER(F147),'Cover Page'!$D$35/1000000*F147/'FX rate'!$C$23,"")</f>
        <v/>
      </c>
      <c r="BS147" s="1112" t="str">
        <f>IF(ISNUMBER(G147),'Cover Page'!$D$35/1000000*G147/'FX rate'!$C$23,"")</f>
        <v/>
      </c>
      <c r="BT147" s="904" t="str">
        <f>IF(ISNUMBER(H147),'Cover Page'!$D$35/1000000*H147/'FX rate'!$C$23,"")</f>
        <v/>
      </c>
      <c r="BU147" s="1113" t="str">
        <f>IF(ISNUMBER(I147),'Cover Page'!$D$35/1000000*I147/'FX rate'!$C$23,"")</f>
        <v/>
      </c>
      <c r="BV147" s="1112" t="str">
        <f>IF(ISNUMBER(J147),'Cover Page'!$D$35/1000000*J147/'FX rate'!$C$23,"")</f>
        <v/>
      </c>
      <c r="BW147" s="904" t="str">
        <f>IF(ISNUMBER(K147),'Cover Page'!$D$35/1000000*K147/'FX rate'!$C$23,"")</f>
        <v/>
      </c>
      <c r="BX147" s="1113" t="str">
        <f>IF(ISNUMBER(L147),'Cover Page'!$D$35/1000000*L147/'FX rate'!$C$23,"")</f>
        <v/>
      </c>
      <c r="BY147" s="1112" t="str">
        <f>IF(ISNUMBER(M147),'Cover Page'!$D$35/1000000*M147/'FX rate'!$C$23,"")</f>
        <v/>
      </c>
      <c r="BZ147" s="904" t="str">
        <f>IF(ISNUMBER(N147),'Cover Page'!$D$35/1000000*N147/'FX rate'!$C$23,"")</f>
        <v/>
      </c>
      <c r="CA147" s="1113" t="str">
        <f>IF(ISNUMBER(O147),'Cover Page'!$D$35/1000000*O147/'FX rate'!$C$23,"")</f>
        <v/>
      </c>
      <c r="CB147" s="1112" t="str">
        <f>IF(ISNUMBER(P147),'Cover Page'!$D$35/1000000*P147/'FX rate'!$C$23,"")</f>
        <v/>
      </c>
      <c r="CC147" s="904" t="str">
        <f>IF(ISNUMBER(Q147),'Cover Page'!$D$35/1000000*Q147/'FX rate'!$C$23,"")</f>
        <v/>
      </c>
      <c r="CD147" s="1113" t="str">
        <f>IF(ISNUMBER(R147),'Cover Page'!$D$35/1000000*R147/'FX rate'!$C$23,"")</f>
        <v/>
      </c>
      <c r="CE147" s="1112" t="str">
        <f>IF(ISNUMBER(S147),'Cover Page'!$D$35/1000000*S147/'FX rate'!$C$23,"")</f>
        <v/>
      </c>
      <c r="CF147" s="1109" t="str">
        <f>IF(ISNUMBER(T147),'Cover Page'!$D$35/1000000*T147/'FX rate'!$C$23,"")</f>
        <v/>
      </c>
      <c r="CG147" s="1111">
        <f>IF(ISNUMBER(U147),'Cover Page'!$D$35/1000000*U147/'FX rate'!$C$23,"")</f>
        <v>0</v>
      </c>
      <c r="CH147" s="1110">
        <f>IF(ISNUMBER(V147),'Cover Page'!$D$35/1000000*V147/'FX rate'!$C$23,"")</f>
        <v>0</v>
      </c>
      <c r="CI147" s="1107">
        <f>IF(ISNUMBER(W147),'Cover Page'!$D$35/1000000*W147/'FX rate'!$C$23,"")</f>
        <v>0</v>
      </c>
      <c r="CJ147" s="795"/>
      <c r="CK147" s="795"/>
      <c r="CL147" s="795"/>
      <c r="CM147" s="795"/>
      <c r="CN147" s="795"/>
      <c r="CO147" s="795"/>
      <c r="CP147" s="795"/>
      <c r="CQ147" s="795"/>
      <c r="CR147" s="795"/>
      <c r="CS147" s="795"/>
    </row>
    <row r="148" spans="1:97" s="2" customFormat="1" ht="14.25" x14ac:dyDescent="0.2">
      <c r="A148" s="6"/>
      <c r="B148" s="78">
        <v>2004</v>
      </c>
      <c r="C148" s="177"/>
      <c r="D148" s="119"/>
      <c r="E148" s="118"/>
      <c r="F148" s="173"/>
      <c r="G148" s="119"/>
      <c r="H148" s="118"/>
      <c r="I148" s="173"/>
      <c r="J148" s="119"/>
      <c r="K148" s="118"/>
      <c r="L148" s="173"/>
      <c r="M148" s="119"/>
      <c r="N148" s="118"/>
      <c r="O148" s="173"/>
      <c r="P148" s="119"/>
      <c r="Q148" s="118"/>
      <c r="R148" s="173"/>
      <c r="S148" s="119"/>
      <c r="T148" s="119"/>
      <c r="U148" s="451">
        <f t="shared" si="32"/>
        <v>0</v>
      </c>
      <c r="V148" s="458">
        <f t="shared" si="33"/>
        <v>0</v>
      </c>
      <c r="W148" s="437">
        <f t="shared" si="34"/>
        <v>0</v>
      </c>
      <c r="AH148" s="788">
        <v>2004</v>
      </c>
      <c r="AI148" s="872" t="str">
        <f>IF(ISNUMBER(C148),'Cover Page'!$D$35/1000000*'4 classification'!C148/'FX rate'!$C9,"")</f>
        <v/>
      </c>
      <c r="AJ148" s="1120" t="str">
        <f>IF(ISNUMBER(D148),'Cover Page'!$D$35/1000000*'4 classification'!D148/'FX rate'!$C9,"")</f>
        <v/>
      </c>
      <c r="AK148" s="873" t="str">
        <f>IF(ISNUMBER(E148),'Cover Page'!$D$35/1000000*'4 classification'!E148/'FX rate'!$C9,"")</f>
        <v/>
      </c>
      <c r="AL148" s="1121" t="str">
        <f>IF(ISNUMBER(F148),'Cover Page'!$D$35/1000000*'4 classification'!F148/'FX rate'!$C9,"")</f>
        <v/>
      </c>
      <c r="AM148" s="1120" t="str">
        <f>IF(ISNUMBER(G148),'Cover Page'!$D$35/1000000*'4 classification'!G148/'FX rate'!$C9,"")</f>
        <v/>
      </c>
      <c r="AN148" s="873" t="str">
        <f>IF(ISNUMBER(H148),'Cover Page'!$D$35/1000000*'4 classification'!H148/'FX rate'!$C9,"")</f>
        <v/>
      </c>
      <c r="AO148" s="1121" t="str">
        <f>IF(ISNUMBER(I148),'Cover Page'!$D$35/1000000*'4 classification'!I148/'FX rate'!$C9,"")</f>
        <v/>
      </c>
      <c r="AP148" s="1120" t="str">
        <f>IF(ISNUMBER(J148),'Cover Page'!$D$35/1000000*'4 classification'!J148/'FX rate'!$C9,"")</f>
        <v/>
      </c>
      <c r="AQ148" s="873" t="str">
        <f>IF(ISNUMBER(K148),'Cover Page'!$D$35/1000000*'4 classification'!K148/'FX rate'!$C9,"")</f>
        <v/>
      </c>
      <c r="AR148" s="1121" t="str">
        <f>IF(ISNUMBER(L148),'Cover Page'!$D$35/1000000*'4 classification'!L148/'FX rate'!$C9,"")</f>
        <v/>
      </c>
      <c r="AS148" s="1120" t="str">
        <f>IF(ISNUMBER(M148),'Cover Page'!$D$35/1000000*'4 classification'!M148/'FX rate'!$C9,"")</f>
        <v/>
      </c>
      <c r="AT148" s="873" t="str">
        <f>IF(ISNUMBER(N148),'Cover Page'!$D$35/1000000*'4 classification'!N148/'FX rate'!$C9,"")</f>
        <v/>
      </c>
      <c r="AU148" s="1121" t="str">
        <f>IF(ISNUMBER(O148),'Cover Page'!$D$35/1000000*'4 classification'!O148/'FX rate'!$C9,"")</f>
        <v/>
      </c>
      <c r="AV148" s="1120" t="str">
        <f>IF(ISNUMBER(P148),'Cover Page'!$D$35/1000000*'4 classification'!P148/'FX rate'!$C9,"")</f>
        <v/>
      </c>
      <c r="AW148" s="873" t="str">
        <f>IF(ISNUMBER(Q148),'Cover Page'!$D$35/1000000*'4 classification'!Q148/'FX rate'!$C9,"")</f>
        <v/>
      </c>
      <c r="AX148" s="1121" t="str">
        <f>IF(ISNUMBER(R148),'Cover Page'!$D$35/1000000*'4 classification'!R148/'FX rate'!$C9,"")</f>
        <v/>
      </c>
      <c r="AY148" s="1120" t="str">
        <f>IF(ISNUMBER(S148),'Cover Page'!$D$35/1000000*'4 classification'!S148/'FX rate'!$C9,"")</f>
        <v/>
      </c>
      <c r="AZ148" s="1120" t="str">
        <f>IF(ISNUMBER(T148),'Cover Page'!$D$35/1000000*'4 classification'!T148/'FX rate'!$C9,"")</f>
        <v/>
      </c>
      <c r="BA148" s="872">
        <f>IF(ISNUMBER(U148),'Cover Page'!$D$35/1000000*'4 classification'!U148/'FX rate'!$C9,"")</f>
        <v>0</v>
      </c>
      <c r="BB148" s="1118">
        <f>IF(ISNUMBER(V148),'Cover Page'!$D$35/1000000*'4 classification'!V148/'FX rate'!$C9,"")</f>
        <v>0</v>
      </c>
      <c r="BC148" s="871">
        <f>IF(ISNUMBER(W148),'Cover Page'!$D$35/1000000*'4 classification'!W148/'FX rate'!$C9,"")</f>
        <v>0</v>
      </c>
      <c r="BD148" s="722"/>
      <c r="BE148" s="722"/>
      <c r="BF148" s="722"/>
      <c r="BG148" s="722"/>
      <c r="BH148" s="722"/>
      <c r="BI148" s="722"/>
      <c r="BN148" s="860">
        <v>2004</v>
      </c>
      <c r="BO148" s="903" t="str">
        <f>IF(ISNUMBER(C148),'Cover Page'!$D$35/1000000*C148/'FX rate'!$C$23,"")</f>
        <v/>
      </c>
      <c r="BP148" s="1112" t="str">
        <f>IF(ISNUMBER(D148),'Cover Page'!$D$35/1000000*D148/'FX rate'!$C$23,"")</f>
        <v/>
      </c>
      <c r="BQ148" s="904" t="str">
        <f>IF(ISNUMBER(E148),'Cover Page'!$D$35/1000000*E148/'FX rate'!$C$23,"")</f>
        <v/>
      </c>
      <c r="BR148" s="1113" t="str">
        <f>IF(ISNUMBER(F148),'Cover Page'!$D$35/1000000*F148/'FX rate'!$C$23,"")</f>
        <v/>
      </c>
      <c r="BS148" s="1112" t="str">
        <f>IF(ISNUMBER(G148),'Cover Page'!$D$35/1000000*G148/'FX rate'!$C$23,"")</f>
        <v/>
      </c>
      <c r="BT148" s="904" t="str">
        <f>IF(ISNUMBER(H148),'Cover Page'!$D$35/1000000*H148/'FX rate'!$C$23,"")</f>
        <v/>
      </c>
      <c r="BU148" s="1113" t="str">
        <f>IF(ISNUMBER(I148),'Cover Page'!$D$35/1000000*I148/'FX rate'!$C$23,"")</f>
        <v/>
      </c>
      <c r="BV148" s="1112" t="str">
        <f>IF(ISNUMBER(J148),'Cover Page'!$D$35/1000000*J148/'FX rate'!$C$23,"")</f>
        <v/>
      </c>
      <c r="BW148" s="904" t="str">
        <f>IF(ISNUMBER(K148),'Cover Page'!$D$35/1000000*K148/'FX rate'!$C$23,"")</f>
        <v/>
      </c>
      <c r="BX148" s="1113" t="str">
        <f>IF(ISNUMBER(L148),'Cover Page'!$D$35/1000000*L148/'FX rate'!$C$23,"")</f>
        <v/>
      </c>
      <c r="BY148" s="1112" t="str">
        <f>IF(ISNUMBER(M148),'Cover Page'!$D$35/1000000*M148/'FX rate'!$C$23,"")</f>
        <v/>
      </c>
      <c r="BZ148" s="904" t="str">
        <f>IF(ISNUMBER(N148),'Cover Page'!$D$35/1000000*N148/'FX rate'!$C$23,"")</f>
        <v/>
      </c>
      <c r="CA148" s="1113" t="str">
        <f>IF(ISNUMBER(O148),'Cover Page'!$D$35/1000000*O148/'FX rate'!$C$23,"")</f>
        <v/>
      </c>
      <c r="CB148" s="1112" t="str">
        <f>IF(ISNUMBER(P148),'Cover Page'!$D$35/1000000*P148/'FX rate'!$C$23,"")</f>
        <v/>
      </c>
      <c r="CC148" s="904" t="str">
        <f>IF(ISNUMBER(Q148),'Cover Page'!$D$35/1000000*Q148/'FX rate'!$C$23,"")</f>
        <v/>
      </c>
      <c r="CD148" s="1113" t="str">
        <f>IF(ISNUMBER(R148),'Cover Page'!$D$35/1000000*R148/'FX rate'!$C$23,"")</f>
        <v/>
      </c>
      <c r="CE148" s="1112" t="str">
        <f>IF(ISNUMBER(S148),'Cover Page'!$D$35/1000000*S148/'FX rate'!$C$23,"")</f>
        <v/>
      </c>
      <c r="CF148" s="1109" t="str">
        <f>IF(ISNUMBER(T148),'Cover Page'!$D$35/1000000*T148/'FX rate'!$C$23,"")</f>
        <v/>
      </c>
      <c r="CG148" s="1111">
        <f>IF(ISNUMBER(U148),'Cover Page'!$D$35/1000000*U148/'FX rate'!$C$23,"")</f>
        <v>0</v>
      </c>
      <c r="CH148" s="1110">
        <f>IF(ISNUMBER(V148),'Cover Page'!$D$35/1000000*V148/'FX rate'!$C$23,"")</f>
        <v>0</v>
      </c>
      <c r="CI148" s="1107">
        <f>IF(ISNUMBER(W148),'Cover Page'!$D$35/1000000*W148/'FX rate'!$C$23,"")</f>
        <v>0</v>
      </c>
      <c r="CJ148" s="795"/>
      <c r="CK148" s="795"/>
      <c r="CL148" s="795"/>
      <c r="CM148" s="795"/>
      <c r="CN148" s="795"/>
      <c r="CO148" s="795"/>
      <c r="CP148" s="795"/>
      <c r="CQ148" s="795"/>
      <c r="CR148" s="795"/>
      <c r="CS148" s="795"/>
    </row>
    <row r="149" spans="1:97" s="2" customFormat="1" ht="14.25" x14ac:dyDescent="0.2">
      <c r="A149" s="6"/>
      <c r="B149" s="78">
        <v>2005</v>
      </c>
      <c r="C149" s="177"/>
      <c r="D149" s="119"/>
      <c r="E149" s="118"/>
      <c r="F149" s="173"/>
      <c r="G149" s="119"/>
      <c r="H149" s="118"/>
      <c r="I149" s="173"/>
      <c r="J149" s="119"/>
      <c r="K149" s="118"/>
      <c r="L149" s="173"/>
      <c r="M149" s="119"/>
      <c r="N149" s="118"/>
      <c r="O149" s="173"/>
      <c r="P149" s="119"/>
      <c r="Q149" s="118"/>
      <c r="R149" s="173"/>
      <c r="S149" s="119"/>
      <c r="T149" s="119"/>
      <c r="U149" s="451">
        <f t="shared" si="32"/>
        <v>0</v>
      </c>
      <c r="V149" s="458">
        <f t="shared" si="33"/>
        <v>0</v>
      </c>
      <c r="W149" s="437">
        <f t="shared" si="34"/>
        <v>0</v>
      </c>
      <c r="AH149" s="788">
        <v>2005</v>
      </c>
      <c r="AI149" s="872" t="str">
        <f>IF(ISNUMBER(C149),'Cover Page'!$D$35/1000000*'4 classification'!C149/'FX rate'!$C10,"")</f>
        <v/>
      </c>
      <c r="AJ149" s="1120" t="str">
        <f>IF(ISNUMBER(D149),'Cover Page'!$D$35/1000000*'4 classification'!D149/'FX rate'!$C10,"")</f>
        <v/>
      </c>
      <c r="AK149" s="873" t="str">
        <f>IF(ISNUMBER(E149),'Cover Page'!$D$35/1000000*'4 classification'!E149/'FX rate'!$C10,"")</f>
        <v/>
      </c>
      <c r="AL149" s="1121" t="str">
        <f>IF(ISNUMBER(F149),'Cover Page'!$D$35/1000000*'4 classification'!F149/'FX rate'!$C10,"")</f>
        <v/>
      </c>
      <c r="AM149" s="1120" t="str">
        <f>IF(ISNUMBER(G149),'Cover Page'!$D$35/1000000*'4 classification'!G149/'FX rate'!$C10,"")</f>
        <v/>
      </c>
      <c r="AN149" s="873" t="str">
        <f>IF(ISNUMBER(H149),'Cover Page'!$D$35/1000000*'4 classification'!H149/'FX rate'!$C10,"")</f>
        <v/>
      </c>
      <c r="AO149" s="1121" t="str">
        <f>IF(ISNUMBER(I149),'Cover Page'!$D$35/1000000*'4 classification'!I149/'FX rate'!$C10,"")</f>
        <v/>
      </c>
      <c r="AP149" s="1120" t="str">
        <f>IF(ISNUMBER(J149),'Cover Page'!$D$35/1000000*'4 classification'!J149/'FX rate'!$C10,"")</f>
        <v/>
      </c>
      <c r="AQ149" s="873" t="str">
        <f>IF(ISNUMBER(K149),'Cover Page'!$D$35/1000000*'4 classification'!K149/'FX rate'!$C10,"")</f>
        <v/>
      </c>
      <c r="AR149" s="1121" t="str">
        <f>IF(ISNUMBER(L149),'Cover Page'!$D$35/1000000*'4 classification'!L149/'FX rate'!$C10,"")</f>
        <v/>
      </c>
      <c r="AS149" s="1120" t="str">
        <f>IF(ISNUMBER(M149),'Cover Page'!$D$35/1000000*'4 classification'!M149/'FX rate'!$C10,"")</f>
        <v/>
      </c>
      <c r="AT149" s="873" t="str">
        <f>IF(ISNUMBER(N149),'Cover Page'!$D$35/1000000*'4 classification'!N149/'FX rate'!$C10,"")</f>
        <v/>
      </c>
      <c r="AU149" s="1121" t="str">
        <f>IF(ISNUMBER(O149),'Cover Page'!$D$35/1000000*'4 classification'!O149/'FX rate'!$C10,"")</f>
        <v/>
      </c>
      <c r="AV149" s="1120" t="str">
        <f>IF(ISNUMBER(P149),'Cover Page'!$D$35/1000000*'4 classification'!P149/'FX rate'!$C10,"")</f>
        <v/>
      </c>
      <c r="AW149" s="873" t="str">
        <f>IF(ISNUMBER(Q149),'Cover Page'!$D$35/1000000*'4 classification'!Q149/'FX rate'!$C10,"")</f>
        <v/>
      </c>
      <c r="AX149" s="1121" t="str">
        <f>IF(ISNUMBER(R149),'Cover Page'!$D$35/1000000*'4 classification'!R149/'FX rate'!$C10,"")</f>
        <v/>
      </c>
      <c r="AY149" s="1120" t="str">
        <f>IF(ISNUMBER(S149),'Cover Page'!$D$35/1000000*'4 classification'!S149/'FX rate'!$C10,"")</f>
        <v/>
      </c>
      <c r="AZ149" s="1120" t="str">
        <f>IF(ISNUMBER(T149),'Cover Page'!$D$35/1000000*'4 classification'!T149/'FX rate'!$C10,"")</f>
        <v/>
      </c>
      <c r="BA149" s="872">
        <f>IF(ISNUMBER(U149),'Cover Page'!$D$35/1000000*'4 classification'!U149/'FX rate'!$C10,"")</f>
        <v>0</v>
      </c>
      <c r="BB149" s="1118">
        <f>IF(ISNUMBER(V149),'Cover Page'!$D$35/1000000*'4 classification'!V149/'FX rate'!$C10,"")</f>
        <v>0</v>
      </c>
      <c r="BC149" s="871">
        <f>IF(ISNUMBER(W149),'Cover Page'!$D$35/1000000*'4 classification'!W149/'FX rate'!$C10,"")</f>
        <v>0</v>
      </c>
      <c r="BD149" s="722"/>
      <c r="BE149" s="722"/>
      <c r="BF149" s="722"/>
      <c r="BG149" s="722"/>
      <c r="BH149" s="722"/>
      <c r="BI149" s="722"/>
      <c r="BN149" s="860">
        <v>2005</v>
      </c>
      <c r="BO149" s="903" t="str">
        <f>IF(ISNUMBER(C149),'Cover Page'!$D$35/1000000*C149/'FX rate'!$C$23,"")</f>
        <v/>
      </c>
      <c r="BP149" s="1112" t="str">
        <f>IF(ISNUMBER(D149),'Cover Page'!$D$35/1000000*D149/'FX rate'!$C$23,"")</f>
        <v/>
      </c>
      <c r="BQ149" s="904" t="str">
        <f>IF(ISNUMBER(E149),'Cover Page'!$D$35/1000000*E149/'FX rate'!$C$23,"")</f>
        <v/>
      </c>
      <c r="BR149" s="1113" t="str">
        <f>IF(ISNUMBER(F149),'Cover Page'!$D$35/1000000*F149/'FX rate'!$C$23,"")</f>
        <v/>
      </c>
      <c r="BS149" s="1112" t="str">
        <f>IF(ISNUMBER(G149),'Cover Page'!$D$35/1000000*G149/'FX rate'!$C$23,"")</f>
        <v/>
      </c>
      <c r="BT149" s="904" t="str">
        <f>IF(ISNUMBER(H149),'Cover Page'!$D$35/1000000*H149/'FX rate'!$C$23,"")</f>
        <v/>
      </c>
      <c r="BU149" s="1113" t="str">
        <f>IF(ISNUMBER(I149),'Cover Page'!$D$35/1000000*I149/'FX rate'!$C$23,"")</f>
        <v/>
      </c>
      <c r="BV149" s="1112" t="str">
        <f>IF(ISNUMBER(J149),'Cover Page'!$D$35/1000000*J149/'FX rate'!$C$23,"")</f>
        <v/>
      </c>
      <c r="BW149" s="904" t="str">
        <f>IF(ISNUMBER(K149),'Cover Page'!$D$35/1000000*K149/'FX rate'!$C$23,"")</f>
        <v/>
      </c>
      <c r="BX149" s="1113" t="str">
        <f>IF(ISNUMBER(L149),'Cover Page'!$D$35/1000000*L149/'FX rate'!$C$23,"")</f>
        <v/>
      </c>
      <c r="BY149" s="1112" t="str">
        <f>IF(ISNUMBER(M149),'Cover Page'!$D$35/1000000*M149/'FX rate'!$C$23,"")</f>
        <v/>
      </c>
      <c r="BZ149" s="904" t="str">
        <f>IF(ISNUMBER(N149),'Cover Page'!$D$35/1000000*N149/'FX rate'!$C$23,"")</f>
        <v/>
      </c>
      <c r="CA149" s="1113" t="str">
        <f>IF(ISNUMBER(O149),'Cover Page'!$D$35/1000000*O149/'FX rate'!$C$23,"")</f>
        <v/>
      </c>
      <c r="CB149" s="1112" t="str">
        <f>IF(ISNUMBER(P149),'Cover Page'!$D$35/1000000*P149/'FX rate'!$C$23,"")</f>
        <v/>
      </c>
      <c r="CC149" s="904" t="str">
        <f>IF(ISNUMBER(Q149),'Cover Page'!$D$35/1000000*Q149/'FX rate'!$C$23,"")</f>
        <v/>
      </c>
      <c r="CD149" s="1113" t="str">
        <f>IF(ISNUMBER(R149),'Cover Page'!$D$35/1000000*R149/'FX rate'!$C$23,"")</f>
        <v/>
      </c>
      <c r="CE149" s="1112" t="str">
        <f>IF(ISNUMBER(S149),'Cover Page'!$D$35/1000000*S149/'FX rate'!$C$23,"")</f>
        <v/>
      </c>
      <c r="CF149" s="1109" t="str">
        <f>IF(ISNUMBER(T149),'Cover Page'!$D$35/1000000*T149/'FX rate'!$C$23,"")</f>
        <v/>
      </c>
      <c r="CG149" s="1111">
        <f>IF(ISNUMBER(U149),'Cover Page'!$D$35/1000000*U149/'FX rate'!$C$23,"")</f>
        <v>0</v>
      </c>
      <c r="CH149" s="1110">
        <f>IF(ISNUMBER(V149),'Cover Page'!$D$35/1000000*V149/'FX rate'!$C$23,"")</f>
        <v>0</v>
      </c>
      <c r="CI149" s="1107">
        <f>IF(ISNUMBER(W149),'Cover Page'!$D$35/1000000*W149/'FX rate'!$C$23,"")</f>
        <v>0</v>
      </c>
      <c r="CJ149" s="795"/>
      <c r="CK149" s="795"/>
      <c r="CL149" s="795"/>
      <c r="CM149" s="795"/>
      <c r="CN149" s="795"/>
      <c r="CO149" s="795"/>
      <c r="CP149" s="795"/>
      <c r="CQ149" s="795"/>
      <c r="CR149" s="795"/>
      <c r="CS149" s="795"/>
    </row>
    <row r="150" spans="1:97" s="2" customFormat="1" ht="14.25" x14ac:dyDescent="0.2">
      <c r="A150" s="6"/>
      <c r="B150" s="78">
        <v>2006</v>
      </c>
      <c r="C150" s="177"/>
      <c r="D150" s="119"/>
      <c r="E150" s="118"/>
      <c r="F150" s="173"/>
      <c r="G150" s="119"/>
      <c r="H150" s="118"/>
      <c r="I150" s="173"/>
      <c r="J150" s="119"/>
      <c r="K150" s="118"/>
      <c r="L150" s="173"/>
      <c r="M150" s="119"/>
      <c r="N150" s="118"/>
      <c r="O150" s="173"/>
      <c r="P150" s="119"/>
      <c r="Q150" s="118"/>
      <c r="R150" s="173"/>
      <c r="S150" s="119"/>
      <c r="T150" s="119"/>
      <c r="U150" s="451">
        <f t="shared" si="32"/>
        <v>0</v>
      </c>
      <c r="V150" s="458">
        <f t="shared" si="33"/>
        <v>0</v>
      </c>
      <c r="W150" s="437">
        <f t="shared" si="34"/>
        <v>0</v>
      </c>
      <c r="AH150" s="788">
        <v>2006</v>
      </c>
      <c r="AI150" s="872" t="str">
        <f>IF(ISNUMBER(C150),'Cover Page'!$D$35/1000000*'4 classification'!C150/'FX rate'!$C11,"")</f>
        <v/>
      </c>
      <c r="AJ150" s="1120" t="str">
        <f>IF(ISNUMBER(D150),'Cover Page'!$D$35/1000000*'4 classification'!D150/'FX rate'!$C11,"")</f>
        <v/>
      </c>
      <c r="AK150" s="873" t="str">
        <f>IF(ISNUMBER(E150),'Cover Page'!$D$35/1000000*'4 classification'!E150/'FX rate'!$C11,"")</f>
        <v/>
      </c>
      <c r="AL150" s="1121" t="str">
        <f>IF(ISNUMBER(F150),'Cover Page'!$D$35/1000000*'4 classification'!F150/'FX rate'!$C11,"")</f>
        <v/>
      </c>
      <c r="AM150" s="1120" t="str">
        <f>IF(ISNUMBER(G150),'Cover Page'!$D$35/1000000*'4 classification'!G150/'FX rate'!$C11,"")</f>
        <v/>
      </c>
      <c r="AN150" s="873" t="str">
        <f>IF(ISNUMBER(H150),'Cover Page'!$D$35/1000000*'4 classification'!H150/'FX rate'!$C11,"")</f>
        <v/>
      </c>
      <c r="AO150" s="1121" t="str">
        <f>IF(ISNUMBER(I150),'Cover Page'!$D$35/1000000*'4 classification'!I150/'FX rate'!$C11,"")</f>
        <v/>
      </c>
      <c r="AP150" s="1120" t="str">
        <f>IF(ISNUMBER(J150),'Cover Page'!$D$35/1000000*'4 classification'!J150/'FX rate'!$C11,"")</f>
        <v/>
      </c>
      <c r="AQ150" s="873" t="str">
        <f>IF(ISNUMBER(K150),'Cover Page'!$D$35/1000000*'4 classification'!K150/'FX rate'!$C11,"")</f>
        <v/>
      </c>
      <c r="AR150" s="1121" t="str">
        <f>IF(ISNUMBER(L150),'Cover Page'!$D$35/1000000*'4 classification'!L150/'FX rate'!$C11,"")</f>
        <v/>
      </c>
      <c r="AS150" s="1120" t="str">
        <f>IF(ISNUMBER(M150),'Cover Page'!$D$35/1000000*'4 classification'!M150/'FX rate'!$C11,"")</f>
        <v/>
      </c>
      <c r="AT150" s="873" t="str">
        <f>IF(ISNUMBER(N150),'Cover Page'!$D$35/1000000*'4 classification'!N150/'FX rate'!$C11,"")</f>
        <v/>
      </c>
      <c r="AU150" s="1121" t="str">
        <f>IF(ISNUMBER(O150),'Cover Page'!$D$35/1000000*'4 classification'!O150/'FX rate'!$C11,"")</f>
        <v/>
      </c>
      <c r="AV150" s="1120" t="str">
        <f>IF(ISNUMBER(P150),'Cover Page'!$D$35/1000000*'4 classification'!P150/'FX rate'!$C11,"")</f>
        <v/>
      </c>
      <c r="AW150" s="873" t="str">
        <f>IF(ISNUMBER(Q150),'Cover Page'!$D$35/1000000*'4 classification'!Q150/'FX rate'!$C11,"")</f>
        <v/>
      </c>
      <c r="AX150" s="1121" t="str">
        <f>IF(ISNUMBER(R150),'Cover Page'!$D$35/1000000*'4 classification'!R150/'FX rate'!$C11,"")</f>
        <v/>
      </c>
      <c r="AY150" s="1120" t="str">
        <f>IF(ISNUMBER(S150),'Cover Page'!$D$35/1000000*'4 classification'!S150/'FX rate'!$C11,"")</f>
        <v/>
      </c>
      <c r="AZ150" s="1120" t="str">
        <f>IF(ISNUMBER(T150),'Cover Page'!$D$35/1000000*'4 classification'!T150/'FX rate'!$C11,"")</f>
        <v/>
      </c>
      <c r="BA150" s="872">
        <f>IF(ISNUMBER(U150),'Cover Page'!$D$35/1000000*'4 classification'!U150/'FX rate'!$C11,"")</f>
        <v>0</v>
      </c>
      <c r="BB150" s="1118">
        <f>IF(ISNUMBER(V150),'Cover Page'!$D$35/1000000*'4 classification'!V150/'FX rate'!$C11,"")</f>
        <v>0</v>
      </c>
      <c r="BC150" s="871">
        <f>IF(ISNUMBER(W150),'Cover Page'!$D$35/1000000*'4 classification'!W150/'FX rate'!$C11,"")</f>
        <v>0</v>
      </c>
      <c r="BD150" s="722"/>
      <c r="BE150" s="722"/>
      <c r="BF150" s="722"/>
      <c r="BG150" s="722"/>
      <c r="BH150" s="722"/>
      <c r="BI150" s="722"/>
      <c r="BN150" s="860">
        <v>2006</v>
      </c>
      <c r="BO150" s="903" t="str">
        <f>IF(ISNUMBER(C150),'Cover Page'!$D$35/1000000*C150/'FX rate'!$C$23,"")</f>
        <v/>
      </c>
      <c r="BP150" s="1112" t="str">
        <f>IF(ISNUMBER(D150),'Cover Page'!$D$35/1000000*D150/'FX rate'!$C$23,"")</f>
        <v/>
      </c>
      <c r="BQ150" s="904" t="str">
        <f>IF(ISNUMBER(E150),'Cover Page'!$D$35/1000000*E150/'FX rate'!$C$23,"")</f>
        <v/>
      </c>
      <c r="BR150" s="1113" t="str">
        <f>IF(ISNUMBER(F150),'Cover Page'!$D$35/1000000*F150/'FX rate'!$C$23,"")</f>
        <v/>
      </c>
      <c r="BS150" s="1112" t="str">
        <f>IF(ISNUMBER(G150),'Cover Page'!$D$35/1000000*G150/'FX rate'!$C$23,"")</f>
        <v/>
      </c>
      <c r="BT150" s="904" t="str">
        <f>IF(ISNUMBER(H150),'Cover Page'!$D$35/1000000*H150/'FX rate'!$C$23,"")</f>
        <v/>
      </c>
      <c r="BU150" s="1113" t="str">
        <f>IF(ISNUMBER(I150),'Cover Page'!$D$35/1000000*I150/'FX rate'!$C$23,"")</f>
        <v/>
      </c>
      <c r="BV150" s="1112" t="str">
        <f>IF(ISNUMBER(J150),'Cover Page'!$D$35/1000000*J150/'FX rate'!$C$23,"")</f>
        <v/>
      </c>
      <c r="BW150" s="904" t="str">
        <f>IF(ISNUMBER(K150),'Cover Page'!$D$35/1000000*K150/'FX rate'!$C$23,"")</f>
        <v/>
      </c>
      <c r="BX150" s="1113" t="str">
        <f>IF(ISNUMBER(L150),'Cover Page'!$D$35/1000000*L150/'FX rate'!$C$23,"")</f>
        <v/>
      </c>
      <c r="BY150" s="1112" t="str">
        <f>IF(ISNUMBER(M150),'Cover Page'!$D$35/1000000*M150/'FX rate'!$C$23,"")</f>
        <v/>
      </c>
      <c r="BZ150" s="904" t="str">
        <f>IF(ISNUMBER(N150),'Cover Page'!$D$35/1000000*N150/'FX rate'!$C$23,"")</f>
        <v/>
      </c>
      <c r="CA150" s="1113" t="str">
        <f>IF(ISNUMBER(O150),'Cover Page'!$D$35/1000000*O150/'FX rate'!$C$23,"")</f>
        <v/>
      </c>
      <c r="CB150" s="1112" t="str">
        <f>IF(ISNUMBER(P150),'Cover Page'!$D$35/1000000*P150/'FX rate'!$C$23,"")</f>
        <v/>
      </c>
      <c r="CC150" s="904" t="str">
        <f>IF(ISNUMBER(Q150),'Cover Page'!$D$35/1000000*Q150/'FX rate'!$C$23,"")</f>
        <v/>
      </c>
      <c r="CD150" s="1113" t="str">
        <f>IF(ISNUMBER(R150),'Cover Page'!$D$35/1000000*R150/'FX rate'!$C$23,"")</f>
        <v/>
      </c>
      <c r="CE150" s="1112" t="str">
        <f>IF(ISNUMBER(S150),'Cover Page'!$D$35/1000000*S150/'FX rate'!$C$23,"")</f>
        <v/>
      </c>
      <c r="CF150" s="1109" t="str">
        <f>IF(ISNUMBER(T150),'Cover Page'!$D$35/1000000*T150/'FX rate'!$C$23,"")</f>
        <v/>
      </c>
      <c r="CG150" s="1111">
        <f>IF(ISNUMBER(U150),'Cover Page'!$D$35/1000000*U150/'FX rate'!$C$23,"")</f>
        <v>0</v>
      </c>
      <c r="CH150" s="1110">
        <f>IF(ISNUMBER(V150),'Cover Page'!$D$35/1000000*V150/'FX rate'!$C$23,"")</f>
        <v>0</v>
      </c>
      <c r="CI150" s="1107">
        <f>IF(ISNUMBER(W150),'Cover Page'!$D$35/1000000*W150/'FX rate'!$C$23,"")</f>
        <v>0</v>
      </c>
      <c r="CJ150" s="795"/>
      <c r="CK150" s="795"/>
      <c r="CL150" s="795"/>
      <c r="CM150" s="795"/>
      <c r="CN150" s="795"/>
      <c r="CO150" s="795"/>
      <c r="CP150" s="795"/>
      <c r="CQ150" s="795"/>
      <c r="CR150" s="795"/>
      <c r="CS150" s="795"/>
    </row>
    <row r="151" spans="1:97" s="2" customFormat="1" ht="14.25" x14ac:dyDescent="0.2">
      <c r="A151" s="6"/>
      <c r="B151" s="78">
        <v>2007</v>
      </c>
      <c r="C151" s="177"/>
      <c r="D151" s="119"/>
      <c r="E151" s="118"/>
      <c r="F151" s="173"/>
      <c r="G151" s="119"/>
      <c r="H151" s="118"/>
      <c r="I151" s="173"/>
      <c r="J151" s="119"/>
      <c r="K151" s="118"/>
      <c r="L151" s="173"/>
      <c r="M151" s="119"/>
      <c r="N151" s="118"/>
      <c r="O151" s="173"/>
      <c r="P151" s="119"/>
      <c r="Q151" s="118"/>
      <c r="R151" s="173"/>
      <c r="S151" s="119"/>
      <c r="T151" s="119"/>
      <c r="U151" s="451">
        <f t="shared" si="32"/>
        <v>0</v>
      </c>
      <c r="V151" s="458">
        <f t="shared" si="33"/>
        <v>0</v>
      </c>
      <c r="W151" s="437">
        <f t="shared" si="34"/>
        <v>0</v>
      </c>
      <c r="AH151" s="788">
        <v>2007</v>
      </c>
      <c r="AI151" s="872" t="str">
        <f>IF(ISNUMBER(C151),'Cover Page'!$D$35/1000000*'4 classification'!C151/'FX rate'!$C12,"")</f>
        <v/>
      </c>
      <c r="AJ151" s="1120" t="str">
        <f>IF(ISNUMBER(D151),'Cover Page'!$D$35/1000000*'4 classification'!D151/'FX rate'!$C12,"")</f>
        <v/>
      </c>
      <c r="AK151" s="873" t="str">
        <f>IF(ISNUMBER(E151),'Cover Page'!$D$35/1000000*'4 classification'!E151/'FX rate'!$C12,"")</f>
        <v/>
      </c>
      <c r="AL151" s="1121" t="str">
        <f>IF(ISNUMBER(F151),'Cover Page'!$D$35/1000000*'4 classification'!F151/'FX rate'!$C12,"")</f>
        <v/>
      </c>
      <c r="AM151" s="1120" t="str">
        <f>IF(ISNUMBER(G151),'Cover Page'!$D$35/1000000*'4 classification'!G151/'FX rate'!$C12,"")</f>
        <v/>
      </c>
      <c r="AN151" s="873" t="str">
        <f>IF(ISNUMBER(H151),'Cover Page'!$D$35/1000000*'4 classification'!H151/'FX rate'!$C12,"")</f>
        <v/>
      </c>
      <c r="AO151" s="1121" t="str">
        <f>IF(ISNUMBER(I151),'Cover Page'!$D$35/1000000*'4 classification'!I151/'FX rate'!$C12,"")</f>
        <v/>
      </c>
      <c r="AP151" s="1120" t="str">
        <f>IF(ISNUMBER(J151),'Cover Page'!$D$35/1000000*'4 classification'!J151/'FX rate'!$C12,"")</f>
        <v/>
      </c>
      <c r="AQ151" s="873" t="str">
        <f>IF(ISNUMBER(K151),'Cover Page'!$D$35/1000000*'4 classification'!K151/'FX rate'!$C12,"")</f>
        <v/>
      </c>
      <c r="AR151" s="1121" t="str">
        <f>IF(ISNUMBER(L151),'Cover Page'!$D$35/1000000*'4 classification'!L151/'FX rate'!$C12,"")</f>
        <v/>
      </c>
      <c r="AS151" s="1120" t="str">
        <f>IF(ISNUMBER(M151),'Cover Page'!$D$35/1000000*'4 classification'!M151/'FX rate'!$C12,"")</f>
        <v/>
      </c>
      <c r="AT151" s="873" t="str">
        <f>IF(ISNUMBER(N151),'Cover Page'!$D$35/1000000*'4 classification'!N151/'FX rate'!$C12,"")</f>
        <v/>
      </c>
      <c r="AU151" s="1121" t="str">
        <f>IF(ISNUMBER(O151),'Cover Page'!$D$35/1000000*'4 classification'!O151/'FX rate'!$C12,"")</f>
        <v/>
      </c>
      <c r="AV151" s="1120" t="str">
        <f>IF(ISNUMBER(P151),'Cover Page'!$D$35/1000000*'4 classification'!P151/'FX rate'!$C12,"")</f>
        <v/>
      </c>
      <c r="AW151" s="873" t="str">
        <f>IF(ISNUMBER(Q151),'Cover Page'!$D$35/1000000*'4 classification'!Q151/'FX rate'!$C12,"")</f>
        <v/>
      </c>
      <c r="AX151" s="1121" t="str">
        <f>IF(ISNUMBER(R151),'Cover Page'!$D$35/1000000*'4 classification'!R151/'FX rate'!$C12,"")</f>
        <v/>
      </c>
      <c r="AY151" s="1120" t="str">
        <f>IF(ISNUMBER(S151),'Cover Page'!$D$35/1000000*'4 classification'!S151/'FX rate'!$C12,"")</f>
        <v/>
      </c>
      <c r="AZ151" s="1120" t="str">
        <f>IF(ISNUMBER(T151),'Cover Page'!$D$35/1000000*'4 classification'!T151/'FX rate'!$C12,"")</f>
        <v/>
      </c>
      <c r="BA151" s="872">
        <f>IF(ISNUMBER(U151),'Cover Page'!$D$35/1000000*'4 classification'!U151/'FX rate'!$C12,"")</f>
        <v>0</v>
      </c>
      <c r="BB151" s="1118">
        <f>IF(ISNUMBER(V151),'Cover Page'!$D$35/1000000*'4 classification'!V151/'FX rate'!$C12,"")</f>
        <v>0</v>
      </c>
      <c r="BC151" s="871">
        <f>IF(ISNUMBER(W151),'Cover Page'!$D$35/1000000*'4 classification'!W151/'FX rate'!$C12,"")</f>
        <v>0</v>
      </c>
      <c r="BD151" s="722"/>
      <c r="BE151" s="722"/>
      <c r="BF151" s="722"/>
      <c r="BG151" s="722"/>
      <c r="BH151" s="722"/>
      <c r="BI151" s="722"/>
      <c r="BN151" s="860">
        <v>2007</v>
      </c>
      <c r="BO151" s="903" t="str">
        <f>IF(ISNUMBER(C151),'Cover Page'!$D$35/1000000*C151/'FX rate'!$C$23,"")</f>
        <v/>
      </c>
      <c r="BP151" s="1112" t="str">
        <f>IF(ISNUMBER(D151),'Cover Page'!$D$35/1000000*D151/'FX rate'!$C$23,"")</f>
        <v/>
      </c>
      <c r="BQ151" s="904" t="str">
        <f>IF(ISNUMBER(E151),'Cover Page'!$D$35/1000000*E151/'FX rate'!$C$23,"")</f>
        <v/>
      </c>
      <c r="BR151" s="1113" t="str">
        <f>IF(ISNUMBER(F151),'Cover Page'!$D$35/1000000*F151/'FX rate'!$C$23,"")</f>
        <v/>
      </c>
      <c r="BS151" s="1112" t="str">
        <f>IF(ISNUMBER(G151),'Cover Page'!$D$35/1000000*G151/'FX rate'!$C$23,"")</f>
        <v/>
      </c>
      <c r="BT151" s="904" t="str">
        <f>IF(ISNUMBER(H151),'Cover Page'!$D$35/1000000*H151/'FX rate'!$C$23,"")</f>
        <v/>
      </c>
      <c r="BU151" s="1113" t="str">
        <f>IF(ISNUMBER(I151),'Cover Page'!$D$35/1000000*I151/'FX rate'!$C$23,"")</f>
        <v/>
      </c>
      <c r="BV151" s="1112" t="str">
        <f>IF(ISNUMBER(J151),'Cover Page'!$D$35/1000000*J151/'FX rate'!$C$23,"")</f>
        <v/>
      </c>
      <c r="BW151" s="904" t="str">
        <f>IF(ISNUMBER(K151),'Cover Page'!$D$35/1000000*K151/'FX rate'!$C$23,"")</f>
        <v/>
      </c>
      <c r="BX151" s="1113" t="str">
        <f>IF(ISNUMBER(L151),'Cover Page'!$D$35/1000000*L151/'FX rate'!$C$23,"")</f>
        <v/>
      </c>
      <c r="BY151" s="1112" t="str">
        <f>IF(ISNUMBER(M151),'Cover Page'!$D$35/1000000*M151/'FX rate'!$C$23,"")</f>
        <v/>
      </c>
      <c r="BZ151" s="904" t="str">
        <f>IF(ISNUMBER(N151),'Cover Page'!$D$35/1000000*N151/'FX rate'!$C$23,"")</f>
        <v/>
      </c>
      <c r="CA151" s="1113" t="str">
        <f>IF(ISNUMBER(O151),'Cover Page'!$D$35/1000000*O151/'FX rate'!$C$23,"")</f>
        <v/>
      </c>
      <c r="CB151" s="1112" t="str">
        <f>IF(ISNUMBER(P151),'Cover Page'!$D$35/1000000*P151/'FX rate'!$C$23,"")</f>
        <v/>
      </c>
      <c r="CC151" s="904" t="str">
        <f>IF(ISNUMBER(Q151),'Cover Page'!$D$35/1000000*Q151/'FX rate'!$C$23,"")</f>
        <v/>
      </c>
      <c r="CD151" s="1113" t="str">
        <f>IF(ISNUMBER(R151),'Cover Page'!$D$35/1000000*R151/'FX rate'!$C$23,"")</f>
        <v/>
      </c>
      <c r="CE151" s="1112" t="str">
        <f>IF(ISNUMBER(S151),'Cover Page'!$D$35/1000000*S151/'FX rate'!$C$23,"")</f>
        <v/>
      </c>
      <c r="CF151" s="1109" t="str">
        <f>IF(ISNUMBER(T151),'Cover Page'!$D$35/1000000*T151/'FX rate'!$C$23,"")</f>
        <v/>
      </c>
      <c r="CG151" s="1111">
        <f>IF(ISNUMBER(U151),'Cover Page'!$D$35/1000000*U151/'FX rate'!$C$23,"")</f>
        <v>0</v>
      </c>
      <c r="CH151" s="1110">
        <f>IF(ISNUMBER(V151),'Cover Page'!$D$35/1000000*V151/'FX rate'!$C$23,"")</f>
        <v>0</v>
      </c>
      <c r="CI151" s="1107">
        <f>IF(ISNUMBER(W151),'Cover Page'!$D$35/1000000*W151/'FX rate'!$C$23,"")</f>
        <v>0</v>
      </c>
      <c r="CJ151" s="795"/>
      <c r="CK151" s="795"/>
      <c r="CL151" s="795"/>
      <c r="CM151" s="795"/>
      <c r="CN151" s="795"/>
      <c r="CO151" s="795"/>
      <c r="CP151" s="795"/>
      <c r="CQ151" s="795"/>
      <c r="CR151" s="795"/>
      <c r="CS151" s="795"/>
    </row>
    <row r="152" spans="1:97" s="2" customFormat="1" ht="14.25" x14ac:dyDescent="0.2">
      <c r="A152" s="6"/>
      <c r="B152" s="78">
        <v>2008</v>
      </c>
      <c r="C152" s="177"/>
      <c r="D152" s="119"/>
      <c r="E152" s="118"/>
      <c r="F152" s="173"/>
      <c r="G152" s="119"/>
      <c r="H152" s="118"/>
      <c r="I152" s="173"/>
      <c r="J152" s="119"/>
      <c r="K152" s="118"/>
      <c r="L152" s="173"/>
      <c r="M152" s="119"/>
      <c r="N152" s="118"/>
      <c r="O152" s="173"/>
      <c r="P152" s="119"/>
      <c r="Q152" s="118"/>
      <c r="R152" s="173"/>
      <c r="S152" s="119"/>
      <c r="T152" s="119"/>
      <c r="U152" s="451">
        <f t="shared" si="32"/>
        <v>0</v>
      </c>
      <c r="V152" s="458">
        <f t="shared" si="33"/>
        <v>0</v>
      </c>
      <c r="W152" s="437">
        <f t="shared" si="34"/>
        <v>0</v>
      </c>
      <c r="AH152" s="788">
        <v>2008</v>
      </c>
      <c r="AI152" s="872" t="str">
        <f>IF(ISNUMBER(C152),'Cover Page'!$D$35/1000000*'4 classification'!C152/'FX rate'!$C13,"")</f>
        <v/>
      </c>
      <c r="AJ152" s="1120" t="str">
        <f>IF(ISNUMBER(D152),'Cover Page'!$D$35/1000000*'4 classification'!D152/'FX rate'!$C13,"")</f>
        <v/>
      </c>
      <c r="AK152" s="873" t="str">
        <f>IF(ISNUMBER(E152),'Cover Page'!$D$35/1000000*'4 classification'!E152/'FX rate'!$C13,"")</f>
        <v/>
      </c>
      <c r="AL152" s="1121" t="str">
        <f>IF(ISNUMBER(F152),'Cover Page'!$D$35/1000000*'4 classification'!F152/'FX rate'!$C13,"")</f>
        <v/>
      </c>
      <c r="AM152" s="1120" t="str">
        <f>IF(ISNUMBER(G152),'Cover Page'!$D$35/1000000*'4 classification'!G152/'FX rate'!$C13,"")</f>
        <v/>
      </c>
      <c r="AN152" s="873" t="str">
        <f>IF(ISNUMBER(H152),'Cover Page'!$D$35/1000000*'4 classification'!H152/'FX rate'!$C13,"")</f>
        <v/>
      </c>
      <c r="AO152" s="1121" t="str">
        <f>IF(ISNUMBER(I152),'Cover Page'!$D$35/1000000*'4 classification'!I152/'FX rate'!$C13,"")</f>
        <v/>
      </c>
      <c r="AP152" s="1120" t="str">
        <f>IF(ISNUMBER(J152),'Cover Page'!$D$35/1000000*'4 classification'!J152/'FX rate'!$C13,"")</f>
        <v/>
      </c>
      <c r="AQ152" s="873" t="str">
        <f>IF(ISNUMBER(K152),'Cover Page'!$D$35/1000000*'4 classification'!K152/'FX rate'!$C13,"")</f>
        <v/>
      </c>
      <c r="AR152" s="1121" t="str">
        <f>IF(ISNUMBER(L152),'Cover Page'!$D$35/1000000*'4 classification'!L152/'FX rate'!$C13,"")</f>
        <v/>
      </c>
      <c r="AS152" s="1120" t="str">
        <f>IF(ISNUMBER(M152),'Cover Page'!$D$35/1000000*'4 classification'!M152/'FX rate'!$C13,"")</f>
        <v/>
      </c>
      <c r="AT152" s="873" t="str">
        <f>IF(ISNUMBER(N152),'Cover Page'!$D$35/1000000*'4 classification'!N152/'FX rate'!$C13,"")</f>
        <v/>
      </c>
      <c r="AU152" s="1121" t="str">
        <f>IF(ISNUMBER(O152),'Cover Page'!$D$35/1000000*'4 classification'!O152/'FX rate'!$C13,"")</f>
        <v/>
      </c>
      <c r="AV152" s="1120" t="str">
        <f>IF(ISNUMBER(P152),'Cover Page'!$D$35/1000000*'4 classification'!P152/'FX rate'!$C13,"")</f>
        <v/>
      </c>
      <c r="AW152" s="873" t="str">
        <f>IF(ISNUMBER(Q152),'Cover Page'!$D$35/1000000*'4 classification'!Q152/'FX rate'!$C13,"")</f>
        <v/>
      </c>
      <c r="AX152" s="1121" t="str">
        <f>IF(ISNUMBER(R152),'Cover Page'!$D$35/1000000*'4 classification'!R152/'FX rate'!$C13,"")</f>
        <v/>
      </c>
      <c r="AY152" s="1120" t="str">
        <f>IF(ISNUMBER(S152),'Cover Page'!$D$35/1000000*'4 classification'!S152/'FX rate'!$C13,"")</f>
        <v/>
      </c>
      <c r="AZ152" s="1120" t="str">
        <f>IF(ISNUMBER(T152),'Cover Page'!$D$35/1000000*'4 classification'!T152/'FX rate'!$C13,"")</f>
        <v/>
      </c>
      <c r="BA152" s="872">
        <f>IF(ISNUMBER(U152),'Cover Page'!$D$35/1000000*'4 classification'!U152/'FX rate'!$C13,"")</f>
        <v>0</v>
      </c>
      <c r="BB152" s="1118">
        <f>IF(ISNUMBER(V152),'Cover Page'!$D$35/1000000*'4 classification'!V152/'FX rate'!$C13,"")</f>
        <v>0</v>
      </c>
      <c r="BC152" s="871">
        <f>IF(ISNUMBER(W152),'Cover Page'!$D$35/1000000*'4 classification'!W152/'FX rate'!$C13,"")</f>
        <v>0</v>
      </c>
      <c r="BD152" s="722"/>
      <c r="BE152" s="722"/>
      <c r="BF152" s="722"/>
      <c r="BG152" s="722"/>
      <c r="BH152" s="722"/>
      <c r="BI152" s="722"/>
      <c r="BN152" s="860">
        <v>2008</v>
      </c>
      <c r="BO152" s="903" t="str">
        <f>IF(ISNUMBER(C152),'Cover Page'!$D$35/1000000*C152/'FX rate'!$C$23,"")</f>
        <v/>
      </c>
      <c r="BP152" s="1112" t="str">
        <f>IF(ISNUMBER(D152),'Cover Page'!$D$35/1000000*D152/'FX rate'!$C$23,"")</f>
        <v/>
      </c>
      <c r="BQ152" s="904" t="str">
        <f>IF(ISNUMBER(E152),'Cover Page'!$D$35/1000000*E152/'FX rate'!$C$23,"")</f>
        <v/>
      </c>
      <c r="BR152" s="1113" t="str">
        <f>IF(ISNUMBER(F152),'Cover Page'!$D$35/1000000*F152/'FX rate'!$C$23,"")</f>
        <v/>
      </c>
      <c r="BS152" s="1112" t="str">
        <f>IF(ISNUMBER(G152),'Cover Page'!$D$35/1000000*G152/'FX rate'!$C$23,"")</f>
        <v/>
      </c>
      <c r="BT152" s="904" t="str">
        <f>IF(ISNUMBER(H152),'Cover Page'!$D$35/1000000*H152/'FX rate'!$C$23,"")</f>
        <v/>
      </c>
      <c r="BU152" s="1113" t="str">
        <f>IF(ISNUMBER(I152),'Cover Page'!$D$35/1000000*I152/'FX rate'!$C$23,"")</f>
        <v/>
      </c>
      <c r="BV152" s="1112" t="str">
        <f>IF(ISNUMBER(J152),'Cover Page'!$D$35/1000000*J152/'FX rate'!$C$23,"")</f>
        <v/>
      </c>
      <c r="BW152" s="904" t="str">
        <f>IF(ISNUMBER(K152),'Cover Page'!$D$35/1000000*K152/'FX rate'!$C$23,"")</f>
        <v/>
      </c>
      <c r="BX152" s="1113" t="str">
        <f>IF(ISNUMBER(L152),'Cover Page'!$D$35/1000000*L152/'FX rate'!$C$23,"")</f>
        <v/>
      </c>
      <c r="BY152" s="1112" t="str">
        <f>IF(ISNUMBER(M152),'Cover Page'!$D$35/1000000*M152/'FX rate'!$C$23,"")</f>
        <v/>
      </c>
      <c r="BZ152" s="904" t="str">
        <f>IF(ISNUMBER(N152),'Cover Page'!$D$35/1000000*N152/'FX rate'!$C$23,"")</f>
        <v/>
      </c>
      <c r="CA152" s="1113" t="str">
        <f>IF(ISNUMBER(O152),'Cover Page'!$D$35/1000000*O152/'FX rate'!$C$23,"")</f>
        <v/>
      </c>
      <c r="CB152" s="1112" t="str">
        <f>IF(ISNUMBER(P152),'Cover Page'!$D$35/1000000*P152/'FX rate'!$C$23,"")</f>
        <v/>
      </c>
      <c r="CC152" s="904" t="str">
        <f>IF(ISNUMBER(Q152),'Cover Page'!$D$35/1000000*Q152/'FX rate'!$C$23,"")</f>
        <v/>
      </c>
      <c r="CD152" s="1113" t="str">
        <f>IF(ISNUMBER(R152),'Cover Page'!$D$35/1000000*R152/'FX rate'!$C$23,"")</f>
        <v/>
      </c>
      <c r="CE152" s="1112" t="str">
        <f>IF(ISNUMBER(S152),'Cover Page'!$D$35/1000000*S152/'FX rate'!$C$23,"")</f>
        <v/>
      </c>
      <c r="CF152" s="1109" t="str">
        <f>IF(ISNUMBER(T152),'Cover Page'!$D$35/1000000*T152/'FX rate'!$C$23,"")</f>
        <v/>
      </c>
      <c r="CG152" s="1111">
        <f>IF(ISNUMBER(U152),'Cover Page'!$D$35/1000000*U152/'FX rate'!$C$23,"")</f>
        <v>0</v>
      </c>
      <c r="CH152" s="1110">
        <f>IF(ISNUMBER(V152),'Cover Page'!$D$35/1000000*V152/'FX rate'!$C$23,"")</f>
        <v>0</v>
      </c>
      <c r="CI152" s="1107">
        <f>IF(ISNUMBER(W152),'Cover Page'!$D$35/1000000*W152/'FX rate'!$C$23,"")</f>
        <v>0</v>
      </c>
      <c r="CJ152" s="795"/>
      <c r="CK152" s="795"/>
      <c r="CL152" s="795"/>
      <c r="CM152" s="795"/>
      <c r="CN152" s="795"/>
      <c r="CO152" s="795"/>
      <c r="CP152" s="795"/>
      <c r="CQ152" s="795"/>
      <c r="CR152" s="795"/>
      <c r="CS152" s="795"/>
    </row>
    <row r="153" spans="1:97" s="2" customFormat="1" ht="14.25" x14ac:dyDescent="0.2">
      <c r="A153" s="6"/>
      <c r="B153" s="78">
        <v>2009</v>
      </c>
      <c r="C153" s="177"/>
      <c r="D153" s="119"/>
      <c r="E153" s="118"/>
      <c r="F153" s="173"/>
      <c r="G153" s="119"/>
      <c r="H153" s="118"/>
      <c r="I153" s="173"/>
      <c r="J153" s="119"/>
      <c r="K153" s="118"/>
      <c r="L153" s="173"/>
      <c r="M153" s="119"/>
      <c r="N153" s="118"/>
      <c r="O153" s="173"/>
      <c r="P153" s="119"/>
      <c r="Q153" s="118"/>
      <c r="R153" s="173"/>
      <c r="S153" s="119"/>
      <c r="T153" s="119"/>
      <c r="U153" s="451">
        <f t="shared" si="32"/>
        <v>0</v>
      </c>
      <c r="V153" s="458">
        <f t="shared" si="33"/>
        <v>0</v>
      </c>
      <c r="W153" s="437">
        <f t="shared" si="34"/>
        <v>0</v>
      </c>
      <c r="AH153" s="788">
        <v>2009</v>
      </c>
      <c r="AI153" s="872" t="str">
        <f>IF(ISNUMBER(C153),'Cover Page'!$D$35/1000000*'4 classification'!C153/'FX rate'!$C14,"")</f>
        <v/>
      </c>
      <c r="AJ153" s="1120" t="str">
        <f>IF(ISNUMBER(D153),'Cover Page'!$D$35/1000000*'4 classification'!D153/'FX rate'!$C14,"")</f>
        <v/>
      </c>
      <c r="AK153" s="873" t="str">
        <f>IF(ISNUMBER(E153),'Cover Page'!$D$35/1000000*'4 classification'!E153/'FX rate'!$C14,"")</f>
        <v/>
      </c>
      <c r="AL153" s="1121" t="str">
        <f>IF(ISNUMBER(F153),'Cover Page'!$D$35/1000000*'4 classification'!F153/'FX rate'!$C14,"")</f>
        <v/>
      </c>
      <c r="AM153" s="1120" t="str">
        <f>IF(ISNUMBER(G153),'Cover Page'!$D$35/1000000*'4 classification'!G153/'FX rate'!$C14,"")</f>
        <v/>
      </c>
      <c r="AN153" s="873" t="str">
        <f>IF(ISNUMBER(H153),'Cover Page'!$D$35/1000000*'4 classification'!H153/'FX rate'!$C14,"")</f>
        <v/>
      </c>
      <c r="AO153" s="1121" t="str">
        <f>IF(ISNUMBER(I153),'Cover Page'!$D$35/1000000*'4 classification'!I153/'FX rate'!$C14,"")</f>
        <v/>
      </c>
      <c r="AP153" s="1120" t="str">
        <f>IF(ISNUMBER(J153),'Cover Page'!$D$35/1000000*'4 classification'!J153/'FX rate'!$C14,"")</f>
        <v/>
      </c>
      <c r="AQ153" s="873" t="str">
        <f>IF(ISNUMBER(K153),'Cover Page'!$D$35/1000000*'4 classification'!K153/'FX rate'!$C14,"")</f>
        <v/>
      </c>
      <c r="AR153" s="1121" t="str">
        <f>IF(ISNUMBER(L153),'Cover Page'!$D$35/1000000*'4 classification'!L153/'FX rate'!$C14,"")</f>
        <v/>
      </c>
      <c r="AS153" s="1120" t="str">
        <f>IF(ISNUMBER(M153),'Cover Page'!$D$35/1000000*'4 classification'!M153/'FX rate'!$C14,"")</f>
        <v/>
      </c>
      <c r="AT153" s="873" t="str">
        <f>IF(ISNUMBER(N153),'Cover Page'!$D$35/1000000*'4 classification'!N153/'FX rate'!$C14,"")</f>
        <v/>
      </c>
      <c r="AU153" s="1121" t="str">
        <f>IF(ISNUMBER(O153),'Cover Page'!$D$35/1000000*'4 classification'!O153/'FX rate'!$C14,"")</f>
        <v/>
      </c>
      <c r="AV153" s="1120" t="str">
        <f>IF(ISNUMBER(P153),'Cover Page'!$D$35/1000000*'4 classification'!P153/'FX rate'!$C14,"")</f>
        <v/>
      </c>
      <c r="AW153" s="873" t="str">
        <f>IF(ISNUMBER(Q153),'Cover Page'!$D$35/1000000*'4 classification'!Q153/'FX rate'!$C14,"")</f>
        <v/>
      </c>
      <c r="AX153" s="1121" t="str">
        <f>IF(ISNUMBER(R153),'Cover Page'!$D$35/1000000*'4 classification'!R153/'FX rate'!$C14,"")</f>
        <v/>
      </c>
      <c r="AY153" s="1120" t="str">
        <f>IF(ISNUMBER(S153),'Cover Page'!$D$35/1000000*'4 classification'!S153/'FX rate'!$C14,"")</f>
        <v/>
      </c>
      <c r="AZ153" s="1120" t="str">
        <f>IF(ISNUMBER(T153),'Cover Page'!$D$35/1000000*'4 classification'!T153/'FX rate'!$C14,"")</f>
        <v/>
      </c>
      <c r="BA153" s="872">
        <f>IF(ISNUMBER(U153),'Cover Page'!$D$35/1000000*'4 classification'!U153/'FX rate'!$C14,"")</f>
        <v>0</v>
      </c>
      <c r="BB153" s="1118">
        <f>IF(ISNUMBER(V153),'Cover Page'!$D$35/1000000*'4 classification'!V153/'FX rate'!$C14,"")</f>
        <v>0</v>
      </c>
      <c r="BC153" s="871">
        <f>IF(ISNUMBER(W153),'Cover Page'!$D$35/1000000*'4 classification'!W153/'FX rate'!$C14,"")</f>
        <v>0</v>
      </c>
      <c r="BD153" s="722"/>
      <c r="BE153" s="722"/>
      <c r="BF153" s="722"/>
      <c r="BG153" s="722"/>
      <c r="BH153" s="722"/>
      <c r="BI153" s="722"/>
      <c r="BN153" s="860">
        <v>2009</v>
      </c>
      <c r="BO153" s="903" t="str">
        <f>IF(ISNUMBER(C153),'Cover Page'!$D$35/1000000*C153/'FX rate'!$C$23,"")</f>
        <v/>
      </c>
      <c r="BP153" s="1112" t="str">
        <f>IF(ISNUMBER(D153),'Cover Page'!$D$35/1000000*D153/'FX rate'!$C$23,"")</f>
        <v/>
      </c>
      <c r="BQ153" s="904" t="str">
        <f>IF(ISNUMBER(E153),'Cover Page'!$D$35/1000000*E153/'FX rate'!$C$23,"")</f>
        <v/>
      </c>
      <c r="BR153" s="1113" t="str">
        <f>IF(ISNUMBER(F153),'Cover Page'!$D$35/1000000*F153/'FX rate'!$C$23,"")</f>
        <v/>
      </c>
      <c r="BS153" s="1112" t="str">
        <f>IF(ISNUMBER(G153),'Cover Page'!$D$35/1000000*G153/'FX rate'!$C$23,"")</f>
        <v/>
      </c>
      <c r="BT153" s="904" t="str">
        <f>IF(ISNUMBER(H153),'Cover Page'!$D$35/1000000*H153/'FX rate'!$C$23,"")</f>
        <v/>
      </c>
      <c r="BU153" s="1113" t="str">
        <f>IF(ISNUMBER(I153),'Cover Page'!$D$35/1000000*I153/'FX rate'!$C$23,"")</f>
        <v/>
      </c>
      <c r="BV153" s="1112" t="str">
        <f>IF(ISNUMBER(J153),'Cover Page'!$D$35/1000000*J153/'FX rate'!$C$23,"")</f>
        <v/>
      </c>
      <c r="BW153" s="904" t="str">
        <f>IF(ISNUMBER(K153),'Cover Page'!$D$35/1000000*K153/'FX rate'!$C$23,"")</f>
        <v/>
      </c>
      <c r="BX153" s="1113" t="str">
        <f>IF(ISNUMBER(L153),'Cover Page'!$D$35/1000000*L153/'FX rate'!$C$23,"")</f>
        <v/>
      </c>
      <c r="BY153" s="1112" t="str">
        <f>IF(ISNUMBER(M153),'Cover Page'!$D$35/1000000*M153/'FX rate'!$C$23,"")</f>
        <v/>
      </c>
      <c r="BZ153" s="904" t="str">
        <f>IF(ISNUMBER(N153),'Cover Page'!$D$35/1000000*N153/'FX rate'!$C$23,"")</f>
        <v/>
      </c>
      <c r="CA153" s="1113" t="str">
        <f>IF(ISNUMBER(O153),'Cover Page'!$D$35/1000000*O153/'FX rate'!$C$23,"")</f>
        <v/>
      </c>
      <c r="CB153" s="1112" t="str">
        <f>IF(ISNUMBER(P153),'Cover Page'!$D$35/1000000*P153/'FX rate'!$C$23,"")</f>
        <v/>
      </c>
      <c r="CC153" s="904" t="str">
        <f>IF(ISNUMBER(Q153),'Cover Page'!$D$35/1000000*Q153/'FX rate'!$C$23,"")</f>
        <v/>
      </c>
      <c r="CD153" s="1113" t="str">
        <f>IF(ISNUMBER(R153),'Cover Page'!$D$35/1000000*R153/'FX rate'!$C$23,"")</f>
        <v/>
      </c>
      <c r="CE153" s="1112" t="str">
        <f>IF(ISNUMBER(S153),'Cover Page'!$D$35/1000000*S153/'FX rate'!$C$23,"")</f>
        <v/>
      </c>
      <c r="CF153" s="1109" t="str">
        <f>IF(ISNUMBER(T153),'Cover Page'!$D$35/1000000*T153/'FX rate'!$C$23,"")</f>
        <v/>
      </c>
      <c r="CG153" s="1111">
        <f>IF(ISNUMBER(U153),'Cover Page'!$D$35/1000000*U153/'FX rate'!$C$23,"")</f>
        <v>0</v>
      </c>
      <c r="CH153" s="1110">
        <f>IF(ISNUMBER(V153),'Cover Page'!$D$35/1000000*V153/'FX rate'!$C$23,"")</f>
        <v>0</v>
      </c>
      <c r="CI153" s="1107">
        <f>IF(ISNUMBER(W153),'Cover Page'!$D$35/1000000*W153/'FX rate'!$C$23,"")</f>
        <v>0</v>
      </c>
      <c r="CJ153" s="795"/>
      <c r="CK153" s="795"/>
      <c r="CL153" s="795"/>
      <c r="CM153" s="795"/>
      <c r="CN153" s="795"/>
      <c r="CO153" s="795"/>
      <c r="CP153" s="795"/>
      <c r="CQ153" s="795"/>
      <c r="CR153" s="795"/>
      <c r="CS153" s="795"/>
    </row>
    <row r="154" spans="1:97" s="2" customFormat="1" ht="14.25" x14ac:dyDescent="0.2">
      <c r="A154" s="6"/>
      <c r="B154" s="78">
        <v>2010</v>
      </c>
      <c r="C154" s="177"/>
      <c r="D154" s="119"/>
      <c r="E154" s="118"/>
      <c r="F154" s="173"/>
      <c r="G154" s="119"/>
      <c r="H154" s="118"/>
      <c r="I154" s="173"/>
      <c r="J154" s="119"/>
      <c r="K154" s="118"/>
      <c r="L154" s="173"/>
      <c r="M154" s="119"/>
      <c r="N154" s="118"/>
      <c r="O154" s="173"/>
      <c r="P154" s="119"/>
      <c r="Q154" s="118"/>
      <c r="R154" s="173"/>
      <c r="S154" s="119"/>
      <c r="T154" s="119"/>
      <c r="U154" s="451">
        <f t="shared" si="32"/>
        <v>0</v>
      </c>
      <c r="V154" s="458">
        <f t="shared" si="33"/>
        <v>0</v>
      </c>
      <c r="W154" s="437">
        <f t="shared" si="34"/>
        <v>0</v>
      </c>
      <c r="AH154" s="788">
        <v>2010</v>
      </c>
      <c r="AI154" s="872" t="str">
        <f>IF(ISNUMBER(C154),'Cover Page'!$D$35/1000000*'4 classification'!C154/'FX rate'!$C15,"")</f>
        <v/>
      </c>
      <c r="AJ154" s="1120" t="str">
        <f>IF(ISNUMBER(D154),'Cover Page'!$D$35/1000000*'4 classification'!D154/'FX rate'!$C15,"")</f>
        <v/>
      </c>
      <c r="AK154" s="873" t="str">
        <f>IF(ISNUMBER(E154),'Cover Page'!$D$35/1000000*'4 classification'!E154/'FX rate'!$C15,"")</f>
        <v/>
      </c>
      <c r="AL154" s="1121" t="str">
        <f>IF(ISNUMBER(F154),'Cover Page'!$D$35/1000000*'4 classification'!F154/'FX rate'!$C15,"")</f>
        <v/>
      </c>
      <c r="AM154" s="1120" t="str">
        <f>IF(ISNUMBER(G154),'Cover Page'!$D$35/1000000*'4 classification'!G154/'FX rate'!$C15,"")</f>
        <v/>
      </c>
      <c r="AN154" s="873" t="str">
        <f>IF(ISNUMBER(H154),'Cover Page'!$D$35/1000000*'4 classification'!H154/'FX rate'!$C15,"")</f>
        <v/>
      </c>
      <c r="AO154" s="1121" t="str">
        <f>IF(ISNUMBER(I154),'Cover Page'!$D$35/1000000*'4 classification'!I154/'FX rate'!$C15,"")</f>
        <v/>
      </c>
      <c r="AP154" s="1120" t="str">
        <f>IF(ISNUMBER(J154),'Cover Page'!$D$35/1000000*'4 classification'!J154/'FX rate'!$C15,"")</f>
        <v/>
      </c>
      <c r="AQ154" s="873" t="str">
        <f>IF(ISNUMBER(K154),'Cover Page'!$D$35/1000000*'4 classification'!K154/'FX rate'!$C15,"")</f>
        <v/>
      </c>
      <c r="AR154" s="1121" t="str">
        <f>IF(ISNUMBER(L154),'Cover Page'!$D$35/1000000*'4 classification'!L154/'FX rate'!$C15,"")</f>
        <v/>
      </c>
      <c r="AS154" s="1120" t="str">
        <f>IF(ISNUMBER(M154),'Cover Page'!$D$35/1000000*'4 classification'!M154/'FX rate'!$C15,"")</f>
        <v/>
      </c>
      <c r="AT154" s="873" t="str">
        <f>IF(ISNUMBER(N154),'Cover Page'!$D$35/1000000*'4 classification'!N154/'FX rate'!$C15,"")</f>
        <v/>
      </c>
      <c r="AU154" s="1121" t="str">
        <f>IF(ISNUMBER(O154),'Cover Page'!$D$35/1000000*'4 classification'!O154/'FX rate'!$C15,"")</f>
        <v/>
      </c>
      <c r="AV154" s="1120" t="str">
        <f>IF(ISNUMBER(P154),'Cover Page'!$D$35/1000000*'4 classification'!P154/'FX rate'!$C15,"")</f>
        <v/>
      </c>
      <c r="AW154" s="873" t="str">
        <f>IF(ISNUMBER(Q154),'Cover Page'!$D$35/1000000*'4 classification'!Q154/'FX rate'!$C15,"")</f>
        <v/>
      </c>
      <c r="AX154" s="1121" t="str">
        <f>IF(ISNUMBER(R154),'Cover Page'!$D$35/1000000*'4 classification'!R154/'FX rate'!$C15,"")</f>
        <v/>
      </c>
      <c r="AY154" s="1120" t="str">
        <f>IF(ISNUMBER(S154),'Cover Page'!$D$35/1000000*'4 classification'!S154/'FX rate'!$C15,"")</f>
        <v/>
      </c>
      <c r="AZ154" s="1120" t="str">
        <f>IF(ISNUMBER(T154),'Cover Page'!$D$35/1000000*'4 classification'!T154/'FX rate'!$C15,"")</f>
        <v/>
      </c>
      <c r="BA154" s="872">
        <f>IF(ISNUMBER(U154),'Cover Page'!$D$35/1000000*'4 classification'!U154/'FX rate'!$C15,"")</f>
        <v>0</v>
      </c>
      <c r="BB154" s="1118">
        <f>IF(ISNUMBER(V154),'Cover Page'!$D$35/1000000*'4 classification'!V154/'FX rate'!$C15,"")</f>
        <v>0</v>
      </c>
      <c r="BC154" s="871">
        <f>IF(ISNUMBER(W154),'Cover Page'!$D$35/1000000*'4 classification'!W154/'FX rate'!$C15,"")</f>
        <v>0</v>
      </c>
      <c r="BD154" s="722"/>
      <c r="BE154" s="722"/>
      <c r="BF154" s="722"/>
      <c r="BG154" s="722"/>
      <c r="BH154" s="722"/>
      <c r="BI154" s="722"/>
      <c r="BN154" s="860">
        <v>2010</v>
      </c>
      <c r="BO154" s="903" t="str">
        <f>IF(ISNUMBER(C154),'Cover Page'!$D$35/1000000*C154/'FX rate'!$C$23,"")</f>
        <v/>
      </c>
      <c r="BP154" s="1112" t="str">
        <f>IF(ISNUMBER(D154),'Cover Page'!$D$35/1000000*D154/'FX rate'!$C$23,"")</f>
        <v/>
      </c>
      <c r="BQ154" s="904" t="str">
        <f>IF(ISNUMBER(E154),'Cover Page'!$D$35/1000000*E154/'FX rate'!$C$23,"")</f>
        <v/>
      </c>
      <c r="BR154" s="1113" t="str">
        <f>IF(ISNUMBER(F154),'Cover Page'!$D$35/1000000*F154/'FX rate'!$C$23,"")</f>
        <v/>
      </c>
      <c r="BS154" s="1112" t="str">
        <f>IF(ISNUMBER(G154),'Cover Page'!$D$35/1000000*G154/'FX rate'!$C$23,"")</f>
        <v/>
      </c>
      <c r="BT154" s="904" t="str">
        <f>IF(ISNUMBER(H154),'Cover Page'!$D$35/1000000*H154/'FX rate'!$C$23,"")</f>
        <v/>
      </c>
      <c r="BU154" s="1113" t="str">
        <f>IF(ISNUMBER(I154),'Cover Page'!$D$35/1000000*I154/'FX rate'!$C$23,"")</f>
        <v/>
      </c>
      <c r="BV154" s="1112" t="str">
        <f>IF(ISNUMBER(J154),'Cover Page'!$D$35/1000000*J154/'FX rate'!$C$23,"")</f>
        <v/>
      </c>
      <c r="BW154" s="904" t="str">
        <f>IF(ISNUMBER(K154),'Cover Page'!$D$35/1000000*K154/'FX rate'!$C$23,"")</f>
        <v/>
      </c>
      <c r="BX154" s="1113" t="str">
        <f>IF(ISNUMBER(L154),'Cover Page'!$D$35/1000000*L154/'FX rate'!$C$23,"")</f>
        <v/>
      </c>
      <c r="BY154" s="1112" t="str">
        <f>IF(ISNUMBER(M154),'Cover Page'!$D$35/1000000*M154/'FX rate'!$C$23,"")</f>
        <v/>
      </c>
      <c r="BZ154" s="904" t="str">
        <f>IF(ISNUMBER(N154),'Cover Page'!$D$35/1000000*N154/'FX rate'!$C$23,"")</f>
        <v/>
      </c>
      <c r="CA154" s="1113" t="str">
        <f>IF(ISNUMBER(O154),'Cover Page'!$D$35/1000000*O154/'FX rate'!$C$23,"")</f>
        <v/>
      </c>
      <c r="CB154" s="1112" t="str">
        <f>IF(ISNUMBER(P154),'Cover Page'!$D$35/1000000*P154/'FX rate'!$C$23,"")</f>
        <v/>
      </c>
      <c r="CC154" s="904" t="str">
        <f>IF(ISNUMBER(Q154),'Cover Page'!$D$35/1000000*Q154/'FX rate'!$C$23,"")</f>
        <v/>
      </c>
      <c r="CD154" s="1113" t="str">
        <f>IF(ISNUMBER(R154),'Cover Page'!$D$35/1000000*R154/'FX rate'!$C$23,"")</f>
        <v/>
      </c>
      <c r="CE154" s="1112" t="str">
        <f>IF(ISNUMBER(S154),'Cover Page'!$D$35/1000000*S154/'FX rate'!$C$23,"")</f>
        <v/>
      </c>
      <c r="CF154" s="1109" t="str">
        <f>IF(ISNUMBER(T154),'Cover Page'!$D$35/1000000*T154/'FX rate'!$C$23,"")</f>
        <v/>
      </c>
      <c r="CG154" s="1111">
        <f>IF(ISNUMBER(U154),'Cover Page'!$D$35/1000000*U154/'FX rate'!$C$23,"")</f>
        <v>0</v>
      </c>
      <c r="CH154" s="1110">
        <f>IF(ISNUMBER(V154),'Cover Page'!$D$35/1000000*V154/'FX rate'!$C$23,"")</f>
        <v>0</v>
      </c>
      <c r="CI154" s="1107">
        <f>IF(ISNUMBER(W154),'Cover Page'!$D$35/1000000*W154/'FX rate'!$C$23,"")</f>
        <v>0</v>
      </c>
      <c r="CJ154" s="795"/>
      <c r="CK154" s="795"/>
      <c r="CL154" s="795"/>
      <c r="CM154" s="795"/>
      <c r="CN154" s="795"/>
      <c r="CO154" s="795"/>
      <c r="CP154" s="795"/>
      <c r="CQ154" s="795"/>
      <c r="CR154" s="795"/>
      <c r="CS154" s="795"/>
    </row>
    <row r="155" spans="1:97" s="2" customFormat="1" ht="14.25" x14ac:dyDescent="0.2">
      <c r="A155" s="6"/>
      <c r="B155" s="78">
        <v>2011</v>
      </c>
      <c r="C155" s="177"/>
      <c r="D155" s="119"/>
      <c r="E155" s="118"/>
      <c r="F155" s="173"/>
      <c r="G155" s="119"/>
      <c r="H155" s="118"/>
      <c r="I155" s="173"/>
      <c r="J155" s="119"/>
      <c r="K155" s="118"/>
      <c r="L155" s="173"/>
      <c r="M155" s="119"/>
      <c r="N155" s="118"/>
      <c r="O155" s="173"/>
      <c r="P155" s="119"/>
      <c r="Q155" s="118"/>
      <c r="R155" s="173"/>
      <c r="S155" s="119"/>
      <c r="T155" s="119"/>
      <c r="U155" s="451">
        <f t="shared" si="32"/>
        <v>0</v>
      </c>
      <c r="V155" s="458">
        <f t="shared" si="33"/>
        <v>0</v>
      </c>
      <c r="W155" s="437">
        <f t="shared" si="34"/>
        <v>0</v>
      </c>
      <c r="AH155" s="788">
        <v>2011</v>
      </c>
      <c r="AI155" s="872" t="str">
        <f>IF(ISNUMBER(C155),'Cover Page'!$D$35/1000000*'4 classification'!C155/'FX rate'!$C16,"")</f>
        <v/>
      </c>
      <c r="AJ155" s="1120" t="str">
        <f>IF(ISNUMBER(D155),'Cover Page'!$D$35/1000000*'4 classification'!D155/'FX rate'!$C16,"")</f>
        <v/>
      </c>
      <c r="AK155" s="873" t="str">
        <f>IF(ISNUMBER(E155),'Cover Page'!$D$35/1000000*'4 classification'!E155/'FX rate'!$C16,"")</f>
        <v/>
      </c>
      <c r="AL155" s="1121" t="str">
        <f>IF(ISNUMBER(F155),'Cover Page'!$D$35/1000000*'4 classification'!F155/'FX rate'!$C16,"")</f>
        <v/>
      </c>
      <c r="AM155" s="1120" t="str">
        <f>IF(ISNUMBER(G155),'Cover Page'!$D$35/1000000*'4 classification'!G155/'FX rate'!$C16,"")</f>
        <v/>
      </c>
      <c r="AN155" s="873" t="str">
        <f>IF(ISNUMBER(H155),'Cover Page'!$D$35/1000000*'4 classification'!H155/'FX rate'!$C16,"")</f>
        <v/>
      </c>
      <c r="AO155" s="1121" t="str">
        <f>IF(ISNUMBER(I155),'Cover Page'!$D$35/1000000*'4 classification'!I155/'FX rate'!$C16,"")</f>
        <v/>
      </c>
      <c r="AP155" s="1120" t="str">
        <f>IF(ISNUMBER(J155),'Cover Page'!$D$35/1000000*'4 classification'!J155/'FX rate'!$C16,"")</f>
        <v/>
      </c>
      <c r="AQ155" s="873" t="str">
        <f>IF(ISNUMBER(K155),'Cover Page'!$D$35/1000000*'4 classification'!K155/'FX rate'!$C16,"")</f>
        <v/>
      </c>
      <c r="AR155" s="1121" t="str">
        <f>IF(ISNUMBER(L155),'Cover Page'!$D$35/1000000*'4 classification'!L155/'FX rate'!$C16,"")</f>
        <v/>
      </c>
      <c r="AS155" s="1120" t="str">
        <f>IF(ISNUMBER(M155),'Cover Page'!$D$35/1000000*'4 classification'!M155/'FX rate'!$C16,"")</f>
        <v/>
      </c>
      <c r="AT155" s="873" t="str">
        <f>IF(ISNUMBER(N155),'Cover Page'!$D$35/1000000*'4 classification'!N155/'FX rate'!$C16,"")</f>
        <v/>
      </c>
      <c r="AU155" s="1121" t="str">
        <f>IF(ISNUMBER(O155),'Cover Page'!$D$35/1000000*'4 classification'!O155/'FX rate'!$C16,"")</f>
        <v/>
      </c>
      <c r="AV155" s="1120" t="str">
        <f>IF(ISNUMBER(P155),'Cover Page'!$D$35/1000000*'4 classification'!P155/'FX rate'!$C16,"")</f>
        <v/>
      </c>
      <c r="AW155" s="873" t="str">
        <f>IF(ISNUMBER(Q155),'Cover Page'!$D$35/1000000*'4 classification'!Q155/'FX rate'!$C16,"")</f>
        <v/>
      </c>
      <c r="AX155" s="1121" t="str">
        <f>IF(ISNUMBER(R155),'Cover Page'!$D$35/1000000*'4 classification'!R155/'FX rate'!$C16,"")</f>
        <v/>
      </c>
      <c r="AY155" s="1120" t="str">
        <f>IF(ISNUMBER(S155),'Cover Page'!$D$35/1000000*'4 classification'!S155/'FX rate'!$C16,"")</f>
        <v/>
      </c>
      <c r="AZ155" s="1120" t="str">
        <f>IF(ISNUMBER(T155),'Cover Page'!$D$35/1000000*'4 classification'!T155/'FX rate'!$C16,"")</f>
        <v/>
      </c>
      <c r="BA155" s="872">
        <f>IF(ISNUMBER(U155),'Cover Page'!$D$35/1000000*'4 classification'!U155/'FX rate'!$C16,"")</f>
        <v>0</v>
      </c>
      <c r="BB155" s="1118">
        <f>IF(ISNUMBER(V155),'Cover Page'!$D$35/1000000*'4 classification'!V155/'FX rate'!$C16,"")</f>
        <v>0</v>
      </c>
      <c r="BC155" s="871">
        <f>IF(ISNUMBER(W155),'Cover Page'!$D$35/1000000*'4 classification'!W155/'FX rate'!$C16,"")</f>
        <v>0</v>
      </c>
      <c r="BD155" s="722"/>
      <c r="BE155" s="722"/>
      <c r="BF155" s="722"/>
      <c r="BG155" s="722"/>
      <c r="BH155" s="722"/>
      <c r="BI155" s="722"/>
      <c r="BN155" s="860">
        <v>2011</v>
      </c>
      <c r="BO155" s="903" t="str">
        <f>IF(ISNUMBER(C155),'Cover Page'!$D$35/1000000*C155/'FX rate'!$C$23,"")</f>
        <v/>
      </c>
      <c r="BP155" s="1112" t="str">
        <f>IF(ISNUMBER(D155),'Cover Page'!$D$35/1000000*D155/'FX rate'!$C$23,"")</f>
        <v/>
      </c>
      <c r="BQ155" s="904" t="str">
        <f>IF(ISNUMBER(E155),'Cover Page'!$D$35/1000000*E155/'FX rate'!$C$23,"")</f>
        <v/>
      </c>
      <c r="BR155" s="1113" t="str">
        <f>IF(ISNUMBER(F155),'Cover Page'!$D$35/1000000*F155/'FX rate'!$C$23,"")</f>
        <v/>
      </c>
      <c r="BS155" s="1112" t="str">
        <f>IF(ISNUMBER(G155),'Cover Page'!$D$35/1000000*G155/'FX rate'!$C$23,"")</f>
        <v/>
      </c>
      <c r="BT155" s="904" t="str">
        <f>IF(ISNUMBER(H155),'Cover Page'!$D$35/1000000*H155/'FX rate'!$C$23,"")</f>
        <v/>
      </c>
      <c r="BU155" s="1113" t="str">
        <f>IF(ISNUMBER(I155),'Cover Page'!$D$35/1000000*I155/'FX rate'!$C$23,"")</f>
        <v/>
      </c>
      <c r="BV155" s="1112" t="str">
        <f>IF(ISNUMBER(J155),'Cover Page'!$D$35/1000000*J155/'FX rate'!$C$23,"")</f>
        <v/>
      </c>
      <c r="BW155" s="904" t="str">
        <f>IF(ISNUMBER(K155),'Cover Page'!$D$35/1000000*K155/'FX rate'!$C$23,"")</f>
        <v/>
      </c>
      <c r="BX155" s="1113" t="str">
        <f>IF(ISNUMBER(L155),'Cover Page'!$D$35/1000000*L155/'FX rate'!$C$23,"")</f>
        <v/>
      </c>
      <c r="BY155" s="1112" t="str">
        <f>IF(ISNUMBER(M155),'Cover Page'!$D$35/1000000*M155/'FX rate'!$C$23,"")</f>
        <v/>
      </c>
      <c r="BZ155" s="904" t="str">
        <f>IF(ISNUMBER(N155),'Cover Page'!$D$35/1000000*N155/'FX rate'!$C$23,"")</f>
        <v/>
      </c>
      <c r="CA155" s="1113" t="str">
        <f>IF(ISNUMBER(O155),'Cover Page'!$D$35/1000000*O155/'FX rate'!$C$23,"")</f>
        <v/>
      </c>
      <c r="CB155" s="1112" t="str">
        <f>IF(ISNUMBER(P155),'Cover Page'!$D$35/1000000*P155/'FX rate'!$C$23,"")</f>
        <v/>
      </c>
      <c r="CC155" s="904" t="str">
        <f>IF(ISNUMBER(Q155),'Cover Page'!$D$35/1000000*Q155/'FX rate'!$C$23,"")</f>
        <v/>
      </c>
      <c r="CD155" s="1113" t="str">
        <f>IF(ISNUMBER(R155),'Cover Page'!$D$35/1000000*R155/'FX rate'!$C$23,"")</f>
        <v/>
      </c>
      <c r="CE155" s="1112" t="str">
        <f>IF(ISNUMBER(S155),'Cover Page'!$D$35/1000000*S155/'FX rate'!$C$23,"")</f>
        <v/>
      </c>
      <c r="CF155" s="1109" t="str">
        <f>IF(ISNUMBER(T155),'Cover Page'!$D$35/1000000*T155/'FX rate'!$C$23,"")</f>
        <v/>
      </c>
      <c r="CG155" s="1111">
        <f>IF(ISNUMBER(U155),'Cover Page'!$D$35/1000000*U155/'FX rate'!$C$23,"")</f>
        <v>0</v>
      </c>
      <c r="CH155" s="1110">
        <f>IF(ISNUMBER(V155),'Cover Page'!$D$35/1000000*V155/'FX rate'!$C$23,"")</f>
        <v>0</v>
      </c>
      <c r="CI155" s="1107">
        <f>IF(ISNUMBER(W155),'Cover Page'!$D$35/1000000*W155/'FX rate'!$C$23,"")</f>
        <v>0</v>
      </c>
      <c r="CJ155" s="795"/>
      <c r="CK155" s="795"/>
      <c r="CL155" s="795"/>
      <c r="CM155" s="795"/>
      <c r="CN155" s="795"/>
      <c r="CO155" s="795"/>
      <c r="CP155" s="795"/>
      <c r="CQ155" s="795"/>
      <c r="CR155" s="795"/>
      <c r="CS155" s="795"/>
    </row>
    <row r="156" spans="1:97" s="2" customFormat="1" ht="14.25" x14ac:dyDescent="0.2">
      <c r="A156" s="6"/>
      <c r="B156" s="78">
        <v>2012</v>
      </c>
      <c r="C156" s="177"/>
      <c r="D156" s="119"/>
      <c r="E156" s="118"/>
      <c r="F156" s="173"/>
      <c r="G156" s="119"/>
      <c r="H156" s="118"/>
      <c r="I156" s="173"/>
      <c r="J156" s="119"/>
      <c r="K156" s="118"/>
      <c r="L156" s="173"/>
      <c r="M156" s="119"/>
      <c r="N156" s="118"/>
      <c r="O156" s="173"/>
      <c r="P156" s="119"/>
      <c r="Q156" s="118"/>
      <c r="R156" s="173"/>
      <c r="S156" s="119"/>
      <c r="T156" s="119"/>
      <c r="U156" s="451">
        <f t="shared" si="32"/>
        <v>0</v>
      </c>
      <c r="V156" s="458">
        <f t="shared" si="33"/>
        <v>0</v>
      </c>
      <c r="W156" s="437">
        <f t="shared" si="34"/>
        <v>0</v>
      </c>
      <c r="AH156" s="788">
        <v>2012</v>
      </c>
      <c r="AI156" s="872" t="str">
        <f>IF(ISNUMBER(C156),'Cover Page'!$D$35/1000000*'4 classification'!C156/'FX rate'!$C17,"")</f>
        <v/>
      </c>
      <c r="AJ156" s="1120" t="str">
        <f>IF(ISNUMBER(D156),'Cover Page'!$D$35/1000000*'4 classification'!D156/'FX rate'!$C17,"")</f>
        <v/>
      </c>
      <c r="AK156" s="873" t="str">
        <f>IF(ISNUMBER(E156),'Cover Page'!$D$35/1000000*'4 classification'!E156/'FX rate'!$C17,"")</f>
        <v/>
      </c>
      <c r="AL156" s="1121" t="str">
        <f>IF(ISNUMBER(F156),'Cover Page'!$D$35/1000000*'4 classification'!F156/'FX rate'!$C17,"")</f>
        <v/>
      </c>
      <c r="AM156" s="1120" t="str">
        <f>IF(ISNUMBER(G156),'Cover Page'!$D$35/1000000*'4 classification'!G156/'FX rate'!$C17,"")</f>
        <v/>
      </c>
      <c r="AN156" s="873" t="str">
        <f>IF(ISNUMBER(H156),'Cover Page'!$D$35/1000000*'4 classification'!H156/'FX rate'!$C17,"")</f>
        <v/>
      </c>
      <c r="AO156" s="1121" t="str">
        <f>IF(ISNUMBER(I156),'Cover Page'!$D$35/1000000*'4 classification'!I156/'FX rate'!$C17,"")</f>
        <v/>
      </c>
      <c r="AP156" s="1120" t="str">
        <f>IF(ISNUMBER(J156),'Cover Page'!$D$35/1000000*'4 classification'!J156/'FX rate'!$C17,"")</f>
        <v/>
      </c>
      <c r="AQ156" s="873" t="str">
        <f>IF(ISNUMBER(K156),'Cover Page'!$D$35/1000000*'4 classification'!K156/'FX rate'!$C17,"")</f>
        <v/>
      </c>
      <c r="AR156" s="1121" t="str">
        <f>IF(ISNUMBER(L156),'Cover Page'!$D$35/1000000*'4 classification'!L156/'FX rate'!$C17,"")</f>
        <v/>
      </c>
      <c r="AS156" s="1120" t="str">
        <f>IF(ISNUMBER(M156),'Cover Page'!$D$35/1000000*'4 classification'!M156/'FX rate'!$C17,"")</f>
        <v/>
      </c>
      <c r="AT156" s="873" t="str">
        <f>IF(ISNUMBER(N156),'Cover Page'!$D$35/1000000*'4 classification'!N156/'FX rate'!$C17,"")</f>
        <v/>
      </c>
      <c r="AU156" s="1121" t="str">
        <f>IF(ISNUMBER(O156),'Cover Page'!$D$35/1000000*'4 classification'!O156/'FX rate'!$C17,"")</f>
        <v/>
      </c>
      <c r="AV156" s="1120" t="str">
        <f>IF(ISNUMBER(P156),'Cover Page'!$D$35/1000000*'4 classification'!P156/'FX rate'!$C17,"")</f>
        <v/>
      </c>
      <c r="AW156" s="873" t="str">
        <f>IF(ISNUMBER(Q156),'Cover Page'!$D$35/1000000*'4 classification'!Q156/'FX rate'!$C17,"")</f>
        <v/>
      </c>
      <c r="AX156" s="1121" t="str">
        <f>IF(ISNUMBER(R156),'Cover Page'!$D$35/1000000*'4 classification'!R156/'FX rate'!$C17,"")</f>
        <v/>
      </c>
      <c r="AY156" s="1120" t="str">
        <f>IF(ISNUMBER(S156),'Cover Page'!$D$35/1000000*'4 classification'!S156/'FX rate'!$C17,"")</f>
        <v/>
      </c>
      <c r="AZ156" s="1120" t="str">
        <f>IF(ISNUMBER(T156),'Cover Page'!$D$35/1000000*'4 classification'!T156/'FX rate'!$C17,"")</f>
        <v/>
      </c>
      <c r="BA156" s="872">
        <f>IF(ISNUMBER(U156),'Cover Page'!$D$35/1000000*'4 classification'!U156/'FX rate'!$C17,"")</f>
        <v>0</v>
      </c>
      <c r="BB156" s="1118">
        <f>IF(ISNUMBER(V156),'Cover Page'!$D$35/1000000*'4 classification'!V156/'FX rate'!$C17,"")</f>
        <v>0</v>
      </c>
      <c r="BC156" s="871">
        <f>IF(ISNUMBER(W156),'Cover Page'!$D$35/1000000*'4 classification'!W156/'FX rate'!$C17,"")</f>
        <v>0</v>
      </c>
      <c r="BD156" s="722"/>
      <c r="BE156" s="722"/>
      <c r="BF156" s="722"/>
      <c r="BG156" s="722"/>
      <c r="BH156" s="722"/>
      <c r="BI156" s="722"/>
      <c r="BN156" s="860">
        <v>2012</v>
      </c>
      <c r="BO156" s="903" t="str">
        <f>IF(ISNUMBER(C156),'Cover Page'!$D$35/1000000*C156/'FX rate'!$C$23,"")</f>
        <v/>
      </c>
      <c r="BP156" s="1112" t="str">
        <f>IF(ISNUMBER(D156),'Cover Page'!$D$35/1000000*D156/'FX rate'!$C$23,"")</f>
        <v/>
      </c>
      <c r="BQ156" s="904" t="str">
        <f>IF(ISNUMBER(E156),'Cover Page'!$D$35/1000000*E156/'FX rate'!$C$23,"")</f>
        <v/>
      </c>
      <c r="BR156" s="1113" t="str">
        <f>IF(ISNUMBER(F156),'Cover Page'!$D$35/1000000*F156/'FX rate'!$C$23,"")</f>
        <v/>
      </c>
      <c r="BS156" s="1112" t="str">
        <f>IF(ISNUMBER(G156),'Cover Page'!$D$35/1000000*G156/'FX rate'!$C$23,"")</f>
        <v/>
      </c>
      <c r="BT156" s="904" t="str">
        <f>IF(ISNUMBER(H156),'Cover Page'!$D$35/1000000*H156/'FX rate'!$C$23,"")</f>
        <v/>
      </c>
      <c r="BU156" s="1113" t="str">
        <f>IF(ISNUMBER(I156),'Cover Page'!$D$35/1000000*I156/'FX rate'!$C$23,"")</f>
        <v/>
      </c>
      <c r="BV156" s="1112" t="str">
        <f>IF(ISNUMBER(J156),'Cover Page'!$D$35/1000000*J156/'FX rate'!$C$23,"")</f>
        <v/>
      </c>
      <c r="BW156" s="904" t="str">
        <f>IF(ISNUMBER(K156),'Cover Page'!$D$35/1000000*K156/'FX rate'!$C$23,"")</f>
        <v/>
      </c>
      <c r="BX156" s="1113" t="str">
        <f>IF(ISNUMBER(L156),'Cover Page'!$D$35/1000000*L156/'FX rate'!$C$23,"")</f>
        <v/>
      </c>
      <c r="BY156" s="1112" t="str">
        <f>IF(ISNUMBER(M156),'Cover Page'!$D$35/1000000*M156/'FX rate'!$C$23,"")</f>
        <v/>
      </c>
      <c r="BZ156" s="904" t="str">
        <f>IF(ISNUMBER(N156),'Cover Page'!$D$35/1000000*N156/'FX rate'!$C$23,"")</f>
        <v/>
      </c>
      <c r="CA156" s="1113" t="str">
        <f>IF(ISNUMBER(O156),'Cover Page'!$D$35/1000000*O156/'FX rate'!$C$23,"")</f>
        <v/>
      </c>
      <c r="CB156" s="1112" t="str">
        <f>IF(ISNUMBER(P156),'Cover Page'!$D$35/1000000*P156/'FX rate'!$C$23,"")</f>
        <v/>
      </c>
      <c r="CC156" s="904" t="str">
        <f>IF(ISNUMBER(Q156),'Cover Page'!$D$35/1000000*Q156/'FX rate'!$C$23,"")</f>
        <v/>
      </c>
      <c r="CD156" s="1113" t="str">
        <f>IF(ISNUMBER(R156),'Cover Page'!$D$35/1000000*R156/'FX rate'!$C$23,"")</f>
        <v/>
      </c>
      <c r="CE156" s="1112" t="str">
        <f>IF(ISNUMBER(S156),'Cover Page'!$D$35/1000000*S156/'FX rate'!$C$23,"")</f>
        <v/>
      </c>
      <c r="CF156" s="1109" t="str">
        <f>IF(ISNUMBER(T156),'Cover Page'!$D$35/1000000*T156/'FX rate'!$C$23,"")</f>
        <v/>
      </c>
      <c r="CG156" s="1111">
        <f>IF(ISNUMBER(U156),'Cover Page'!$D$35/1000000*U156/'FX rate'!$C$23,"")</f>
        <v>0</v>
      </c>
      <c r="CH156" s="1110">
        <f>IF(ISNUMBER(V156),'Cover Page'!$D$35/1000000*V156/'FX rate'!$C$23,"")</f>
        <v>0</v>
      </c>
      <c r="CI156" s="1107">
        <f>IF(ISNUMBER(W156),'Cover Page'!$D$35/1000000*W156/'FX rate'!$C$23,"")</f>
        <v>0</v>
      </c>
      <c r="CJ156" s="795"/>
      <c r="CK156" s="795"/>
      <c r="CL156" s="795"/>
      <c r="CM156" s="795"/>
      <c r="CN156" s="795"/>
      <c r="CO156" s="795"/>
      <c r="CP156" s="795"/>
      <c r="CQ156" s="795"/>
      <c r="CR156" s="795"/>
      <c r="CS156" s="795"/>
    </row>
    <row r="157" spans="1:97" s="2" customFormat="1" ht="14.25" x14ac:dyDescent="0.2">
      <c r="A157" s="6"/>
      <c r="B157" s="78">
        <v>2013</v>
      </c>
      <c r="C157" s="177"/>
      <c r="D157" s="119"/>
      <c r="E157" s="118"/>
      <c r="F157" s="173"/>
      <c r="G157" s="119"/>
      <c r="H157" s="118"/>
      <c r="I157" s="173"/>
      <c r="J157" s="119"/>
      <c r="K157" s="118"/>
      <c r="L157" s="173"/>
      <c r="M157" s="119"/>
      <c r="N157" s="118"/>
      <c r="O157" s="173"/>
      <c r="P157" s="119"/>
      <c r="Q157" s="118"/>
      <c r="R157" s="173"/>
      <c r="S157" s="119"/>
      <c r="T157" s="119"/>
      <c r="U157" s="451">
        <f t="shared" si="32"/>
        <v>0</v>
      </c>
      <c r="V157" s="458">
        <f t="shared" si="33"/>
        <v>0</v>
      </c>
      <c r="W157" s="437">
        <f t="shared" si="34"/>
        <v>0</v>
      </c>
      <c r="AH157" s="788">
        <v>2013</v>
      </c>
      <c r="AI157" s="872" t="str">
        <f>IF(ISNUMBER(C157),'Cover Page'!$D$35/1000000*'4 classification'!C157/'FX rate'!$C18,"")</f>
        <v/>
      </c>
      <c r="AJ157" s="1120" t="str">
        <f>IF(ISNUMBER(D157),'Cover Page'!$D$35/1000000*'4 classification'!D157/'FX rate'!$C18,"")</f>
        <v/>
      </c>
      <c r="AK157" s="873" t="str">
        <f>IF(ISNUMBER(E157),'Cover Page'!$D$35/1000000*'4 classification'!E157/'FX rate'!$C18,"")</f>
        <v/>
      </c>
      <c r="AL157" s="1121" t="str">
        <f>IF(ISNUMBER(F157),'Cover Page'!$D$35/1000000*'4 classification'!F157/'FX rate'!$C18,"")</f>
        <v/>
      </c>
      <c r="AM157" s="1120" t="str">
        <f>IF(ISNUMBER(G157),'Cover Page'!$D$35/1000000*'4 classification'!G157/'FX rate'!$C18,"")</f>
        <v/>
      </c>
      <c r="AN157" s="873" t="str">
        <f>IF(ISNUMBER(H157),'Cover Page'!$D$35/1000000*'4 classification'!H157/'FX rate'!$C18,"")</f>
        <v/>
      </c>
      <c r="AO157" s="1121" t="str">
        <f>IF(ISNUMBER(I157),'Cover Page'!$D$35/1000000*'4 classification'!I157/'FX rate'!$C18,"")</f>
        <v/>
      </c>
      <c r="AP157" s="1120" t="str">
        <f>IF(ISNUMBER(J157),'Cover Page'!$D$35/1000000*'4 classification'!J157/'FX rate'!$C18,"")</f>
        <v/>
      </c>
      <c r="AQ157" s="873" t="str">
        <f>IF(ISNUMBER(K157),'Cover Page'!$D$35/1000000*'4 classification'!K157/'FX rate'!$C18,"")</f>
        <v/>
      </c>
      <c r="AR157" s="1121" t="str">
        <f>IF(ISNUMBER(L157),'Cover Page'!$D$35/1000000*'4 classification'!L157/'FX rate'!$C18,"")</f>
        <v/>
      </c>
      <c r="AS157" s="1120" t="str">
        <f>IF(ISNUMBER(M157),'Cover Page'!$D$35/1000000*'4 classification'!M157/'FX rate'!$C18,"")</f>
        <v/>
      </c>
      <c r="AT157" s="873" t="str">
        <f>IF(ISNUMBER(N157),'Cover Page'!$D$35/1000000*'4 classification'!N157/'FX rate'!$C18,"")</f>
        <v/>
      </c>
      <c r="AU157" s="1121" t="str">
        <f>IF(ISNUMBER(O157),'Cover Page'!$D$35/1000000*'4 classification'!O157/'FX rate'!$C18,"")</f>
        <v/>
      </c>
      <c r="AV157" s="1120" t="str">
        <f>IF(ISNUMBER(P157),'Cover Page'!$D$35/1000000*'4 classification'!P157/'FX rate'!$C18,"")</f>
        <v/>
      </c>
      <c r="AW157" s="873" t="str">
        <f>IF(ISNUMBER(Q157),'Cover Page'!$D$35/1000000*'4 classification'!Q157/'FX rate'!$C18,"")</f>
        <v/>
      </c>
      <c r="AX157" s="1121" t="str">
        <f>IF(ISNUMBER(R157),'Cover Page'!$D$35/1000000*'4 classification'!R157/'FX rate'!$C18,"")</f>
        <v/>
      </c>
      <c r="AY157" s="1120" t="str">
        <f>IF(ISNUMBER(S157),'Cover Page'!$D$35/1000000*'4 classification'!S157/'FX rate'!$C18,"")</f>
        <v/>
      </c>
      <c r="AZ157" s="1120" t="str">
        <f>IF(ISNUMBER(T157),'Cover Page'!$D$35/1000000*'4 classification'!T157/'FX rate'!$C18,"")</f>
        <v/>
      </c>
      <c r="BA157" s="872">
        <f>IF(ISNUMBER(U157),'Cover Page'!$D$35/1000000*'4 classification'!U157/'FX rate'!$C18,"")</f>
        <v>0</v>
      </c>
      <c r="BB157" s="1118">
        <f>IF(ISNUMBER(V157),'Cover Page'!$D$35/1000000*'4 classification'!V157/'FX rate'!$C18,"")</f>
        <v>0</v>
      </c>
      <c r="BC157" s="871">
        <f>IF(ISNUMBER(W157),'Cover Page'!$D$35/1000000*'4 classification'!W157/'FX rate'!$C18,"")</f>
        <v>0</v>
      </c>
      <c r="BD157" s="722"/>
      <c r="BE157" s="722"/>
      <c r="BF157" s="722"/>
      <c r="BG157" s="722"/>
      <c r="BH157" s="722"/>
      <c r="BI157" s="722"/>
      <c r="BN157" s="860">
        <v>2013</v>
      </c>
      <c r="BO157" s="903" t="str">
        <f>IF(ISNUMBER(C157),'Cover Page'!$D$35/1000000*C157/'FX rate'!$C$23,"")</f>
        <v/>
      </c>
      <c r="BP157" s="1112" t="str">
        <f>IF(ISNUMBER(D157),'Cover Page'!$D$35/1000000*D157/'FX rate'!$C$23,"")</f>
        <v/>
      </c>
      <c r="BQ157" s="904" t="str">
        <f>IF(ISNUMBER(E157),'Cover Page'!$D$35/1000000*E157/'FX rate'!$C$23,"")</f>
        <v/>
      </c>
      <c r="BR157" s="1113" t="str">
        <f>IF(ISNUMBER(F157),'Cover Page'!$D$35/1000000*F157/'FX rate'!$C$23,"")</f>
        <v/>
      </c>
      <c r="BS157" s="1112" t="str">
        <f>IF(ISNUMBER(G157),'Cover Page'!$D$35/1000000*G157/'FX rate'!$C$23,"")</f>
        <v/>
      </c>
      <c r="BT157" s="904" t="str">
        <f>IF(ISNUMBER(H157),'Cover Page'!$D$35/1000000*H157/'FX rate'!$C$23,"")</f>
        <v/>
      </c>
      <c r="BU157" s="1113" t="str">
        <f>IF(ISNUMBER(I157),'Cover Page'!$D$35/1000000*I157/'FX rate'!$C$23,"")</f>
        <v/>
      </c>
      <c r="BV157" s="1112" t="str">
        <f>IF(ISNUMBER(J157),'Cover Page'!$D$35/1000000*J157/'FX rate'!$C$23,"")</f>
        <v/>
      </c>
      <c r="BW157" s="904" t="str">
        <f>IF(ISNUMBER(K157),'Cover Page'!$D$35/1000000*K157/'FX rate'!$C$23,"")</f>
        <v/>
      </c>
      <c r="BX157" s="1113" t="str">
        <f>IF(ISNUMBER(L157),'Cover Page'!$D$35/1000000*L157/'FX rate'!$C$23,"")</f>
        <v/>
      </c>
      <c r="BY157" s="1112" t="str">
        <f>IF(ISNUMBER(M157),'Cover Page'!$D$35/1000000*M157/'FX rate'!$C$23,"")</f>
        <v/>
      </c>
      <c r="BZ157" s="904" t="str">
        <f>IF(ISNUMBER(N157),'Cover Page'!$D$35/1000000*N157/'FX rate'!$C$23,"")</f>
        <v/>
      </c>
      <c r="CA157" s="1113" t="str">
        <f>IF(ISNUMBER(O157),'Cover Page'!$D$35/1000000*O157/'FX rate'!$C$23,"")</f>
        <v/>
      </c>
      <c r="CB157" s="1112" t="str">
        <f>IF(ISNUMBER(P157),'Cover Page'!$D$35/1000000*P157/'FX rate'!$C$23,"")</f>
        <v/>
      </c>
      <c r="CC157" s="904" t="str">
        <f>IF(ISNUMBER(Q157),'Cover Page'!$D$35/1000000*Q157/'FX rate'!$C$23,"")</f>
        <v/>
      </c>
      <c r="CD157" s="1113" t="str">
        <f>IF(ISNUMBER(R157),'Cover Page'!$D$35/1000000*R157/'FX rate'!$C$23,"")</f>
        <v/>
      </c>
      <c r="CE157" s="1112" t="str">
        <f>IF(ISNUMBER(S157),'Cover Page'!$D$35/1000000*S157/'FX rate'!$C$23,"")</f>
        <v/>
      </c>
      <c r="CF157" s="1109" t="str">
        <f>IF(ISNUMBER(T157),'Cover Page'!$D$35/1000000*T157/'FX rate'!$C$23,"")</f>
        <v/>
      </c>
      <c r="CG157" s="1111">
        <f>IF(ISNUMBER(U157),'Cover Page'!$D$35/1000000*U157/'FX rate'!$C$23,"")</f>
        <v>0</v>
      </c>
      <c r="CH157" s="1110">
        <f>IF(ISNUMBER(V157),'Cover Page'!$D$35/1000000*V157/'FX rate'!$C$23,"")</f>
        <v>0</v>
      </c>
      <c r="CI157" s="1107">
        <f>IF(ISNUMBER(W157),'Cover Page'!$D$35/1000000*W157/'FX rate'!$C$23,"")</f>
        <v>0</v>
      </c>
      <c r="CJ157" s="795"/>
      <c r="CK157" s="795"/>
      <c r="CL157" s="795"/>
      <c r="CM157" s="795"/>
      <c r="CN157" s="795"/>
      <c r="CO157" s="795"/>
      <c r="CP157" s="795"/>
      <c r="CQ157" s="795"/>
      <c r="CR157" s="795"/>
      <c r="CS157" s="795"/>
    </row>
    <row r="158" spans="1:97" s="20" customFormat="1" ht="14.25" x14ac:dyDescent="0.2">
      <c r="A158" s="24"/>
      <c r="B158" s="37">
        <v>2014</v>
      </c>
      <c r="C158" s="180"/>
      <c r="D158" s="121"/>
      <c r="E158" s="120"/>
      <c r="F158" s="174"/>
      <c r="G158" s="121"/>
      <c r="H158" s="120"/>
      <c r="I158" s="174"/>
      <c r="J158" s="121"/>
      <c r="K158" s="120"/>
      <c r="L158" s="174"/>
      <c r="M158" s="121"/>
      <c r="N158" s="120"/>
      <c r="O158" s="174"/>
      <c r="P158" s="121"/>
      <c r="Q158" s="120"/>
      <c r="R158" s="174"/>
      <c r="S158" s="121"/>
      <c r="T158" s="121"/>
      <c r="U158" s="451">
        <f t="shared" si="32"/>
        <v>0</v>
      </c>
      <c r="V158" s="458">
        <f t="shared" si="33"/>
        <v>0</v>
      </c>
      <c r="W158" s="437">
        <f t="shared" si="34"/>
        <v>0</v>
      </c>
      <c r="AH158" s="791">
        <v>2014</v>
      </c>
      <c r="AI158" s="883" t="str">
        <f>IF(ISNUMBER(C158),'Cover Page'!$D$35/1000000*'4 classification'!C158/'FX rate'!$C19,"")</f>
        <v/>
      </c>
      <c r="AJ158" s="1122" t="str">
        <f>IF(ISNUMBER(D158),'Cover Page'!$D$35/1000000*'4 classification'!D158/'FX rate'!$C19,"")</f>
        <v/>
      </c>
      <c r="AK158" s="929" t="str">
        <f>IF(ISNUMBER(E158),'Cover Page'!$D$35/1000000*'4 classification'!E158/'FX rate'!$C19,"")</f>
        <v/>
      </c>
      <c r="AL158" s="1123" t="str">
        <f>IF(ISNUMBER(F158),'Cover Page'!$D$35/1000000*'4 classification'!F158/'FX rate'!$C19,"")</f>
        <v/>
      </c>
      <c r="AM158" s="1122" t="str">
        <f>IF(ISNUMBER(G158),'Cover Page'!$D$35/1000000*'4 classification'!G158/'FX rate'!$C19,"")</f>
        <v/>
      </c>
      <c r="AN158" s="929" t="str">
        <f>IF(ISNUMBER(H158),'Cover Page'!$D$35/1000000*'4 classification'!H158/'FX rate'!$C19,"")</f>
        <v/>
      </c>
      <c r="AO158" s="1123" t="str">
        <f>IF(ISNUMBER(I158),'Cover Page'!$D$35/1000000*'4 classification'!I158/'FX rate'!$C19,"")</f>
        <v/>
      </c>
      <c r="AP158" s="1122" t="str">
        <f>IF(ISNUMBER(J158),'Cover Page'!$D$35/1000000*'4 classification'!J158/'FX rate'!$C19,"")</f>
        <v/>
      </c>
      <c r="AQ158" s="929" t="str">
        <f>IF(ISNUMBER(K158),'Cover Page'!$D$35/1000000*'4 classification'!K158/'FX rate'!$C19,"")</f>
        <v/>
      </c>
      <c r="AR158" s="1123" t="str">
        <f>IF(ISNUMBER(L158),'Cover Page'!$D$35/1000000*'4 classification'!L158/'FX rate'!$C19,"")</f>
        <v/>
      </c>
      <c r="AS158" s="1122" t="str">
        <f>IF(ISNUMBER(M158),'Cover Page'!$D$35/1000000*'4 classification'!M158/'FX rate'!$C19,"")</f>
        <v/>
      </c>
      <c r="AT158" s="929" t="str">
        <f>IF(ISNUMBER(N158),'Cover Page'!$D$35/1000000*'4 classification'!N158/'FX rate'!$C19,"")</f>
        <v/>
      </c>
      <c r="AU158" s="1123" t="str">
        <f>IF(ISNUMBER(O158),'Cover Page'!$D$35/1000000*'4 classification'!O158/'FX rate'!$C19,"")</f>
        <v/>
      </c>
      <c r="AV158" s="1122" t="str">
        <f>IF(ISNUMBER(P158),'Cover Page'!$D$35/1000000*'4 classification'!P158/'FX rate'!$C19,"")</f>
        <v/>
      </c>
      <c r="AW158" s="929" t="str">
        <f>IF(ISNUMBER(Q158),'Cover Page'!$D$35/1000000*'4 classification'!Q158/'FX rate'!$C19,"")</f>
        <v/>
      </c>
      <c r="AX158" s="1123" t="str">
        <f>IF(ISNUMBER(R158),'Cover Page'!$D$35/1000000*'4 classification'!R158/'FX rate'!$C19,"")</f>
        <v/>
      </c>
      <c r="AY158" s="1122" t="str">
        <f>IF(ISNUMBER(S158),'Cover Page'!$D$35/1000000*'4 classification'!S158/'FX rate'!$C19,"")</f>
        <v/>
      </c>
      <c r="AZ158" s="1122" t="str">
        <f>IF(ISNUMBER(T158),'Cover Page'!$D$35/1000000*'4 classification'!T158/'FX rate'!$C19,"")</f>
        <v/>
      </c>
      <c r="BA158" s="872">
        <f>IF(ISNUMBER(U158),'Cover Page'!$D$35/1000000*'4 classification'!U158/'FX rate'!$C19,"")</f>
        <v>0</v>
      </c>
      <c r="BB158" s="1118">
        <f>IF(ISNUMBER(V158),'Cover Page'!$D$35/1000000*'4 classification'!V158/'FX rate'!$C19,"")</f>
        <v>0</v>
      </c>
      <c r="BC158" s="871">
        <f>IF(ISNUMBER(W158),'Cover Page'!$D$35/1000000*'4 classification'!W158/'FX rate'!$C19,"")</f>
        <v>0</v>
      </c>
      <c r="BD158" s="722"/>
      <c r="BE158" s="722"/>
      <c r="BF158" s="722"/>
      <c r="BG158" s="722"/>
      <c r="BH158" s="722"/>
      <c r="BI158" s="722"/>
      <c r="BN158" s="863">
        <v>2014</v>
      </c>
      <c r="BO158" s="914" t="str">
        <f>IF(ISNUMBER(C158),'Cover Page'!$D$35/1000000*C158/'FX rate'!$C$23,"")</f>
        <v/>
      </c>
      <c r="BP158" s="1114" t="str">
        <f>IF(ISNUMBER(D158),'Cover Page'!$D$35/1000000*D158/'FX rate'!$C$23,"")</f>
        <v/>
      </c>
      <c r="BQ158" s="915" t="str">
        <f>IF(ISNUMBER(E158),'Cover Page'!$D$35/1000000*E158/'FX rate'!$C$23,"")</f>
        <v/>
      </c>
      <c r="BR158" s="1115" t="str">
        <f>IF(ISNUMBER(F158),'Cover Page'!$D$35/1000000*F158/'FX rate'!$C$23,"")</f>
        <v/>
      </c>
      <c r="BS158" s="1114" t="str">
        <f>IF(ISNUMBER(G158),'Cover Page'!$D$35/1000000*G158/'FX rate'!$C$23,"")</f>
        <v/>
      </c>
      <c r="BT158" s="915" t="str">
        <f>IF(ISNUMBER(H158),'Cover Page'!$D$35/1000000*H158/'FX rate'!$C$23,"")</f>
        <v/>
      </c>
      <c r="BU158" s="1115" t="str">
        <f>IF(ISNUMBER(I158),'Cover Page'!$D$35/1000000*I158/'FX rate'!$C$23,"")</f>
        <v/>
      </c>
      <c r="BV158" s="1114" t="str">
        <f>IF(ISNUMBER(J158),'Cover Page'!$D$35/1000000*J158/'FX rate'!$C$23,"")</f>
        <v/>
      </c>
      <c r="BW158" s="915" t="str">
        <f>IF(ISNUMBER(K158),'Cover Page'!$D$35/1000000*K158/'FX rate'!$C$23,"")</f>
        <v/>
      </c>
      <c r="BX158" s="1115" t="str">
        <f>IF(ISNUMBER(L158),'Cover Page'!$D$35/1000000*L158/'FX rate'!$C$23,"")</f>
        <v/>
      </c>
      <c r="BY158" s="1114" t="str">
        <f>IF(ISNUMBER(M158),'Cover Page'!$D$35/1000000*M158/'FX rate'!$C$23,"")</f>
        <v/>
      </c>
      <c r="BZ158" s="915" t="str">
        <f>IF(ISNUMBER(N158),'Cover Page'!$D$35/1000000*N158/'FX rate'!$C$23,"")</f>
        <v/>
      </c>
      <c r="CA158" s="1115" t="str">
        <f>IF(ISNUMBER(O158),'Cover Page'!$D$35/1000000*O158/'FX rate'!$C$23,"")</f>
        <v/>
      </c>
      <c r="CB158" s="1114" t="str">
        <f>IF(ISNUMBER(P158),'Cover Page'!$D$35/1000000*P158/'FX rate'!$C$23,"")</f>
        <v/>
      </c>
      <c r="CC158" s="915" t="str">
        <f>IF(ISNUMBER(Q158),'Cover Page'!$D$35/1000000*Q158/'FX rate'!$C$23,"")</f>
        <v/>
      </c>
      <c r="CD158" s="1115" t="str">
        <f>IF(ISNUMBER(R158),'Cover Page'!$D$35/1000000*R158/'FX rate'!$C$23,"")</f>
        <v/>
      </c>
      <c r="CE158" s="1114" t="str">
        <f>IF(ISNUMBER(S158),'Cover Page'!$D$35/1000000*S158/'FX rate'!$C$23,"")</f>
        <v/>
      </c>
      <c r="CF158" s="1175" t="str">
        <f>IF(ISNUMBER(T158),'Cover Page'!$D$35/1000000*T158/'FX rate'!$C$23,"")</f>
        <v/>
      </c>
      <c r="CG158" s="1111">
        <f>IF(ISNUMBER(U158),'Cover Page'!$D$35/1000000*U158/'FX rate'!$C$23,"")</f>
        <v>0</v>
      </c>
      <c r="CH158" s="1110">
        <f>IF(ISNUMBER(V158),'Cover Page'!$D$35/1000000*V158/'FX rate'!$C$23,"")</f>
        <v>0</v>
      </c>
      <c r="CI158" s="1107">
        <f>IF(ISNUMBER(W158),'Cover Page'!$D$35/1000000*W158/'FX rate'!$C$23,"")</f>
        <v>0</v>
      </c>
      <c r="CJ158" s="795"/>
      <c r="CK158" s="795"/>
      <c r="CL158" s="795"/>
      <c r="CM158" s="795"/>
      <c r="CN158" s="795"/>
      <c r="CO158" s="795"/>
      <c r="CP158" s="795"/>
      <c r="CQ158" s="795"/>
      <c r="CR158" s="795"/>
      <c r="CS158" s="795"/>
    </row>
    <row r="159" spans="1:97" s="20" customFormat="1" ht="14.25" x14ac:dyDescent="0.2">
      <c r="A159" s="24"/>
      <c r="B159" s="78">
        <v>2015</v>
      </c>
      <c r="C159" s="177"/>
      <c r="D159" s="119"/>
      <c r="E159" s="118"/>
      <c r="F159" s="173"/>
      <c r="G159" s="119"/>
      <c r="H159" s="118"/>
      <c r="I159" s="173"/>
      <c r="J159" s="119"/>
      <c r="K159" s="118"/>
      <c r="L159" s="173"/>
      <c r="M159" s="119"/>
      <c r="N159" s="118"/>
      <c r="O159" s="173"/>
      <c r="P159" s="119"/>
      <c r="Q159" s="118"/>
      <c r="R159" s="173"/>
      <c r="S159" s="119"/>
      <c r="T159" s="119"/>
      <c r="U159" s="452">
        <f t="shared" ref="U159:W159" si="35">C159+F159+I159+L159+O159+R159</f>
        <v>0</v>
      </c>
      <c r="V159" s="457">
        <f t="shared" si="35"/>
        <v>0</v>
      </c>
      <c r="W159" s="438">
        <f t="shared" si="35"/>
        <v>0</v>
      </c>
      <c r="AH159" s="788">
        <v>2015</v>
      </c>
      <c r="AI159" s="872" t="str">
        <f>IF(ISNUMBER(C159),'Cover Page'!$D$35/1000000*'4 classification'!C159/'FX rate'!$C20,"")</f>
        <v/>
      </c>
      <c r="AJ159" s="1120" t="str">
        <f>IF(ISNUMBER(D159),'Cover Page'!$D$35/1000000*'4 classification'!D159/'FX rate'!$C20,"")</f>
        <v/>
      </c>
      <c r="AK159" s="873" t="str">
        <f>IF(ISNUMBER(E159),'Cover Page'!$D$35/1000000*'4 classification'!E159/'FX rate'!$C20,"")</f>
        <v/>
      </c>
      <c r="AL159" s="1121" t="str">
        <f>IF(ISNUMBER(F159),'Cover Page'!$D$35/1000000*'4 classification'!F159/'FX rate'!$C20,"")</f>
        <v/>
      </c>
      <c r="AM159" s="1120" t="str">
        <f>IF(ISNUMBER(G159),'Cover Page'!$D$35/1000000*'4 classification'!G159/'FX rate'!$C20,"")</f>
        <v/>
      </c>
      <c r="AN159" s="873" t="str">
        <f>IF(ISNUMBER(H159),'Cover Page'!$D$35/1000000*'4 classification'!H159/'FX rate'!$C20,"")</f>
        <v/>
      </c>
      <c r="AO159" s="1121" t="str">
        <f>IF(ISNUMBER(I159),'Cover Page'!$D$35/1000000*'4 classification'!I159/'FX rate'!$C20,"")</f>
        <v/>
      </c>
      <c r="AP159" s="1120" t="str">
        <f>IF(ISNUMBER(J159),'Cover Page'!$D$35/1000000*'4 classification'!J159/'FX rate'!$C20,"")</f>
        <v/>
      </c>
      <c r="AQ159" s="873" t="str">
        <f>IF(ISNUMBER(K159),'Cover Page'!$D$35/1000000*'4 classification'!K159/'FX rate'!$C20,"")</f>
        <v/>
      </c>
      <c r="AR159" s="1121" t="str">
        <f>IF(ISNUMBER(L159),'Cover Page'!$D$35/1000000*'4 classification'!L159/'FX rate'!$C20,"")</f>
        <v/>
      </c>
      <c r="AS159" s="1120" t="str">
        <f>IF(ISNUMBER(M159),'Cover Page'!$D$35/1000000*'4 classification'!M159/'FX rate'!$C20,"")</f>
        <v/>
      </c>
      <c r="AT159" s="873" t="str">
        <f>IF(ISNUMBER(N159),'Cover Page'!$D$35/1000000*'4 classification'!N159/'FX rate'!$C20,"")</f>
        <v/>
      </c>
      <c r="AU159" s="1121" t="str">
        <f>IF(ISNUMBER(O159),'Cover Page'!$D$35/1000000*'4 classification'!O159/'FX rate'!$C20,"")</f>
        <v/>
      </c>
      <c r="AV159" s="1120" t="str">
        <f>IF(ISNUMBER(P159),'Cover Page'!$D$35/1000000*'4 classification'!P159/'FX rate'!$C20,"")</f>
        <v/>
      </c>
      <c r="AW159" s="873" t="str">
        <f>IF(ISNUMBER(Q159),'Cover Page'!$D$35/1000000*'4 classification'!Q159/'FX rate'!$C20,"")</f>
        <v/>
      </c>
      <c r="AX159" s="1121" t="str">
        <f>IF(ISNUMBER(R159),'Cover Page'!$D$35/1000000*'4 classification'!R159/'FX rate'!$C20,"")</f>
        <v/>
      </c>
      <c r="AY159" s="1120" t="str">
        <f>IF(ISNUMBER(S159),'Cover Page'!$D$35/1000000*'4 classification'!S159/'FX rate'!$C20,"")</f>
        <v/>
      </c>
      <c r="AZ159" s="1120" t="str">
        <f>IF(ISNUMBER(T159),'Cover Page'!$D$35/1000000*'4 classification'!T159/'FX rate'!$C20,"")</f>
        <v/>
      </c>
      <c r="BA159" s="872">
        <f>IF(ISNUMBER(U159),'Cover Page'!$D$35/1000000*'4 classification'!U159/'FX rate'!$C20,"")</f>
        <v>0</v>
      </c>
      <c r="BB159" s="1118">
        <f>IF(ISNUMBER(V159),'Cover Page'!$D$35/1000000*'4 classification'!V159/'FX rate'!$C20,"")</f>
        <v>0</v>
      </c>
      <c r="BC159" s="871">
        <f>IF(ISNUMBER(W159),'Cover Page'!$D$35/1000000*'4 classification'!W159/'FX rate'!$C20,"")</f>
        <v>0</v>
      </c>
      <c r="BD159" s="722"/>
      <c r="BE159" s="722"/>
      <c r="BF159" s="722"/>
      <c r="BG159" s="722"/>
      <c r="BH159" s="722"/>
      <c r="BI159" s="722"/>
      <c r="BN159" s="860">
        <v>2015</v>
      </c>
      <c r="BO159" s="903" t="str">
        <f>IF(ISNUMBER(C159),'Cover Page'!$D$35/1000000*C159/'FX rate'!$C$23,"")</f>
        <v/>
      </c>
      <c r="BP159" s="1112" t="str">
        <f>IF(ISNUMBER(D159),'Cover Page'!$D$35/1000000*D159/'FX rate'!$C$23,"")</f>
        <v/>
      </c>
      <c r="BQ159" s="904" t="str">
        <f>IF(ISNUMBER(E159),'Cover Page'!$D$35/1000000*E159/'FX rate'!$C$23,"")</f>
        <v/>
      </c>
      <c r="BR159" s="1113" t="str">
        <f>IF(ISNUMBER(F159),'Cover Page'!$D$35/1000000*F159/'FX rate'!$C$23,"")</f>
        <v/>
      </c>
      <c r="BS159" s="1112" t="str">
        <f>IF(ISNUMBER(G159),'Cover Page'!$D$35/1000000*G159/'FX rate'!$C$23,"")</f>
        <v/>
      </c>
      <c r="BT159" s="904" t="str">
        <f>IF(ISNUMBER(H159),'Cover Page'!$D$35/1000000*H159/'FX rate'!$C$23,"")</f>
        <v/>
      </c>
      <c r="BU159" s="1113" t="str">
        <f>IF(ISNUMBER(I159),'Cover Page'!$D$35/1000000*I159/'FX rate'!$C$23,"")</f>
        <v/>
      </c>
      <c r="BV159" s="1112" t="str">
        <f>IF(ISNUMBER(J159),'Cover Page'!$D$35/1000000*J159/'FX rate'!$C$23,"")</f>
        <v/>
      </c>
      <c r="BW159" s="904" t="str">
        <f>IF(ISNUMBER(K159),'Cover Page'!$D$35/1000000*K159/'FX rate'!$C$23,"")</f>
        <v/>
      </c>
      <c r="BX159" s="1113" t="str">
        <f>IF(ISNUMBER(L159),'Cover Page'!$D$35/1000000*L159/'FX rate'!$C$23,"")</f>
        <v/>
      </c>
      <c r="BY159" s="1112" t="str">
        <f>IF(ISNUMBER(M159),'Cover Page'!$D$35/1000000*M159/'FX rate'!$C$23,"")</f>
        <v/>
      </c>
      <c r="BZ159" s="904" t="str">
        <f>IF(ISNUMBER(N159),'Cover Page'!$D$35/1000000*N159/'FX rate'!$C$23,"")</f>
        <v/>
      </c>
      <c r="CA159" s="1113" t="str">
        <f>IF(ISNUMBER(O159),'Cover Page'!$D$35/1000000*O159/'FX rate'!$C$23,"")</f>
        <v/>
      </c>
      <c r="CB159" s="1112" t="str">
        <f>IF(ISNUMBER(P159),'Cover Page'!$D$35/1000000*P159/'FX rate'!$C$23,"")</f>
        <v/>
      </c>
      <c r="CC159" s="904" t="str">
        <f>IF(ISNUMBER(Q159),'Cover Page'!$D$35/1000000*Q159/'FX rate'!$C$23,"")</f>
        <v/>
      </c>
      <c r="CD159" s="1113" t="str">
        <f>IF(ISNUMBER(R159),'Cover Page'!$D$35/1000000*R159/'FX rate'!$C$23,"")</f>
        <v/>
      </c>
      <c r="CE159" s="1112" t="str">
        <f>IF(ISNUMBER(S159),'Cover Page'!$D$35/1000000*S159/'FX rate'!$C$23,"")</f>
        <v/>
      </c>
      <c r="CF159" s="1109" t="str">
        <f>IF(ISNUMBER(T159),'Cover Page'!$D$35/1000000*T159/'FX rate'!$C$23,"")</f>
        <v/>
      </c>
      <c r="CG159" s="1111">
        <f>IF(ISNUMBER(U159),'Cover Page'!$D$35/1000000*U159/'FX rate'!$C$23,"")</f>
        <v>0</v>
      </c>
      <c r="CH159" s="1110">
        <f>IF(ISNUMBER(V159),'Cover Page'!$D$35/1000000*V159/'FX rate'!$C$23,"")</f>
        <v>0</v>
      </c>
      <c r="CI159" s="1107">
        <f>IF(ISNUMBER(W159),'Cover Page'!$D$35/1000000*W159/'FX rate'!$C$23,"")</f>
        <v>0</v>
      </c>
      <c r="CJ159" s="795"/>
      <c r="CK159" s="795"/>
      <c r="CL159" s="795"/>
      <c r="CM159" s="795"/>
      <c r="CN159" s="795"/>
      <c r="CO159" s="795"/>
      <c r="CP159" s="795"/>
      <c r="CQ159" s="795"/>
      <c r="CR159" s="795"/>
      <c r="CS159" s="795"/>
    </row>
    <row r="160" spans="1:97" s="20" customFormat="1" ht="14.25" x14ac:dyDescent="0.2">
      <c r="A160" s="24"/>
      <c r="B160" s="78">
        <v>2016</v>
      </c>
      <c r="C160" s="177"/>
      <c r="D160" s="119"/>
      <c r="E160" s="118"/>
      <c r="F160" s="173"/>
      <c r="G160" s="119"/>
      <c r="H160" s="118"/>
      <c r="I160" s="173"/>
      <c r="J160" s="119"/>
      <c r="K160" s="118"/>
      <c r="L160" s="173"/>
      <c r="M160" s="119"/>
      <c r="N160" s="118"/>
      <c r="O160" s="173"/>
      <c r="P160" s="119"/>
      <c r="Q160" s="118"/>
      <c r="R160" s="173"/>
      <c r="S160" s="119"/>
      <c r="T160" s="119"/>
      <c r="U160" s="452">
        <f t="shared" ref="U160" si="36">C160+F160+I160+L160+O160+R160</f>
        <v>0</v>
      </c>
      <c r="V160" s="457">
        <f t="shared" ref="V160" si="37">D160+G160+J160+M160+P160+S160</f>
        <v>0</v>
      </c>
      <c r="W160" s="438">
        <f t="shared" ref="W160" si="38">E160+H160+K160+N160+Q160+T160</f>
        <v>0</v>
      </c>
      <c r="AH160" s="791">
        <v>2016</v>
      </c>
      <c r="AI160" s="872" t="str">
        <f>IF(ISNUMBER(C160),'Cover Page'!$D$35/1000000*'4 classification'!C160/'FX rate'!$C21,"")</f>
        <v/>
      </c>
      <c r="AJ160" s="1120" t="str">
        <f>IF(ISNUMBER(D160),'Cover Page'!$D$35/1000000*'4 classification'!D160/'FX rate'!$C21,"")</f>
        <v/>
      </c>
      <c r="AK160" s="873" t="str">
        <f>IF(ISNUMBER(E160),'Cover Page'!$D$35/1000000*'4 classification'!E160/'FX rate'!$C21,"")</f>
        <v/>
      </c>
      <c r="AL160" s="1121" t="str">
        <f>IF(ISNUMBER(F160),'Cover Page'!$D$35/1000000*'4 classification'!F160/'FX rate'!$C21,"")</f>
        <v/>
      </c>
      <c r="AM160" s="1120" t="str">
        <f>IF(ISNUMBER(G160),'Cover Page'!$D$35/1000000*'4 classification'!G160/'FX rate'!$C21,"")</f>
        <v/>
      </c>
      <c r="AN160" s="873" t="str">
        <f>IF(ISNUMBER(H160),'Cover Page'!$D$35/1000000*'4 classification'!H160/'FX rate'!$C21,"")</f>
        <v/>
      </c>
      <c r="AO160" s="1121" t="str">
        <f>IF(ISNUMBER(I160),'Cover Page'!$D$35/1000000*'4 classification'!I160/'FX rate'!$C21,"")</f>
        <v/>
      </c>
      <c r="AP160" s="1120" t="str">
        <f>IF(ISNUMBER(J160),'Cover Page'!$D$35/1000000*'4 classification'!J160/'FX rate'!$C21,"")</f>
        <v/>
      </c>
      <c r="AQ160" s="873" t="str">
        <f>IF(ISNUMBER(K160),'Cover Page'!$D$35/1000000*'4 classification'!K160/'FX rate'!$C21,"")</f>
        <v/>
      </c>
      <c r="AR160" s="1121" t="str">
        <f>IF(ISNUMBER(L160),'Cover Page'!$D$35/1000000*'4 classification'!L160/'FX rate'!$C21,"")</f>
        <v/>
      </c>
      <c r="AS160" s="1120" t="str">
        <f>IF(ISNUMBER(M160),'Cover Page'!$D$35/1000000*'4 classification'!M160/'FX rate'!$C21,"")</f>
        <v/>
      </c>
      <c r="AT160" s="873" t="str">
        <f>IF(ISNUMBER(N160),'Cover Page'!$D$35/1000000*'4 classification'!N160/'FX rate'!$C21,"")</f>
        <v/>
      </c>
      <c r="AU160" s="1121" t="str">
        <f>IF(ISNUMBER(O160),'Cover Page'!$D$35/1000000*'4 classification'!O160/'FX rate'!$C21,"")</f>
        <v/>
      </c>
      <c r="AV160" s="1120" t="str">
        <f>IF(ISNUMBER(P160),'Cover Page'!$D$35/1000000*'4 classification'!P160/'FX rate'!$C21,"")</f>
        <v/>
      </c>
      <c r="AW160" s="873" t="str">
        <f>IF(ISNUMBER(Q160),'Cover Page'!$D$35/1000000*'4 classification'!Q160/'FX rate'!$C21,"")</f>
        <v/>
      </c>
      <c r="AX160" s="1121" t="str">
        <f>IF(ISNUMBER(R160),'Cover Page'!$D$35/1000000*'4 classification'!R160/'FX rate'!$C21,"")</f>
        <v/>
      </c>
      <c r="AY160" s="1120" t="str">
        <f>IF(ISNUMBER(S160),'Cover Page'!$D$35/1000000*'4 classification'!S160/'FX rate'!$C21,"")</f>
        <v/>
      </c>
      <c r="AZ160" s="1120" t="str">
        <f>IF(ISNUMBER(T160),'Cover Page'!$D$35/1000000*'4 classification'!T160/'FX rate'!$C21,"")</f>
        <v/>
      </c>
      <c r="BA160" s="872">
        <f>IF(ISNUMBER(U160),'Cover Page'!$D$35/1000000*'4 classification'!U160/'FX rate'!$C21,"")</f>
        <v>0</v>
      </c>
      <c r="BB160" s="1118">
        <f>IF(ISNUMBER(V160),'Cover Page'!$D$35/1000000*'4 classification'!V160/'FX rate'!$C21,"")</f>
        <v>0</v>
      </c>
      <c r="BC160" s="871">
        <f>IF(ISNUMBER(W160),'Cover Page'!$D$35/1000000*'4 classification'!W160/'FX rate'!$C21,"")</f>
        <v>0</v>
      </c>
      <c r="BD160" s="722"/>
      <c r="BE160" s="722"/>
      <c r="BF160" s="722"/>
      <c r="BG160" s="722"/>
      <c r="BH160" s="722"/>
      <c r="BI160" s="722"/>
      <c r="BN160" s="863">
        <v>2016</v>
      </c>
      <c r="BO160" s="903" t="str">
        <f>IF(ISNUMBER(C160),'Cover Page'!$D$35/1000000*C160/'FX rate'!$C$23,"")</f>
        <v/>
      </c>
      <c r="BP160" s="1112" t="str">
        <f>IF(ISNUMBER(D160),'Cover Page'!$D$35/1000000*D160/'FX rate'!$C$23,"")</f>
        <v/>
      </c>
      <c r="BQ160" s="904" t="str">
        <f>IF(ISNUMBER(E160),'Cover Page'!$D$35/1000000*E160/'FX rate'!$C$23,"")</f>
        <v/>
      </c>
      <c r="BR160" s="1113" t="str">
        <f>IF(ISNUMBER(F160),'Cover Page'!$D$35/1000000*F160/'FX rate'!$C$23,"")</f>
        <v/>
      </c>
      <c r="BS160" s="1112" t="str">
        <f>IF(ISNUMBER(G160),'Cover Page'!$D$35/1000000*G160/'FX rate'!$C$23,"")</f>
        <v/>
      </c>
      <c r="BT160" s="904" t="str">
        <f>IF(ISNUMBER(H160),'Cover Page'!$D$35/1000000*H160/'FX rate'!$C$23,"")</f>
        <v/>
      </c>
      <c r="BU160" s="1113" t="str">
        <f>IF(ISNUMBER(I160),'Cover Page'!$D$35/1000000*I160/'FX rate'!$C$23,"")</f>
        <v/>
      </c>
      <c r="BV160" s="1112" t="str">
        <f>IF(ISNUMBER(J160),'Cover Page'!$D$35/1000000*J160/'FX rate'!$C$23,"")</f>
        <v/>
      </c>
      <c r="BW160" s="904" t="str">
        <f>IF(ISNUMBER(K160),'Cover Page'!$D$35/1000000*K160/'FX rate'!$C$23,"")</f>
        <v/>
      </c>
      <c r="BX160" s="1113" t="str">
        <f>IF(ISNUMBER(L160),'Cover Page'!$D$35/1000000*L160/'FX rate'!$C$23,"")</f>
        <v/>
      </c>
      <c r="BY160" s="1112" t="str">
        <f>IF(ISNUMBER(M160),'Cover Page'!$D$35/1000000*M160/'FX rate'!$C$23,"")</f>
        <v/>
      </c>
      <c r="BZ160" s="904" t="str">
        <f>IF(ISNUMBER(N160),'Cover Page'!$D$35/1000000*N160/'FX rate'!$C$23,"")</f>
        <v/>
      </c>
      <c r="CA160" s="1113" t="str">
        <f>IF(ISNUMBER(O160),'Cover Page'!$D$35/1000000*O160/'FX rate'!$C$23,"")</f>
        <v/>
      </c>
      <c r="CB160" s="1112" t="str">
        <f>IF(ISNUMBER(P160),'Cover Page'!$D$35/1000000*P160/'FX rate'!$C$23,"")</f>
        <v/>
      </c>
      <c r="CC160" s="904" t="str">
        <f>IF(ISNUMBER(Q160),'Cover Page'!$D$35/1000000*Q160/'FX rate'!$C$23,"")</f>
        <v/>
      </c>
      <c r="CD160" s="1113" t="str">
        <f>IF(ISNUMBER(R160),'Cover Page'!$D$35/1000000*R160/'FX rate'!$C$23,"")</f>
        <v/>
      </c>
      <c r="CE160" s="1112" t="str">
        <f>IF(ISNUMBER(S160),'Cover Page'!$D$35/1000000*S160/'FX rate'!$C$23,"")</f>
        <v/>
      </c>
      <c r="CF160" s="1109" t="str">
        <f>IF(ISNUMBER(T160),'Cover Page'!$D$35/1000000*T160/'FX rate'!$C$23,"")</f>
        <v/>
      </c>
      <c r="CG160" s="1111">
        <f>IF(ISNUMBER(U160),'Cover Page'!$D$35/1000000*U160/'FX rate'!$C$23,"")</f>
        <v>0</v>
      </c>
      <c r="CH160" s="1110">
        <f>IF(ISNUMBER(V160),'Cover Page'!$D$35/1000000*V160/'FX rate'!$C$23,"")</f>
        <v>0</v>
      </c>
      <c r="CI160" s="1107">
        <f>IF(ISNUMBER(W160),'Cover Page'!$D$35/1000000*W160/'FX rate'!$C$23,"")</f>
        <v>0</v>
      </c>
      <c r="CJ160" s="795"/>
      <c r="CK160" s="795"/>
      <c r="CL160" s="795"/>
      <c r="CM160" s="795"/>
      <c r="CN160" s="795"/>
      <c r="CO160" s="795"/>
      <c r="CP160" s="795"/>
      <c r="CQ160" s="795"/>
      <c r="CR160" s="795"/>
      <c r="CS160" s="795"/>
    </row>
    <row r="161" spans="1:97" s="20" customFormat="1" ht="14.25" x14ac:dyDescent="0.2">
      <c r="A161" s="24"/>
      <c r="B161" s="78">
        <v>2017</v>
      </c>
      <c r="C161" s="177"/>
      <c r="D161" s="119"/>
      <c r="E161" s="118"/>
      <c r="F161" s="173"/>
      <c r="G161" s="119"/>
      <c r="H161" s="118"/>
      <c r="I161" s="173"/>
      <c r="J161" s="119"/>
      <c r="K161" s="118"/>
      <c r="L161" s="173"/>
      <c r="M161" s="119"/>
      <c r="N161" s="118"/>
      <c r="O161" s="173"/>
      <c r="P161" s="119"/>
      <c r="Q161" s="118"/>
      <c r="R161" s="173"/>
      <c r="S161" s="119"/>
      <c r="T161" s="119"/>
      <c r="U161" s="452">
        <f t="shared" ref="U161:U162" si="39">C161+F161+I161+L161+O161+R161</f>
        <v>0</v>
      </c>
      <c r="V161" s="457">
        <f t="shared" ref="V161:V162" si="40">D161+G161+J161+M161+P161+S161</f>
        <v>0</v>
      </c>
      <c r="W161" s="438">
        <f t="shared" ref="W161:W162" si="41">E161+H161+K161+N161+Q161+T161</f>
        <v>0</v>
      </c>
      <c r="AH161" s="788">
        <v>2017</v>
      </c>
      <c r="AI161" s="872" t="str">
        <f>IF(ISNUMBER(C161),'Cover Page'!$D$35/1000000*'4 classification'!C161/'FX rate'!$C22,"")</f>
        <v/>
      </c>
      <c r="AJ161" s="1120" t="str">
        <f>IF(ISNUMBER(D161),'Cover Page'!$D$35/1000000*'4 classification'!D161/'FX rate'!$C22,"")</f>
        <v/>
      </c>
      <c r="AK161" s="873" t="str">
        <f>IF(ISNUMBER(E161),'Cover Page'!$D$35/1000000*'4 classification'!E161/'FX rate'!$C22,"")</f>
        <v/>
      </c>
      <c r="AL161" s="1121" t="str">
        <f>IF(ISNUMBER(F161),'Cover Page'!$D$35/1000000*'4 classification'!F161/'FX rate'!$C22,"")</f>
        <v/>
      </c>
      <c r="AM161" s="1120" t="str">
        <f>IF(ISNUMBER(G161),'Cover Page'!$D$35/1000000*'4 classification'!G161/'FX rate'!$C22,"")</f>
        <v/>
      </c>
      <c r="AN161" s="873" t="str">
        <f>IF(ISNUMBER(H161),'Cover Page'!$D$35/1000000*'4 classification'!H161/'FX rate'!$C22,"")</f>
        <v/>
      </c>
      <c r="AO161" s="1121" t="str">
        <f>IF(ISNUMBER(I161),'Cover Page'!$D$35/1000000*'4 classification'!I161/'FX rate'!$C22,"")</f>
        <v/>
      </c>
      <c r="AP161" s="1120" t="str">
        <f>IF(ISNUMBER(J161),'Cover Page'!$D$35/1000000*'4 classification'!J161/'FX rate'!$C22,"")</f>
        <v/>
      </c>
      <c r="AQ161" s="873" t="str">
        <f>IF(ISNUMBER(K161),'Cover Page'!$D$35/1000000*'4 classification'!K161/'FX rate'!$C22,"")</f>
        <v/>
      </c>
      <c r="AR161" s="1121" t="str">
        <f>IF(ISNUMBER(L161),'Cover Page'!$D$35/1000000*'4 classification'!L161/'FX rate'!$C22,"")</f>
        <v/>
      </c>
      <c r="AS161" s="1120" t="str">
        <f>IF(ISNUMBER(M161),'Cover Page'!$D$35/1000000*'4 classification'!M161/'FX rate'!$C22,"")</f>
        <v/>
      </c>
      <c r="AT161" s="873" t="str">
        <f>IF(ISNUMBER(N161),'Cover Page'!$D$35/1000000*'4 classification'!N161/'FX rate'!$C22,"")</f>
        <v/>
      </c>
      <c r="AU161" s="1121" t="str">
        <f>IF(ISNUMBER(O161),'Cover Page'!$D$35/1000000*'4 classification'!O161/'FX rate'!$C22,"")</f>
        <v/>
      </c>
      <c r="AV161" s="1120" t="str">
        <f>IF(ISNUMBER(P161),'Cover Page'!$D$35/1000000*'4 classification'!P161/'FX rate'!$C22,"")</f>
        <v/>
      </c>
      <c r="AW161" s="873" t="str">
        <f>IF(ISNUMBER(Q161),'Cover Page'!$D$35/1000000*'4 classification'!Q161/'FX rate'!$C22,"")</f>
        <v/>
      </c>
      <c r="AX161" s="1121" t="str">
        <f>IF(ISNUMBER(R161),'Cover Page'!$D$35/1000000*'4 classification'!R161/'FX rate'!$C22,"")</f>
        <v/>
      </c>
      <c r="AY161" s="1120" t="str">
        <f>IF(ISNUMBER(S161),'Cover Page'!$D$35/1000000*'4 classification'!S161/'FX rate'!$C22,"")</f>
        <v/>
      </c>
      <c r="AZ161" s="1120" t="str">
        <f>IF(ISNUMBER(T161),'Cover Page'!$D$35/1000000*'4 classification'!T161/'FX rate'!$C22,"")</f>
        <v/>
      </c>
      <c r="BA161" s="872">
        <f>IF(ISNUMBER(U161),'Cover Page'!$D$35/1000000*'4 classification'!U161/'FX rate'!$C22,"")</f>
        <v>0</v>
      </c>
      <c r="BB161" s="1118">
        <f>IF(ISNUMBER(V161),'Cover Page'!$D$35/1000000*'4 classification'!V161/'FX rate'!$C22,"")</f>
        <v>0</v>
      </c>
      <c r="BC161" s="871">
        <f>IF(ISNUMBER(W161),'Cover Page'!$D$35/1000000*'4 classification'!W161/'FX rate'!$C22,"")</f>
        <v>0</v>
      </c>
      <c r="BD161" s="722"/>
      <c r="BE161" s="722"/>
      <c r="BF161" s="722"/>
      <c r="BG161" s="722"/>
      <c r="BH161" s="722"/>
      <c r="BI161" s="722"/>
      <c r="BN161" s="860">
        <v>2017</v>
      </c>
      <c r="BO161" s="903" t="str">
        <f>IF(ISNUMBER(C161),'Cover Page'!$D$35/1000000*C161/'FX rate'!$C$23,"")</f>
        <v/>
      </c>
      <c r="BP161" s="1112" t="str">
        <f>IF(ISNUMBER(D161),'Cover Page'!$D$35/1000000*D161/'FX rate'!$C$23,"")</f>
        <v/>
      </c>
      <c r="BQ161" s="904" t="str">
        <f>IF(ISNUMBER(E161),'Cover Page'!$D$35/1000000*E161/'FX rate'!$C$23,"")</f>
        <v/>
      </c>
      <c r="BR161" s="1113" t="str">
        <f>IF(ISNUMBER(F161),'Cover Page'!$D$35/1000000*F161/'FX rate'!$C$23,"")</f>
        <v/>
      </c>
      <c r="BS161" s="1112" t="str">
        <f>IF(ISNUMBER(G161),'Cover Page'!$D$35/1000000*G161/'FX rate'!$C$23,"")</f>
        <v/>
      </c>
      <c r="BT161" s="904" t="str">
        <f>IF(ISNUMBER(H161),'Cover Page'!$D$35/1000000*H161/'FX rate'!$C$23,"")</f>
        <v/>
      </c>
      <c r="BU161" s="1113" t="str">
        <f>IF(ISNUMBER(I161),'Cover Page'!$D$35/1000000*I161/'FX rate'!$C$23,"")</f>
        <v/>
      </c>
      <c r="BV161" s="1112" t="str">
        <f>IF(ISNUMBER(J161),'Cover Page'!$D$35/1000000*J161/'FX rate'!$C$23,"")</f>
        <v/>
      </c>
      <c r="BW161" s="904" t="str">
        <f>IF(ISNUMBER(K161),'Cover Page'!$D$35/1000000*K161/'FX rate'!$C$23,"")</f>
        <v/>
      </c>
      <c r="BX161" s="1113" t="str">
        <f>IF(ISNUMBER(L161),'Cover Page'!$D$35/1000000*L161/'FX rate'!$C$23,"")</f>
        <v/>
      </c>
      <c r="BY161" s="1112" t="str">
        <f>IF(ISNUMBER(M161),'Cover Page'!$D$35/1000000*M161/'FX rate'!$C$23,"")</f>
        <v/>
      </c>
      <c r="BZ161" s="904" t="str">
        <f>IF(ISNUMBER(N161),'Cover Page'!$D$35/1000000*N161/'FX rate'!$C$23,"")</f>
        <v/>
      </c>
      <c r="CA161" s="1113" t="str">
        <f>IF(ISNUMBER(O161),'Cover Page'!$D$35/1000000*O161/'FX rate'!$C$23,"")</f>
        <v/>
      </c>
      <c r="CB161" s="1112" t="str">
        <f>IF(ISNUMBER(P161),'Cover Page'!$D$35/1000000*P161/'FX rate'!$C$23,"")</f>
        <v/>
      </c>
      <c r="CC161" s="904" t="str">
        <f>IF(ISNUMBER(Q161),'Cover Page'!$D$35/1000000*Q161/'FX rate'!$C$23,"")</f>
        <v/>
      </c>
      <c r="CD161" s="1113" t="str">
        <f>IF(ISNUMBER(R161),'Cover Page'!$D$35/1000000*R161/'FX rate'!$C$23,"")</f>
        <v/>
      </c>
      <c r="CE161" s="1112" t="str">
        <f>IF(ISNUMBER(S161),'Cover Page'!$D$35/1000000*S161/'FX rate'!$C$23,"")</f>
        <v/>
      </c>
      <c r="CF161" s="1109" t="str">
        <f>IF(ISNUMBER(T161),'Cover Page'!$D$35/1000000*T161/'FX rate'!$C$23,"")</f>
        <v/>
      </c>
      <c r="CG161" s="1111">
        <f>IF(ISNUMBER(U161),'Cover Page'!$D$35/1000000*U161/'FX rate'!$C$23,"")</f>
        <v>0</v>
      </c>
      <c r="CH161" s="1110">
        <f>IF(ISNUMBER(V161),'Cover Page'!$D$35/1000000*V161/'FX rate'!$C$23,"")</f>
        <v>0</v>
      </c>
      <c r="CI161" s="1107">
        <f>IF(ISNUMBER(W161),'Cover Page'!$D$35/1000000*W161/'FX rate'!$C$23,"")</f>
        <v>0</v>
      </c>
      <c r="CJ161" s="795"/>
      <c r="CK161" s="795"/>
      <c r="CL161" s="795"/>
      <c r="CM161" s="795"/>
      <c r="CN161" s="795"/>
      <c r="CO161" s="795"/>
      <c r="CP161" s="795"/>
      <c r="CQ161" s="795"/>
      <c r="CR161" s="795"/>
      <c r="CS161" s="795"/>
    </row>
    <row r="162" spans="1:97" s="20" customFormat="1" ht="14.25" x14ac:dyDescent="0.2">
      <c r="A162" s="24"/>
      <c r="B162" s="78">
        <v>2018</v>
      </c>
      <c r="C162" s="177"/>
      <c r="D162" s="119"/>
      <c r="E162" s="118"/>
      <c r="F162" s="173"/>
      <c r="G162" s="119"/>
      <c r="H162" s="118"/>
      <c r="I162" s="173"/>
      <c r="J162" s="119"/>
      <c r="K162" s="118"/>
      <c r="L162" s="173"/>
      <c r="M162" s="119"/>
      <c r="N162" s="118"/>
      <c r="O162" s="173"/>
      <c r="P162" s="119"/>
      <c r="Q162" s="118"/>
      <c r="R162" s="173"/>
      <c r="S162" s="119"/>
      <c r="T162" s="119"/>
      <c r="U162" s="452">
        <f t="shared" si="39"/>
        <v>0</v>
      </c>
      <c r="V162" s="457">
        <f t="shared" si="40"/>
        <v>0</v>
      </c>
      <c r="W162" s="438">
        <f t="shared" si="41"/>
        <v>0</v>
      </c>
      <c r="AH162" s="791">
        <v>2018</v>
      </c>
      <c r="AI162" s="872" t="str">
        <f>IF(ISNUMBER(C162),'Cover Page'!$D$35/1000000*'4 classification'!C162/'FX rate'!$C23,"")</f>
        <v/>
      </c>
      <c r="AJ162" s="1120" t="str">
        <f>IF(ISNUMBER(D162),'Cover Page'!$D$35/1000000*'4 classification'!D162/'FX rate'!$C23,"")</f>
        <v/>
      </c>
      <c r="AK162" s="873" t="str">
        <f>IF(ISNUMBER(E162),'Cover Page'!$D$35/1000000*'4 classification'!E162/'FX rate'!$C23,"")</f>
        <v/>
      </c>
      <c r="AL162" s="1121" t="str">
        <f>IF(ISNUMBER(F162),'Cover Page'!$D$35/1000000*'4 classification'!F162/'FX rate'!$C23,"")</f>
        <v/>
      </c>
      <c r="AM162" s="1120" t="str">
        <f>IF(ISNUMBER(G162),'Cover Page'!$D$35/1000000*'4 classification'!G162/'FX rate'!$C23,"")</f>
        <v/>
      </c>
      <c r="AN162" s="873" t="str">
        <f>IF(ISNUMBER(H162),'Cover Page'!$D$35/1000000*'4 classification'!H162/'FX rate'!$C23,"")</f>
        <v/>
      </c>
      <c r="AO162" s="1121" t="str">
        <f>IF(ISNUMBER(I162),'Cover Page'!$D$35/1000000*'4 classification'!I162/'FX rate'!$C23,"")</f>
        <v/>
      </c>
      <c r="AP162" s="1120" t="str">
        <f>IF(ISNUMBER(J162),'Cover Page'!$D$35/1000000*'4 classification'!J162/'FX rate'!$C23,"")</f>
        <v/>
      </c>
      <c r="AQ162" s="873" t="str">
        <f>IF(ISNUMBER(K162),'Cover Page'!$D$35/1000000*'4 classification'!K162/'FX rate'!$C23,"")</f>
        <v/>
      </c>
      <c r="AR162" s="1121" t="str">
        <f>IF(ISNUMBER(L162),'Cover Page'!$D$35/1000000*'4 classification'!L162/'FX rate'!$C23,"")</f>
        <v/>
      </c>
      <c r="AS162" s="1120" t="str">
        <f>IF(ISNUMBER(M162),'Cover Page'!$D$35/1000000*'4 classification'!M162/'FX rate'!$C23,"")</f>
        <v/>
      </c>
      <c r="AT162" s="873" t="str">
        <f>IF(ISNUMBER(N162),'Cover Page'!$D$35/1000000*'4 classification'!N162/'FX rate'!$C23,"")</f>
        <v/>
      </c>
      <c r="AU162" s="1121" t="str">
        <f>IF(ISNUMBER(O162),'Cover Page'!$D$35/1000000*'4 classification'!O162/'FX rate'!$C23,"")</f>
        <v/>
      </c>
      <c r="AV162" s="1120" t="str">
        <f>IF(ISNUMBER(P162),'Cover Page'!$D$35/1000000*'4 classification'!P162/'FX rate'!$C23,"")</f>
        <v/>
      </c>
      <c r="AW162" s="873" t="str">
        <f>IF(ISNUMBER(Q162),'Cover Page'!$D$35/1000000*'4 classification'!Q162/'FX rate'!$C23,"")</f>
        <v/>
      </c>
      <c r="AX162" s="1121" t="str">
        <f>IF(ISNUMBER(R162),'Cover Page'!$D$35/1000000*'4 classification'!R162/'FX rate'!$C23,"")</f>
        <v/>
      </c>
      <c r="AY162" s="1120" t="str">
        <f>IF(ISNUMBER(S162),'Cover Page'!$D$35/1000000*'4 classification'!S162/'FX rate'!$C23,"")</f>
        <v/>
      </c>
      <c r="AZ162" s="1120" t="str">
        <f>IF(ISNUMBER(T162),'Cover Page'!$D$35/1000000*'4 classification'!T162/'FX rate'!$C23,"")</f>
        <v/>
      </c>
      <c r="BA162" s="872">
        <f>IF(ISNUMBER(U162),'Cover Page'!$D$35/1000000*'4 classification'!U162/'FX rate'!$C23,"")</f>
        <v>0</v>
      </c>
      <c r="BB162" s="1118">
        <f>IF(ISNUMBER(V162),'Cover Page'!$D$35/1000000*'4 classification'!V162/'FX rate'!$C23,"")</f>
        <v>0</v>
      </c>
      <c r="BC162" s="871">
        <f>IF(ISNUMBER(W162),'Cover Page'!$D$35/1000000*'4 classification'!W162/'FX rate'!$C23,"")</f>
        <v>0</v>
      </c>
      <c r="BD162" s="722"/>
      <c r="BE162" s="722"/>
      <c r="BF162" s="722"/>
      <c r="BG162" s="722"/>
      <c r="BH162" s="722"/>
      <c r="BI162" s="722"/>
      <c r="BN162" s="863">
        <v>2018</v>
      </c>
      <c r="BO162" s="903" t="str">
        <f>IF(ISNUMBER(C162),'Cover Page'!$D$35/1000000*C162/'FX rate'!$C$23,"")</f>
        <v/>
      </c>
      <c r="BP162" s="1112" t="str">
        <f>IF(ISNUMBER(D162),'Cover Page'!$D$35/1000000*D162/'FX rate'!$C$23,"")</f>
        <v/>
      </c>
      <c r="BQ162" s="904" t="str">
        <f>IF(ISNUMBER(E162),'Cover Page'!$D$35/1000000*E162/'FX rate'!$C$23,"")</f>
        <v/>
      </c>
      <c r="BR162" s="1113" t="str">
        <f>IF(ISNUMBER(F162),'Cover Page'!$D$35/1000000*F162/'FX rate'!$C$23,"")</f>
        <v/>
      </c>
      <c r="BS162" s="1112" t="str">
        <f>IF(ISNUMBER(G162),'Cover Page'!$D$35/1000000*G162/'FX rate'!$C$23,"")</f>
        <v/>
      </c>
      <c r="BT162" s="904" t="str">
        <f>IF(ISNUMBER(H162),'Cover Page'!$D$35/1000000*H162/'FX rate'!$C$23,"")</f>
        <v/>
      </c>
      <c r="BU162" s="1113" t="str">
        <f>IF(ISNUMBER(I162),'Cover Page'!$D$35/1000000*I162/'FX rate'!$C$23,"")</f>
        <v/>
      </c>
      <c r="BV162" s="1112" t="str">
        <f>IF(ISNUMBER(J162),'Cover Page'!$D$35/1000000*J162/'FX rate'!$C$23,"")</f>
        <v/>
      </c>
      <c r="BW162" s="904" t="str">
        <f>IF(ISNUMBER(K162),'Cover Page'!$D$35/1000000*K162/'FX rate'!$C$23,"")</f>
        <v/>
      </c>
      <c r="BX162" s="1113" t="str">
        <f>IF(ISNUMBER(L162),'Cover Page'!$D$35/1000000*L162/'FX rate'!$C$23,"")</f>
        <v/>
      </c>
      <c r="BY162" s="1112" t="str">
        <f>IF(ISNUMBER(M162),'Cover Page'!$D$35/1000000*M162/'FX rate'!$C$23,"")</f>
        <v/>
      </c>
      <c r="BZ162" s="904" t="str">
        <f>IF(ISNUMBER(N162),'Cover Page'!$D$35/1000000*N162/'FX rate'!$C$23,"")</f>
        <v/>
      </c>
      <c r="CA162" s="1113" t="str">
        <f>IF(ISNUMBER(O162),'Cover Page'!$D$35/1000000*O162/'FX rate'!$C$23,"")</f>
        <v/>
      </c>
      <c r="CB162" s="1112" t="str">
        <f>IF(ISNUMBER(P162),'Cover Page'!$D$35/1000000*P162/'FX rate'!$C$23,"")</f>
        <v/>
      </c>
      <c r="CC162" s="904" t="str">
        <f>IF(ISNUMBER(Q162),'Cover Page'!$D$35/1000000*Q162/'FX rate'!$C$23,"")</f>
        <v/>
      </c>
      <c r="CD162" s="1113" t="str">
        <f>IF(ISNUMBER(R162),'Cover Page'!$D$35/1000000*R162/'FX rate'!$C$23,"")</f>
        <v/>
      </c>
      <c r="CE162" s="1112" t="str">
        <f>IF(ISNUMBER(S162),'Cover Page'!$D$35/1000000*S162/'FX rate'!$C$23,"")</f>
        <v/>
      </c>
      <c r="CF162" s="1109" t="str">
        <f>IF(ISNUMBER(T162),'Cover Page'!$D$35/1000000*T162/'FX rate'!$C$23,"")</f>
        <v/>
      </c>
      <c r="CG162" s="1111">
        <f>IF(ISNUMBER(U162),'Cover Page'!$D$35/1000000*U162/'FX rate'!$C$23,"")</f>
        <v>0</v>
      </c>
      <c r="CH162" s="1110">
        <f>IF(ISNUMBER(V162),'Cover Page'!$D$35/1000000*V162/'FX rate'!$C$23,"")</f>
        <v>0</v>
      </c>
      <c r="CI162" s="1107">
        <f>IF(ISNUMBER(W162),'Cover Page'!$D$35/1000000*W162/'FX rate'!$C$23,"")</f>
        <v>0</v>
      </c>
      <c r="CJ162" s="795"/>
      <c r="CK162" s="795"/>
      <c r="CL162" s="795"/>
      <c r="CM162" s="795"/>
      <c r="CN162" s="795"/>
      <c r="CO162" s="795"/>
      <c r="CP162" s="795"/>
      <c r="CQ162" s="795"/>
      <c r="CR162" s="795"/>
      <c r="CS162" s="795"/>
    </row>
    <row r="163" spans="1:97" s="2" customFormat="1" ht="14.25" customHeight="1" x14ac:dyDescent="0.2">
      <c r="B163" s="196" t="s">
        <v>1089</v>
      </c>
      <c r="C163" s="1075"/>
      <c r="D163" s="1079"/>
      <c r="E163" s="1076"/>
      <c r="F163" s="1080"/>
      <c r="G163" s="1079"/>
      <c r="H163" s="1076"/>
      <c r="I163" s="1080"/>
      <c r="J163" s="1079"/>
      <c r="K163" s="1076"/>
      <c r="L163" s="1080"/>
      <c r="M163" s="1079"/>
      <c r="N163" s="1076"/>
      <c r="O163" s="1080"/>
      <c r="P163" s="1079"/>
      <c r="Q163" s="1076"/>
      <c r="R163" s="1080"/>
      <c r="S163" s="1079"/>
      <c r="T163" s="1079"/>
      <c r="U163" s="459">
        <f t="shared" si="32"/>
        <v>0</v>
      </c>
      <c r="V163" s="460">
        <f t="shared" si="33"/>
        <v>0</v>
      </c>
      <c r="W163" s="461">
        <f t="shared" si="34"/>
        <v>0</v>
      </c>
      <c r="AH163" s="722"/>
      <c r="AI163" s="722"/>
      <c r="AJ163" s="722"/>
      <c r="AK163" s="722"/>
      <c r="AL163" s="722"/>
      <c r="AM163" s="722"/>
      <c r="AN163" s="722"/>
      <c r="AO163" s="722"/>
      <c r="AP163" s="722"/>
      <c r="AQ163" s="722"/>
      <c r="AR163" s="722"/>
      <c r="AS163" s="722"/>
      <c r="AT163" s="722"/>
      <c r="AU163" s="722"/>
      <c r="AV163" s="722"/>
      <c r="AW163" s="722"/>
      <c r="AX163" s="722"/>
      <c r="AY163" s="722"/>
      <c r="AZ163" s="722"/>
      <c r="BA163" s="722"/>
      <c r="BB163" s="722"/>
      <c r="BC163" s="722"/>
      <c r="BD163" s="722"/>
      <c r="BE163" s="722"/>
      <c r="BF163" s="722"/>
      <c r="BG163" s="722"/>
      <c r="BH163" s="722"/>
      <c r="BI163" s="722"/>
      <c r="BN163" s="794"/>
      <c r="BO163" s="794"/>
      <c r="BP163" s="794"/>
      <c r="BQ163" s="794"/>
      <c r="BR163" s="794"/>
      <c r="BS163" s="794"/>
      <c r="BT163" s="794"/>
      <c r="BU163" s="794"/>
      <c r="BV163" s="794"/>
      <c r="BW163" s="794"/>
      <c r="BX163" s="794"/>
      <c r="BY163" s="794"/>
      <c r="BZ163" s="794"/>
      <c r="CA163" s="794"/>
      <c r="CB163" s="794"/>
      <c r="CC163" s="794"/>
      <c r="CD163" s="794"/>
      <c r="CE163" s="794"/>
      <c r="CF163" s="794"/>
      <c r="CG163" s="794"/>
      <c r="CH163" s="794"/>
      <c r="CI163" s="794"/>
      <c r="CJ163" s="795"/>
      <c r="CK163" s="795"/>
      <c r="CL163" s="795"/>
      <c r="CM163" s="795"/>
      <c r="CN163" s="795"/>
      <c r="CO163" s="795"/>
      <c r="CP163" s="795"/>
      <c r="CQ163" s="795"/>
      <c r="CR163" s="795"/>
      <c r="CS163" s="795"/>
    </row>
    <row r="164" spans="1:97" s="14" customFormat="1" ht="69.95" customHeight="1" thickBot="1" x14ac:dyDescent="0.25">
      <c r="A164" s="2"/>
      <c r="B164" s="197" t="s">
        <v>327</v>
      </c>
      <c r="C164" s="183"/>
      <c r="D164" s="198"/>
      <c r="E164" s="184"/>
      <c r="F164" s="199"/>
      <c r="G164" s="198"/>
      <c r="H164" s="184"/>
      <c r="I164" s="199"/>
      <c r="J164" s="198"/>
      <c r="K164" s="184"/>
      <c r="L164" s="199"/>
      <c r="M164" s="198"/>
      <c r="N164" s="184"/>
      <c r="O164" s="199"/>
      <c r="P164" s="198"/>
      <c r="Q164" s="184"/>
      <c r="R164" s="199"/>
      <c r="S164" s="198"/>
      <c r="T164" s="198"/>
      <c r="U164" s="1540"/>
      <c r="V164" s="1541"/>
      <c r="W164" s="1542"/>
      <c r="AH164" s="723"/>
      <c r="AI164" s="723"/>
      <c r="AJ164" s="723"/>
      <c r="AK164" s="723"/>
      <c r="AL164" s="723"/>
      <c r="AM164" s="723"/>
      <c r="AN164" s="723"/>
      <c r="AO164" s="723"/>
      <c r="AP164" s="723"/>
      <c r="AQ164" s="723"/>
      <c r="AR164" s="723"/>
      <c r="AS164" s="723"/>
      <c r="AT164" s="723"/>
      <c r="AU164" s="723"/>
      <c r="AV164" s="723"/>
      <c r="AW164" s="723"/>
      <c r="AX164" s="723"/>
      <c r="AY164" s="723"/>
      <c r="AZ164" s="723"/>
      <c r="BA164" s="723"/>
      <c r="BB164" s="723"/>
      <c r="BC164" s="723"/>
      <c r="BD164" s="722"/>
      <c r="BE164" s="722"/>
      <c r="BF164" s="722"/>
      <c r="BG164" s="722"/>
      <c r="BH164" s="722"/>
      <c r="BI164" s="722"/>
      <c r="BN164" s="795"/>
      <c r="BO164" s="795"/>
      <c r="BP164" s="795"/>
      <c r="BQ164" s="795"/>
      <c r="BR164" s="795"/>
      <c r="BS164" s="795"/>
      <c r="BT164" s="795"/>
      <c r="BU164" s="795"/>
      <c r="BV164" s="795"/>
      <c r="BW164" s="795"/>
      <c r="BX164" s="795"/>
      <c r="BY164" s="795"/>
      <c r="BZ164" s="795"/>
      <c r="CA164" s="795"/>
      <c r="CB164" s="795"/>
      <c r="CC164" s="795"/>
      <c r="CD164" s="795"/>
      <c r="CE164" s="795"/>
      <c r="CF164" s="795"/>
      <c r="CG164" s="795"/>
      <c r="CH164" s="795"/>
      <c r="CI164" s="795"/>
      <c r="CJ164" s="795"/>
      <c r="CK164" s="795"/>
      <c r="CL164" s="795"/>
      <c r="CM164" s="795"/>
      <c r="CN164" s="795"/>
      <c r="CO164" s="795"/>
      <c r="CP164" s="795"/>
      <c r="CQ164" s="795"/>
      <c r="CR164" s="795"/>
      <c r="CS164" s="795"/>
    </row>
    <row r="165" spans="1:97" s="2" customFormat="1" ht="20.100000000000001" customHeight="1" x14ac:dyDescent="0.2">
      <c r="B165" s="7"/>
      <c r="C165" s="674" t="str">
        <f>IF(MAX(C156:C162)&gt;0,IF(ISBLANK(C155),"Please extend back to at least 2011",""),"")</f>
        <v/>
      </c>
      <c r="D165" s="674" t="str">
        <f t="shared" ref="D165:T165" si="42">IF(MAX(D156:D162)&gt;0,IF(ISBLANK(D155),"Please extend back to at least 2011",""),"")</f>
        <v/>
      </c>
      <c r="E165" s="674" t="str">
        <f t="shared" si="42"/>
        <v/>
      </c>
      <c r="F165" s="674" t="str">
        <f t="shared" si="42"/>
        <v/>
      </c>
      <c r="G165" s="674" t="str">
        <f t="shared" si="42"/>
        <v/>
      </c>
      <c r="H165" s="674" t="str">
        <f t="shared" si="42"/>
        <v/>
      </c>
      <c r="I165" s="674" t="str">
        <f t="shared" si="42"/>
        <v/>
      </c>
      <c r="J165" s="674" t="str">
        <f t="shared" si="42"/>
        <v/>
      </c>
      <c r="K165" s="674" t="str">
        <f t="shared" si="42"/>
        <v/>
      </c>
      <c r="L165" s="674" t="str">
        <f t="shared" si="42"/>
        <v/>
      </c>
      <c r="M165" s="674" t="str">
        <f t="shared" si="42"/>
        <v/>
      </c>
      <c r="N165" s="674" t="str">
        <f t="shared" si="42"/>
        <v/>
      </c>
      <c r="O165" s="674" t="str">
        <f t="shared" si="42"/>
        <v/>
      </c>
      <c r="P165" s="674" t="str">
        <f t="shared" si="42"/>
        <v/>
      </c>
      <c r="Q165" s="674" t="str">
        <f t="shared" si="42"/>
        <v/>
      </c>
      <c r="R165" s="674" t="str">
        <f t="shared" si="42"/>
        <v/>
      </c>
      <c r="S165" s="674" t="str">
        <f t="shared" si="42"/>
        <v/>
      </c>
      <c r="T165" s="674" t="str">
        <f t="shared" si="42"/>
        <v/>
      </c>
      <c r="U165" s="7"/>
      <c r="V165" s="7"/>
      <c r="W165" s="7"/>
      <c r="AH165" s="722"/>
      <c r="AI165" s="722"/>
      <c r="AJ165" s="722"/>
      <c r="AK165" s="722"/>
      <c r="AL165" s="722"/>
      <c r="AM165" s="722"/>
      <c r="AN165" s="722"/>
      <c r="AO165" s="722"/>
      <c r="AP165" s="722"/>
      <c r="AQ165" s="722"/>
      <c r="AR165" s="722"/>
      <c r="AS165" s="722"/>
      <c r="AT165" s="722"/>
      <c r="AU165" s="722"/>
      <c r="AV165" s="722"/>
      <c r="AW165" s="722"/>
      <c r="AX165" s="722"/>
      <c r="AY165" s="722"/>
      <c r="AZ165" s="722"/>
      <c r="BA165" s="722"/>
      <c r="BB165" s="722"/>
      <c r="BC165" s="722"/>
      <c r="BD165" s="722"/>
      <c r="BE165" s="722"/>
      <c r="BF165" s="722"/>
      <c r="BG165" s="722"/>
      <c r="BH165" s="722"/>
      <c r="BI165" s="722"/>
      <c r="BN165" s="794"/>
      <c r="BO165" s="794"/>
      <c r="BP165" s="794"/>
      <c r="BQ165" s="794"/>
      <c r="BR165" s="794"/>
      <c r="BS165" s="794"/>
      <c r="BT165" s="794"/>
      <c r="BU165" s="794"/>
      <c r="BV165" s="794"/>
      <c r="BW165" s="794"/>
      <c r="BX165" s="794"/>
      <c r="BY165" s="794"/>
      <c r="BZ165" s="794"/>
      <c r="CA165" s="794"/>
      <c r="CB165" s="794"/>
      <c r="CC165" s="794"/>
      <c r="CD165" s="794"/>
      <c r="CE165" s="794"/>
      <c r="CF165" s="794"/>
      <c r="CG165" s="794"/>
      <c r="CH165" s="794"/>
      <c r="CI165" s="794"/>
      <c r="CJ165" s="795"/>
      <c r="CK165" s="795"/>
      <c r="CL165" s="795"/>
      <c r="CM165" s="795"/>
      <c r="CN165" s="795"/>
      <c r="CO165" s="795"/>
      <c r="CP165" s="795"/>
      <c r="CQ165" s="795"/>
      <c r="CR165" s="795"/>
      <c r="CS165" s="795"/>
    </row>
    <row r="166" spans="1:97" s="2" customFormat="1" ht="20.100000000000001" customHeight="1" x14ac:dyDescent="0.2">
      <c r="B166" s="1209" t="s">
        <v>611</v>
      </c>
      <c r="C166" s="1210" t="s">
        <v>824</v>
      </c>
      <c r="D166" s="1210" t="s">
        <v>825</v>
      </c>
      <c r="E166" s="1210" t="s">
        <v>826</v>
      </c>
      <c r="F166" s="1210" t="s">
        <v>827</v>
      </c>
      <c r="G166" s="1210" t="s">
        <v>828</v>
      </c>
      <c r="H166" s="1210" t="s">
        <v>829</v>
      </c>
      <c r="I166" s="1210" t="s">
        <v>830</v>
      </c>
      <c r="J166" s="1210" t="s">
        <v>831</v>
      </c>
      <c r="K166" s="1210" t="s">
        <v>832</v>
      </c>
      <c r="L166" s="1210" t="s">
        <v>833</v>
      </c>
      <c r="M166" s="1210" t="s">
        <v>834</v>
      </c>
      <c r="N166" s="1210" t="s">
        <v>835</v>
      </c>
      <c r="O166" s="1210" t="s">
        <v>836</v>
      </c>
      <c r="P166" s="1210" t="s">
        <v>837</v>
      </c>
      <c r="Q166" s="1210" t="s">
        <v>838</v>
      </c>
      <c r="R166" s="1210" t="s">
        <v>839</v>
      </c>
      <c r="S166" s="1210" t="s">
        <v>840</v>
      </c>
      <c r="T166" s="1210" t="s">
        <v>841</v>
      </c>
      <c r="U166" s="7"/>
      <c r="V166" s="7"/>
      <c r="W166" s="7"/>
      <c r="AH166" s="722"/>
      <c r="AI166" s="722"/>
      <c r="AJ166" s="722"/>
      <c r="AK166" s="722"/>
      <c r="AL166" s="722"/>
      <c r="AM166" s="722"/>
      <c r="AN166" s="722"/>
      <c r="AO166" s="722"/>
      <c r="AP166" s="722"/>
      <c r="AQ166" s="722"/>
      <c r="AR166" s="722"/>
      <c r="AS166" s="722"/>
      <c r="AT166" s="722"/>
      <c r="AU166" s="722"/>
      <c r="AV166" s="722"/>
      <c r="AW166" s="722"/>
      <c r="AX166" s="722"/>
      <c r="AY166" s="722"/>
      <c r="AZ166" s="722"/>
      <c r="BA166" s="722"/>
      <c r="BB166" s="722"/>
      <c r="BC166" s="722"/>
      <c r="BD166" s="722"/>
      <c r="BE166" s="722"/>
      <c r="BF166" s="722"/>
      <c r="BG166" s="722"/>
      <c r="BH166" s="722"/>
      <c r="BI166" s="722"/>
      <c r="BN166" s="794"/>
      <c r="BO166" s="794"/>
      <c r="BP166" s="794"/>
      <c r="BQ166" s="794"/>
      <c r="BR166" s="794"/>
      <c r="BS166" s="794"/>
      <c r="BT166" s="794"/>
      <c r="BU166" s="794"/>
      <c r="BV166" s="794"/>
      <c r="BW166" s="794"/>
      <c r="BX166" s="794"/>
      <c r="BY166" s="794"/>
      <c r="BZ166" s="794"/>
      <c r="CA166" s="794"/>
      <c r="CB166" s="794"/>
      <c r="CC166" s="794"/>
      <c r="CD166" s="794"/>
      <c r="CE166" s="794"/>
      <c r="CF166" s="794"/>
      <c r="CG166" s="794"/>
      <c r="CH166" s="794"/>
      <c r="CI166" s="794"/>
      <c r="CJ166" s="795"/>
      <c r="CK166" s="795"/>
      <c r="CL166" s="795"/>
      <c r="CM166" s="795"/>
      <c r="CN166" s="795"/>
      <c r="CO166" s="795"/>
      <c r="CP166" s="795"/>
      <c r="CQ166" s="795"/>
      <c r="CR166" s="795"/>
      <c r="CS166" s="795"/>
    </row>
    <row r="167" spans="1:97" s="2" customFormat="1" ht="20.100000000000001" customHeight="1" x14ac:dyDescent="0.2">
      <c r="B167" s="7"/>
      <c r="C167" s="7"/>
      <c r="D167" s="7"/>
      <c r="E167" s="7"/>
      <c r="F167" s="7"/>
      <c r="G167" s="7"/>
      <c r="H167" s="7"/>
      <c r="I167" s="7"/>
      <c r="J167" s="7"/>
      <c r="K167" s="7"/>
      <c r="L167" s="7"/>
      <c r="M167" s="7"/>
      <c r="N167" s="7"/>
      <c r="O167" s="7"/>
      <c r="P167" s="7"/>
      <c r="Q167" s="7"/>
      <c r="R167" s="7"/>
      <c r="S167" s="7"/>
      <c r="T167" s="7"/>
      <c r="U167" s="7"/>
      <c r="V167" s="7"/>
      <c r="W167" s="7"/>
      <c r="AH167" s="722"/>
      <c r="AI167" s="722"/>
      <c r="AJ167" s="722"/>
      <c r="AK167" s="722"/>
      <c r="AL167" s="722"/>
      <c r="AM167" s="722"/>
      <c r="AN167" s="722"/>
      <c r="AO167" s="722"/>
      <c r="AP167" s="722"/>
      <c r="AQ167" s="722"/>
      <c r="AR167" s="722"/>
      <c r="AS167" s="722"/>
      <c r="AT167" s="722"/>
      <c r="AU167" s="722"/>
      <c r="AV167" s="722"/>
      <c r="AW167" s="722"/>
      <c r="AX167" s="722"/>
      <c r="AY167" s="722"/>
      <c r="AZ167" s="722"/>
      <c r="BA167" s="722"/>
      <c r="BB167" s="722"/>
      <c r="BC167" s="722"/>
      <c r="BD167" s="722"/>
      <c r="BE167" s="722"/>
      <c r="BF167" s="722"/>
      <c r="BG167" s="722"/>
      <c r="BH167" s="722"/>
      <c r="BI167" s="722"/>
      <c r="BN167" s="794"/>
      <c r="BO167" s="794"/>
      <c r="BP167" s="794"/>
      <c r="BQ167" s="794"/>
      <c r="BR167" s="794"/>
      <c r="BS167" s="794"/>
      <c r="BT167" s="794"/>
      <c r="BU167" s="794"/>
      <c r="BV167" s="794"/>
      <c r="BW167" s="794"/>
      <c r="BX167" s="794"/>
      <c r="BY167" s="794"/>
      <c r="BZ167" s="794"/>
      <c r="CA167" s="794"/>
      <c r="CB167" s="794"/>
      <c r="CC167" s="794"/>
      <c r="CD167" s="794"/>
      <c r="CE167" s="794"/>
      <c r="CF167" s="794"/>
      <c r="CG167" s="794"/>
      <c r="CH167" s="794"/>
      <c r="CI167" s="794"/>
      <c r="CJ167" s="795"/>
      <c r="CK167" s="795"/>
      <c r="CL167" s="795"/>
      <c r="CM167" s="795"/>
      <c r="CN167" s="795"/>
      <c r="CO167" s="795"/>
      <c r="CP167" s="795"/>
      <c r="CQ167" s="795"/>
      <c r="CR167" s="795"/>
      <c r="CS167" s="795"/>
    </row>
    <row r="168" spans="1:97" s="2" customFormat="1" ht="14.25" customHeight="1" x14ac:dyDescent="0.25">
      <c r="B168" s="92" t="s">
        <v>1138</v>
      </c>
      <c r="C168" s="7"/>
      <c r="D168" s="7"/>
      <c r="E168" s="7"/>
      <c r="F168" s="7"/>
      <c r="G168" s="7"/>
      <c r="H168" s="7"/>
      <c r="I168" s="7"/>
      <c r="J168" s="7"/>
      <c r="K168" s="7"/>
      <c r="L168" s="7"/>
      <c r="M168" s="7"/>
      <c r="N168" s="7"/>
      <c r="O168" s="7"/>
      <c r="P168" s="7"/>
      <c r="Q168" s="7"/>
      <c r="R168" s="7"/>
      <c r="S168" s="7"/>
      <c r="T168" s="7"/>
      <c r="U168" s="7"/>
      <c r="V168" s="7"/>
      <c r="W168" s="7"/>
      <c r="AH168" s="930"/>
      <c r="AI168" s="722"/>
      <c r="AJ168" s="722"/>
      <c r="AK168" s="722"/>
      <c r="AL168" s="722"/>
      <c r="AM168" s="722"/>
      <c r="AN168" s="722"/>
      <c r="AO168" s="722"/>
      <c r="AP168" s="722"/>
      <c r="AQ168" s="722"/>
      <c r="AR168" s="722"/>
      <c r="AS168" s="722"/>
      <c r="AT168" s="722"/>
      <c r="AU168" s="722"/>
      <c r="AV168" s="722"/>
      <c r="AW168" s="722"/>
      <c r="AX168" s="722"/>
      <c r="AY168" s="722"/>
      <c r="AZ168" s="722"/>
      <c r="BA168" s="722"/>
      <c r="BB168" s="722"/>
      <c r="BC168" s="722"/>
      <c r="BD168" s="722"/>
      <c r="BE168" s="722"/>
      <c r="BF168" s="722"/>
      <c r="BG168" s="722"/>
      <c r="BH168" s="722"/>
      <c r="BI168" s="722"/>
      <c r="BN168" s="931"/>
      <c r="BO168" s="794"/>
      <c r="BP168" s="794"/>
      <c r="BQ168" s="794"/>
      <c r="BR168" s="794"/>
      <c r="BS168" s="794"/>
      <c r="BT168" s="794"/>
      <c r="BU168" s="794"/>
      <c r="BV168" s="794"/>
      <c r="BW168" s="794"/>
      <c r="BX168" s="794"/>
      <c r="BY168" s="794"/>
      <c r="BZ168" s="794"/>
      <c r="CA168" s="794"/>
      <c r="CB168" s="794"/>
      <c r="CC168" s="794"/>
      <c r="CD168" s="794"/>
      <c r="CE168" s="794"/>
      <c r="CF168" s="794"/>
      <c r="CG168" s="794"/>
      <c r="CH168" s="794"/>
      <c r="CI168" s="794"/>
      <c r="CJ168" s="795"/>
      <c r="CK168" s="795"/>
      <c r="CL168" s="795"/>
      <c r="CM168" s="795"/>
      <c r="CN168" s="795"/>
      <c r="CO168" s="795"/>
      <c r="CP168" s="795"/>
      <c r="CQ168" s="795"/>
      <c r="CR168" s="795"/>
      <c r="CS168" s="795"/>
    </row>
    <row r="169" spans="1:97" s="2" customFormat="1" ht="9.9499999999999993" customHeight="1" x14ac:dyDescent="0.2">
      <c r="B169" s="7"/>
      <c r="C169" s="7"/>
      <c r="D169" s="7"/>
      <c r="E169" s="7"/>
      <c r="F169" s="7"/>
      <c r="G169" s="7"/>
      <c r="H169" s="7"/>
      <c r="I169" s="7"/>
      <c r="J169" s="7"/>
      <c r="K169" s="7"/>
      <c r="L169" s="7"/>
      <c r="M169" s="7"/>
      <c r="N169" s="7"/>
      <c r="O169" s="7"/>
      <c r="P169" s="7"/>
      <c r="Q169" s="7"/>
      <c r="R169" s="7"/>
      <c r="S169" s="7"/>
      <c r="T169" s="7"/>
      <c r="U169" s="7"/>
      <c r="V169" s="7"/>
      <c r="W169" s="7"/>
      <c r="AH169" s="722"/>
      <c r="AI169" s="722"/>
      <c r="AJ169" s="722"/>
      <c r="AK169" s="722"/>
      <c r="AL169" s="722"/>
      <c r="AM169" s="722"/>
      <c r="AN169" s="722"/>
      <c r="AO169" s="722"/>
      <c r="AP169" s="722"/>
      <c r="AQ169" s="722"/>
      <c r="AR169" s="722"/>
      <c r="AS169" s="722"/>
      <c r="AT169" s="722"/>
      <c r="AU169" s="722"/>
      <c r="AV169" s="722"/>
      <c r="AW169" s="722"/>
      <c r="AX169" s="722"/>
      <c r="AY169" s="722"/>
      <c r="AZ169" s="722"/>
      <c r="BA169" s="722"/>
      <c r="BB169" s="722"/>
      <c r="BC169" s="722"/>
      <c r="BD169" s="722"/>
      <c r="BE169" s="722"/>
      <c r="BF169" s="722"/>
      <c r="BG169" s="722"/>
      <c r="BH169" s="722"/>
      <c r="BI169" s="722"/>
      <c r="BN169" s="794"/>
      <c r="BO169" s="794"/>
      <c r="BP169" s="794"/>
      <c r="BQ169" s="794"/>
      <c r="BR169" s="794"/>
      <c r="BS169" s="794"/>
      <c r="BT169" s="794"/>
      <c r="BU169" s="794"/>
      <c r="BV169" s="794"/>
      <c r="BW169" s="794"/>
      <c r="BX169" s="794"/>
      <c r="BY169" s="794"/>
      <c r="BZ169" s="794"/>
      <c r="CA169" s="794"/>
      <c r="CB169" s="794"/>
      <c r="CC169" s="794"/>
      <c r="CD169" s="794"/>
      <c r="CE169" s="794"/>
      <c r="CF169" s="794"/>
      <c r="CG169" s="794"/>
      <c r="CH169" s="794"/>
      <c r="CI169" s="794"/>
      <c r="CJ169" s="795"/>
      <c r="CK169" s="795"/>
      <c r="CL169" s="795"/>
      <c r="CM169" s="795"/>
      <c r="CN169" s="795"/>
      <c r="CO169" s="795"/>
      <c r="CP169" s="795"/>
      <c r="CQ169" s="795"/>
      <c r="CR169" s="795"/>
      <c r="CS169" s="795"/>
    </row>
    <row r="170" spans="1:97" s="2" customFormat="1" ht="14.25" customHeight="1" x14ac:dyDescent="0.25">
      <c r="B170" s="2089"/>
      <c r="C170" s="163" t="s">
        <v>1</v>
      </c>
      <c r="D170" s="164" t="s">
        <v>2</v>
      </c>
      <c r="E170" s="163" t="s">
        <v>3</v>
      </c>
      <c r="F170" s="164" t="s">
        <v>80</v>
      </c>
      <c r="G170" s="163" t="s">
        <v>4</v>
      </c>
      <c r="H170" s="164" t="s">
        <v>5</v>
      </c>
      <c r="I170" s="163" t="s">
        <v>6</v>
      </c>
      <c r="J170" s="164" t="s">
        <v>7</v>
      </c>
      <c r="K170" s="163" t="s">
        <v>8</v>
      </c>
      <c r="L170" s="164" t="s">
        <v>9</v>
      </c>
      <c r="M170" s="163" t="s">
        <v>10</v>
      </c>
      <c r="N170" s="164" t="s">
        <v>11</v>
      </c>
      <c r="O170" s="163" t="s">
        <v>12</v>
      </c>
      <c r="P170" s="164" t="s">
        <v>13</v>
      </c>
      <c r="Q170" s="163" t="s">
        <v>14</v>
      </c>
      <c r="R170" s="164" t="s">
        <v>15</v>
      </c>
      <c r="S170" s="163" t="s">
        <v>14</v>
      </c>
      <c r="T170" s="164" t="s">
        <v>15</v>
      </c>
      <c r="U170" s="165" t="s">
        <v>16</v>
      </c>
      <c r="V170" s="166" t="s">
        <v>17</v>
      </c>
      <c r="W170" s="166" t="s">
        <v>18</v>
      </c>
      <c r="AH170" s="866"/>
      <c r="AI170" s="884"/>
      <c r="AJ170" s="727"/>
      <c r="AK170" s="884"/>
      <c r="AL170" s="727"/>
      <c r="AM170" s="884"/>
      <c r="AN170" s="727"/>
      <c r="AO170" s="884"/>
      <c r="AP170" s="727"/>
      <c r="AQ170" s="884"/>
      <c r="AR170" s="727"/>
      <c r="AS170" s="884"/>
      <c r="AT170" s="727"/>
      <c r="AU170" s="884"/>
      <c r="AV170" s="727"/>
      <c r="AW170" s="884"/>
      <c r="AX170" s="727"/>
      <c r="AY170" s="884"/>
      <c r="AZ170" s="727"/>
      <c r="BA170" s="884"/>
      <c r="BB170" s="727"/>
      <c r="BC170" s="727"/>
      <c r="BD170" s="722"/>
      <c r="BE170" s="722"/>
      <c r="BF170" s="722"/>
      <c r="BG170" s="722"/>
      <c r="BH170" s="722"/>
      <c r="BI170" s="722"/>
      <c r="BN170" s="897"/>
      <c r="BO170" s="916"/>
      <c r="BP170" s="799"/>
      <c r="BQ170" s="916"/>
      <c r="BR170" s="799"/>
      <c r="BS170" s="916"/>
      <c r="BT170" s="799"/>
      <c r="BU170" s="916"/>
      <c r="BV170" s="799"/>
      <c r="BW170" s="916"/>
      <c r="BX170" s="799"/>
      <c r="BY170" s="916"/>
      <c r="BZ170" s="799"/>
      <c r="CA170" s="916"/>
      <c r="CB170" s="799"/>
      <c r="CC170" s="916"/>
      <c r="CD170" s="799"/>
      <c r="CE170" s="916"/>
      <c r="CF170" s="799"/>
      <c r="CG170" s="916"/>
      <c r="CH170" s="799"/>
      <c r="CI170" s="799"/>
      <c r="CJ170" s="795"/>
      <c r="CK170" s="795"/>
      <c r="CL170" s="795"/>
      <c r="CM170" s="795"/>
      <c r="CN170" s="795"/>
      <c r="CO170" s="795"/>
      <c r="CP170" s="795"/>
      <c r="CQ170" s="795"/>
      <c r="CR170" s="795"/>
      <c r="CS170" s="795"/>
    </row>
    <row r="171" spans="1:97" s="2" customFormat="1" ht="39" customHeight="1" x14ac:dyDescent="0.25">
      <c r="B171" s="2090"/>
      <c r="C171" s="2092" t="s">
        <v>45</v>
      </c>
      <c r="D171" s="45"/>
      <c r="E171" s="113"/>
      <c r="F171" s="2094" t="s">
        <v>52</v>
      </c>
      <c r="G171" s="45"/>
      <c r="H171" s="139"/>
      <c r="I171" s="2094" t="s">
        <v>58</v>
      </c>
      <c r="J171" s="45"/>
      <c r="K171" s="139"/>
      <c r="L171" s="2094" t="s">
        <v>97</v>
      </c>
      <c r="M171" s="45"/>
      <c r="N171" s="139"/>
      <c r="O171" s="2094" t="s">
        <v>98</v>
      </c>
      <c r="P171" s="45"/>
      <c r="Q171" s="139"/>
      <c r="R171" s="2094" t="s">
        <v>99</v>
      </c>
      <c r="S171" s="45"/>
      <c r="T171" s="140"/>
      <c r="U171" s="1996" t="s">
        <v>50</v>
      </c>
      <c r="V171" s="45"/>
      <c r="W171" s="139"/>
      <c r="AH171" s="1092" t="s">
        <v>1139</v>
      </c>
      <c r="AI171" s="889"/>
      <c r="AJ171" s="735"/>
      <c r="AK171" s="735"/>
      <c r="AL171" s="889"/>
      <c r="AM171" s="735"/>
      <c r="AN171" s="735"/>
      <c r="AO171" s="889"/>
      <c r="AP171" s="735"/>
      <c r="AQ171" s="735"/>
      <c r="AR171" s="889"/>
      <c r="AS171" s="735"/>
      <c r="AT171" s="735"/>
      <c r="AU171" s="889"/>
      <c r="AV171" s="735"/>
      <c r="AW171" s="735"/>
      <c r="AX171" s="889"/>
      <c r="AY171" s="735"/>
      <c r="AZ171" s="735"/>
      <c r="BA171" s="890"/>
      <c r="BB171" s="735"/>
      <c r="BC171" s="735"/>
      <c r="BD171" s="722"/>
      <c r="BE171" s="722"/>
      <c r="BF171" s="722"/>
      <c r="BG171" s="722"/>
      <c r="BH171" s="722"/>
      <c r="BI171" s="722"/>
      <c r="BN171" s="1101" t="s">
        <v>1139</v>
      </c>
      <c r="BO171" s="921"/>
      <c r="BP171" s="807"/>
      <c r="BQ171" s="807"/>
      <c r="BR171" s="921"/>
      <c r="BS171" s="807"/>
      <c r="BT171" s="807"/>
      <c r="BU171" s="921"/>
      <c r="BV171" s="807"/>
      <c r="BW171" s="807"/>
      <c r="BX171" s="921"/>
      <c r="BY171" s="807"/>
      <c r="BZ171" s="807"/>
      <c r="CA171" s="921"/>
      <c r="CB171" s="807"/>
      <c r="CC171" s="807"/>
      <c r="CD171" s="921"/>
      <c r="CE171" s="807"/>
      <c r="CF171" s="807"/>
      <c r="CG171" s="922"/>
      <c r="CH171" s="807"/>
      <c r="CI171" s="807"/>
      <c r="CJ171" s="795"/>
      <c r="CK171" s="795"/>
      <c r="CL171" s="795"/>
      <c r="CM171" s="795"/>
      <c r="CN171" s="795"/>
      <c r="CO171" s="795"/>
      <c r="CP171" s="795"/>
      <c r="CQ171" s="795"/>
      <c r="CR171" s="795"/>
      <c r="CS171" s="795"/>
    </row>
    <row r="172" spans="1:97" s="2" customFormat="1" ht="60.95" customHeight="1" thickBot="1" x14ac:dyDescent="0.25">
      <c r="B172" s="2091"/>
      <c r="C172" s="2093"/>
      <c r="D172" s="267" t="s">
        <v>324</v>
      </c>
      <c r="E172" s="268" t="s">
        <v>329</v>
      </c>
      <c r="F172" s="2095"/>
      <c r="G172" s="267" t="s">
        <v>324</v>
      </c>
      <c r="H172" s="268" t="s">
        <v>329</v>
      </c>
      <c r="I172" s="2095"/>
      <c r="J172" s="267" t="s">
        <v>324</v>
      </c>
      <c r="K172" s="268" t="s">
        <v>329</v>
      </c>
      <c r="L172" s="2095"/>
      <c r="M172" s="267" t="s">
        <v>324</v>
      </c>
      <c r="N172" s="268" t="s">
        <v>329</v>
      </c>
      <c r="O172" s="2095"/>
      <c r="P172" s="267" t="s">
        <v>324</v>
      </c>
      <c r="Q172" s="268" t="s">
        <v>329</v>
      </c>
      <c r="R172" s="2095"/>
      <c r="S172" s="267" t="s">
        <v>324</v>
      </c>
      <c r="T172" s="268" t="s">
        <v>329</v>
      </c>
      <c r="U172" s="2109"/>
      <c r="V172" s="267" t="s">
        <v>324</v>
      </c>
      <c r="W172" s="268" t="s">
        <v>330</v>
      </c>
      <c r="AH172" s="1090" t="s">
        <v>549</v>
      </c>
      <c r="AI172" s="889"/>
      <c r="AJ172" s="886"/>
      <c r="AK172" s="886"/>
      <c r="AL172" s="889"/>
      <c r="AM172" s="886"/>
      <c r="AN172" s="886"/>
      <c r="AO172" s="889"/>
      <c r="AP172" s="886"/>
      <c r="AQ172" s="886"/>
      <c r="AR172" s="889"/>
      <c r="AS172" s="886"/>
      <c r="AT172" s="886"/>
      <c r="AU172" s="889"/>
      <c r="AV172" s="886"/>
      <c r="AW172" s="886"/>
      <c r="AX172" s="889"/>
      <c r="AY172" s="886"/>
      <c r="AZ172" s="886"/>
      <c r="BA172" s="890"/>
      <c r="BB172" s="886"/>
      <c r="BC172" s="886"/>
      <c r="BD172" s="722"/>
      <c r="BE172" s="722"/>
      <c r="BF172" s="722"/>
      <c r="BG172" s="722"/>
      <c r="BH172" s="722"/>
      <c r="BI172" s="722"/>
      <c r="BN172" s="1099" t="s">
        <v>1132</v>
      </c>
      <c r="BO172" s="921"/>
      <c r="BP172" s="918"/>
      <c r="BQ172" s="918"/>
      <c r="BR172" s="921"/>
      <c r="BS172" s="918"/>
      <c r="BT172" s="918"/>
      <c r="BU172" s="921"/>
      <c r="BV172" s="918"/>
      <c r="BW172" s="918"/>
      <c r="BX172" s="921"/>
      <c r="BY172" s="918"/>
      <c r="BZ172" s="918"/>
      <c r="CA172" s="921"/>
      <c r="CB172" s="918"/>
      <c r="CC172" s="918"/>
      <c r="CD172" s="921"/>
      <c r="CE172" s="918"/>
      <c r="CF172" s="918"/>
      <c r="CG172" s="922"/>
      <c r="CH172" s="918"/>
      <c r="CI172" s="918"/>
      <c r="CJ172" s="795"/>
      <c r="CK172" s="795"/>
      <c r="CL172" s="795"/>
      <c r="CM172" s="795"/>
      <c r="CN172" s="795"/>
      <c r="CO172" s="795"/>
      <c r="CP172" s="795"/>
      <c r="CQ172" s="795"/>
      <c r="CR172" s="795"/>
      <c r="CS172" s="795"/>
    </row>
    <row r="173" spans="1:97" s="1455" customFormat="1" ht="60" customHeight="1" x14ac:dyDescent="0.2">
      <c r="B173" s="1456" t="s">
        <v>43</v>
      </c>
      <c r="C173" s="464"/>
      <c r="D173" s="1452"/>
      <c r="E173" s="469"/>
      <c r="F173" s="482"/>
      <c r="G173" s="1452"/>
      <c r="H173" s="469"/>
      <c r="I173" s="482"/>
      <c r="J173" s="1452"/>
      <c r="K173" s="469"/>
      <c r="L173" s="482"/>
      <c r="M173" s="1452"/>
      <c r="N173" s="469"/>
      <c r="O173" s="482"/>
      <c r="P173" s="1452"/>
      <c r="Q173" s="469"/>
      <c r="R173" s="482"/>
      <c r="S173" s="1452"/>
      <c r="T173" s="1452"/>
      <c r="U173" s="468"/>
      <c r="V173" s="1452"/>
      <c r="W173" s="469"/>
      <c r="AH173" s="1457"/>
      <c r="AI173" s="1458" t="s">
        <v>1</v>
      </c>
      <c r="AJ173" s="1459" t="s">
        <v>2</v>
      </c>
      <c r="AK173" s="1458" t="s">
        <v>3</v>
      </c>
      <c r="AL173" s="1459" t="s">
        <v>80</v>
      </c>
      <c r="AM173" s="1458" t="s">
        <v>4</v>
      </c>
      <c r="AN173" s="1459" t="s">
        <v>5</v>
      </c>
      <c r="AO173" s="1458" t="s">
        <v>6</v>
      </c>
      <c r="AP173" s="1459" t="s">
        <v>7</v>
      </c>
      <c r="AQ173" s="1458" t="s">
        <v>8</v>
      </c>
      <c r="AR173" s="1459" t="s">
        <v>9</v>
      </c>
      <c r="AS173" s="1458" t="s">
        <v>10</v>
      </c>
      <c r="AT173" s="1459" t="s">
        <v>11</v>
      </c>
      <c r="AU173" s="1458" t="s">
        <v>12</v>
      </c>
      <c r="AV173" s="1459" t="s">
        <v>13</v>
      </c>
      <c r="AW173" s="1458" t="s">
        <v>14</v>
      </c>
      <c r="AX173" s="1459" t="s">
        <v>15</v>
      </c>
      <c r="AY173" s="1458" t="s">
        <v>14</v>
      </c>
      <c r="AZ173" s="1459" t="s">
        <v>15</v>
      </c>
      <c r="BA173" s="1458" t="s">
        <v>16</v>
      </c>
      <c r="BB173" s="1459" t="s">
        <v>17</v>
      </c>
      <c r="BC173" s="1459" t="s">
        <v>18</v>
      </c>
      <c r="BD173" s="1405"/>
      <c r="BE173" s="1405"/>
      <c r="BF173" s="1405"/>
      <c r="BG173" s="1405"/>
      <c r="BH173" s="1405"/>
      <c r="BI173" s="1405"/>
      <c r="BN173" s="1460"/>
      <c r="BO173" s="1461" t="s">
        <v>1</v>
      </c>
      <c r="BP173" s="1462" t="s">
        <v>2</v>
      </c>
      <c r="BQ173" s="1461" t="s">
        <v>3</v>
      </c>
      <c r="BR173" s="1462" t="s">
        <v>80</v>
      </c>
      <c r="BS173" s="1461" t="s">
        <v>4</v>
      </c>
      <c r="BT173" s="1462" t="s">
        <v>5</v>
      </c>
      <c r="BU173" s="1461" t="s">
        <v>6</v>
      </c>
      <c r="BV173" s="1462" t="s">
        <v>7</v>
      </c>
      <c r="BW173" s="1461" t="s">
        <v>8</v>
      </c>
      <c r="BX173" s="1462" t="s">
        <v>9</v>
      </c>
      <c r="BY173" s="1461" t="s">
        <v>10</v>
      </c>
      <c r="BZ173" s="1462" t="s">
        <v>11</v>
      </c>
      <c r="CA173" s="1461" t="s">
        <v>12</v>
      </c>
      <c r="CB173" s="1462" t="s">
        <v>13</v>
      </c>
      <c r="CC173" s="1461" t="s">
        <v>14</v>
      </c>
      <c r="CD173" s="1462" t="s">
        <v>15</v>
      </c>
      <c r="CE173" s="1461" t="s">
        <v>14</v>
      </c>
      <c r="CF173" s="1462" t="s">
        <v>15</v>
      </c>
      <c r="CG173" s="1461" t="s">
        <v>16</v>
      </c>
      <c r="CH173" s="1462" t="s">
        <v>17</v>
      </c>
      <c r="CI173" s="1462" t="s">
        <v>18</v>
      </c>
      <c r="CJ173" s="1412"/>
      <c r="CK173" s="1412"/>
      <c r="CL173" s="1412"/>
      <c r="CM173" s="1412"/>
      <c r="CN173" s="1412"/>
      <c r="CO173" s="1412"/>
      <c r="CP173" s="1412"/>
      <c r="CQ173" s="1412"/>
      <c r="CR173" s="1412"/>
      <c r="CS173" s="1412"/>
    </row>
    <row r="174" spans="1:97" s="1455" customFormat="1" ht="60" customHeight="1" x14ac:dyDescent="0.2">
      <c r="B174" s="1463" t="s">
        <v>95</v>
      </c>
      <c r="C174" s="470"/>
      <c r="D174" s="1453"/>
      <c r="E174" s="475"/>
      <c r="F174" s="483"/>
      <c r="G174" s="1453"/>
      <c r="H174" s="475"/>
      <c r="I174" s="483"/>
      <c r="J174" s="1453"/>
      <c r="K174" s="475"/>
      <c r="L174" s="483"/>
      <c r="M174" s="1453"/>
      <c r="N174" s="475"/>
      <c r="O174" s="483"/>
      <c r="P174" s="1453"/>
      <c r="Q174" s="475"/>
      <c r="R174" s="483"/>
      <c r="S174" s="1453"/>
      <c r="T174" s="1453"/>
      <c r="U174" s="474"/>
      <c r="V174" s="1453"/>
      <c r="W174" s="475"/>
      <c r="AH174" s="1499"/>
      <c r="AI174" s="2073" t="str">
        <f>C171</f>
        <v>Entity Type 1</v>
      </c>
      <c r="AJ174" s="1465"/>
      <c r="AK174" s="1466"/>
      <c r="AL174" s="2075" t="str">
        <f>F171</f>
        <v>Entity Type 2</v>
      </c>
      <c r="AM174" s="1465"/>
      <c r="AN174" s="1466"/>
      <c r="AO174" s="2075" t="str">
        <f>I171</f>
        <v>Entity Type 3</v>
      </c>
      <c r="AP174" s="1465"/>
      <c r="AQ174" s="1466"/>
      <c r="AR174" s="2075" t="str">
        <f>L171</f>
        <v>Entity Type 4</v>
      </c>
      <c r="AS174" s="1465"/>
      <c r="AT174" s="1466"/>
      <c r="AU174" s="2075" t="str">
        <f>O171</f>
        <v>Entity Type 5</v>
      </c>
      <c r="AV174" s="1465"/>
      <c r="AW174" s="1466"/>
      <c r="AX174" s="2075" t="str">
        <f>R171</f>
        <v>Entity Type 6</v>
      </c>
      <c r="AY174" s="1465"/>
      <c r="AZ174" s="1465"/>
      <c r="BA174" s="2073" t="s">
        <v>50</v>
      </c>
      <c r="BB174" s="1465"/>
      <c r="BC174" s="1466"/>
      <c r="BD174" s="1405"/>
      <c r="BE174" s="1405"/>
      <c r="BF174" s="1405"/>
      <c r="BG174" s="1405"/>
      <c r="BH174" s="1405"/>
      <c r="BI174" s="1405"/>
      <c r="BN174" s="1501"/>
      <c r="BO174" s="2117" t="str">
        <f>C171</f>
        <v>Entity Type 1</v>
      </c>
      <c r="BP174" s="1470"/>
      <c r="BQ174" s="1471"/>
      <c r="BR174" s="2115" t="str">
        <f>F171</f>
        <v>Entity Type 2</v>
      </c>
      <c r="BS174" s="1470"/>
      <c r="BT174" s="1471"/>
      <c r="BU174" s="2115" t="str">
        <f>I171</f>
        <v>Entity Type 3</v>
      </c>
      <c r="BV174" s="1470"/>
      <c r="BW174" s="1471"/>
      <c r="BX174" s="2115" t="str">
        <f>L171</f>
        <v>Entity Type 4</v>
      </c>
      <c r="BY174" s="1470"/>
      <c r="BZ174" s="1471"/>
      <c r="CA174" s="2115" t="str">
        <f>O171</f>
        <v>Entity Type 5</v>
      </c>
      <c r="CB174" s="1470"/>
      <c r="CC174" s="1471"/>
      <c r="CD174" s="2115" t="str">
        <f>R171</f>
        <v>Entity Type 6</v>
      </c>
      <c r="CE174" s="1470"/>
      <c r="CF174" s="1470"/>
      <c r="CG174" s="2117" t="s">
        <v>50</v>
      </c>
      <c r="CH174" s="1470"/>
      <c r="CI174" s="1471"/>
      <c r="CJ174" s="1412"/>
      <c r="CK174" s="1412"/>
      <c r="CL174" s="1412"/>
      <c r="CM174" s="1412"/>
      <c r="CN174" s="1412"/>
      <c r="CO174" s="1412"/>
      <c r="CP174" s="1412"/>
      <c r="CQ174" s="1412"/>
      <c r="CR174" s="1412"/>
      <c r="CS174" s="1412"/>
    </row>
    <row r="175" spans="1:97" s="1455" customFormat="1" ht="60" customHeight="1" thickBot="1" x14ac:dyDescent="0.25">
      <c r="B175" s="1474" t="s">
        <v>1140</v>
      </c>
      <c r="C175" s="476"/>
      <c r="D175" s="1454"/>
      <c r="E175" s="481"/>
      <c r="F175" s="484"/>
      <c r="G175" s="1454"/>
      <c r="H175" s="481"/>
      <c r="I175" s="484"/>
      <c r="J175" s="1454"/>
      <c r="K175" s="481"/>
      <c r="L175" s="484"/>
      <c r="M175" s="1454"/>
      <c r="N175" s="481"/>
      <c r="O175" s="484"/>
      <c r="P175" s="1454"/>
      <c r="Q175" s="481"/>
      <c r="R175" s="484"/>
      <c r="S175" s="1454"/>
      <c r="T175" s="1454"/>
      <c r="U175" s="480"/>
      <c r="V175" s="1454"/>
      <c r="W175" s="481"/>
      <c r="AH175" s="1509"/>
      <c r="AI175" s="2074"/>
      <c r="AJ175" s="1476" t="s">
        <v>324</v>
      </c>
      <c r="AK175" s="1477" t="s">
        <v>329</v>
      </c>
      <c r="AL175" s="2076"/>
      <c r="AM175" s="1476" t="s">
        <v>324</v>
      </c>
      <c r="AN175" s="1477" t="s">
        <v>329</v>
      </c>
      <c r="AO175" s="2076"/>
      <c r="AP175" s="1476" t="s">
        <v>324</v>
      </c>
      <c r="AQ175" s="1477" t="s">
        <v>329</v>
      </c>
      <c r="AR175" s="2076"/>
      <c r="AS175" s="1476" t="s">
        <v>324</v>
      </c>
      <c r="AT175" s="1477" t="s">
        <v>329</v>
      </c>
      <c r="AU175" s="2076"/>
      <c r="AV175" s="1476" t="s">
        <v>324</v>
      </c>
      <c r="AW175" s="1477" t="s">
        <v>329</v>
      </c>
      <c r="AX175" s="2076"/>
      <c r="AY175" s="1476" t="s">
        <v>324</v>
      </c>
      <c r="AZ175" s="1477" t="s">
        <v>329</v>
      </c>
      <c r="BA175" s="2074"/>
      <c r="BB175" s="1476" t="s">
        <v>324</v>
      </c>
      <c r="BC175" s="1477" t="s">
        <v>330</v>
      </c>
      <c r="BD175" s="1405"/>
      <c r="BE175" s="1405"/>
      <c r="BF175" s="1405"/>
      <c r="BG175" s="1405"/>
      <c r="BH175" s="1405"/>
      <c r="BI175" s="1405"/>
      <c r="BN175" s="1512"/>
      <c r="BO175" s="2118"/>
      <c r="BP175" s="1479" t="s">
        <v>232</v>
      </c>
      <c r="BQ175" s="1480" t="s">
        <v>329</v>
      </c>
      <c r="BR175" s="2116"/>
      <c r="BS175" s="1479" t="s">
        <v>232</v>
      </c>
      <c r="BT175" s="1480" t="s">
        <v>329</v>
      </c>
      <c r="BU175" s="2116"/>
      <c r="BV175" s="1479" t="s">
        <v>232</v>
      </c>
      <c r="BW175" s="1480" t="s">
        <v>329</v>
      </c>
      <c r="BX175" s="2116"/>
      <c r="BY175" s="1479" t="s">
        <v>232</v>
      </c>
      <c r="BZ175" s="1480" t="s">
        <v>329</v>
      </c>
      <c r="CA175" s="2116"/>
      <c r="CB175" s="1479" t="s">
        <v>232</v>
      </c>
      <c r="CC175" s="1480" t="s">
        <v>329</v>
      </c>
      <c r="CD175" s="2116"/>
      <c r="CE175" s="1479" t="s">
        <v>232</v>
      </c>
      <c r="CF175" s="1480" t="s">
        <v>329</v>
      </c>
      <c r="CG175" s="2118"/>
      <c r="CH175" s="1479" t="s">
        <v>232</v>
      </c>
      <c r="CI175" s="1480" t="s">
        <v>330</v>
      </c>
      <c r="CJ175" s="1412"/>
      <c r="CK175" s="1412"/>
      <c r="CL175" s="1412"/>
      <c r="CM175" s="1412"/>
      <c r="CN175" s="1412"/>
      <c r="CO175" s="1412"/>
      <c r="CP175" s="1412"/>
      <c r="CQ175" s="1412"/>
      <c r="CR175" s="1412"/>
      <c r="CS175" s="1412"/>
    </row>
    <row r="176" spans="1:97" s="1396" customFormat="1" ht="14.25" customHeight="1" x14ac:dyDescent="0.2">
      <c r="A176" s="1390"/>
      <c r="B176" s="1391" t="s">
        <v>131</v>
      </c>
      <c r="C176" s="1413"/>
      <c r="D176" s="1414"/>
      <c r="E176" s="1415"/>
      <c r="F176" s="1416"/>
      <c r="G176" s="1414"/>
      <c r="H176" s="1415"/>
      <c r="I176" s="1416"/>
      <c r="J176" s="1414"/>
      <c r="K176" s="1415"/>
      <c r="L176" s="1416"/>
      <c r="M176" s="1414"/>
      <c r="N176" s="1415"/>
      <c r="O176" s="1416"/>
      <c r="P176" s="1414"/>
      <c r="Q176" s="1415"/>
      <c r="R176" s="1416"/>
      <c r="S176" s="1414"/>
      <c r="T176" s="1414"/>
      <c r="U176" s="1413"/>
      <c r="V176" s="1414"/>
      <c r="W176" s="1415"/>
      <c r="AH176" s="1397"/>
      <c r="AI176" s="1417"/>
      <c r="AJ176" s="1418"/>
      <c r="AK176" s="1419"/>
      <c r="AL176" s="1420"/>
      <c r="AM176" s="1418"/>
      <c r="AN176" s="1419"/>
      <c r="AO176" s="1420"/>
      <c r="AP176" s="1418"/>
      <c r="AQ176" s="1419"/>
      <c r="AR176" s="1420"/>
      <c r="AS176" s="1418"/>
      <c r="AT176" s="1419"/>
      <c r="AU176" s="1420"/>
      <c r="AV176" s="1418"/>
      <c r="AW176" s="1419"/>
      <c r="AX176" s="1420"/>
      <c r="AY176" s="1418"/>
      <c r="AZ176" s="1418"/>
      <c r="BA176" s="1427"/>
      <c r="BB176" s="1428"/>
      <c r="BC176" s="1429"/>
      <c r="BD176" s="1405"/>
      <c r="BE176" s="1405"/>
      <c r="BF176" s="1405"/>
      <c r="BG176" s="1405"/>
      <c r="BH176" s="1405"/>
      <c r="BI176" s="1405"/>
      <c r="BN176" s="1406"/>
      <c r="BO176" s="1423"/>
      <c r="BP176" s="1424"/>
      <c r="BQ176" s="1425"/>
      <c r="BR176" s="1426"/>
      <c r="BS176" s="1424"/>
      <c r="BT176" s="1425"/>
      <c r="BU176" s="1426"/>
      <c r="BV176" s="1424"/>
      <c r="BW176" s="1425"/>
      <c r="BX176" s="1426"/>
      <c r="BY176" s="1424"/>
      <c r="BZ176" s="1425"/>
      <c r="CA176" s="1426"/>
      <c r="CB176" s="1424"/>
      <c r="CC176" s="1425"/>
      <c r="CD176" s="1426"/>
      <c r="CE176" s="1424"/>
      <c r="CF176" s="1424"/>
      <c r="CG176" s="1430"/>
      <c r="CH176" s="1431"/>
      <c r="CI176" s="1432"/>
      <c r="CJ176" s="1412"/>
      <c r="CK176" s="1412"/>
      <c r="CL176" s="1412"/>
      <c r="CM176" s="1412"/>
      <c r="CN176" s="1412"/>
      <c r="CO176" s="1412"/>
      <c r="CP176" s="1412"/>
      <c r="CQ176" s="1412"/>
      <c r="CR176" s="1412"/>
      <c r="CS176" s="1412"/>
    </row>
    <row r="177" spans="1:97" s="2" customFormat="1" ht="14.25" x14ac:dyDescent="0.2">
      <c r="A177" s="6"/>
      <c r="B177" s="77">
        <v>2002</v>
      </c>
      <c r="C177" s="175"/>
      <c r="D177" s="117"/>
      <c r="E177" s="116"/>
      <c r="F177" s="171"/>
      <c r="G177" s="117"/>
      <c r="H177" s="116"/>
      <c r="I177" s="171"/>
      <c r="J177" s="117"/>
      <c r="K177" s="116"/>
      <c r="L177" s="171"/>
      <c r="M177" s="117"/>
      <c r="N177" s="116"/>
      <c r="O177" s="171"/>
      <c r="P177" s="117"/>
      <c r="Q177" s="116"/>
      <c r="R177" s="171"/>
      <c r="S177" s="117"/>
      <c r="T177" s="117"/>
      <c r="U177" s="452">
        <f>C177+F177+I177+L177+O177+R177</f>
        <v>0</v>
      </c>
      <c r="V177" s="457">
        <f>D177+G177+J177+M177+P177+S177</f>
        <v>0</v>
      </c>
      <c r="W177" s="438">
        <f>E177+H177+K177+N177+Q177+T177</f>
        <v>0</v>
      </c>
      <c r="AH177" s="869">
        <v>2002</v>
      </c>
      <c r="AI177" s="870" t="str">
        <f>IF(ISNUMBER(C177),'Cover Page'!$D$35/1000000*'4 classification'!C177/'FX rate'!$C7,"")</f>
        <v/>
      </c>
      <c r="AJ177" s="1118" t="str">
        <f>IF(ISNUMBER(D177),'Cover Page'!$D$35/1000000*'4 classification'!D177/'FX rate'!$C7,"")</f>
        <v/>
      </c>
      <c r="AK177" s="871" t="str">
        <f>IF(ISNUMBER(E177),'Cover Page'!$D$35/1000000*'4 classification'!E177/'FX rate'!$C7,"")</f>
        <v/>
      </c>
      <c r="AL177" s="1119" t="str">
        <f>IF(ISNUMBER(F177),'Cover Page'!$D$35/1000000*'4 classification'!F177/'FX rate'!$C7,"")</f>
        <v/>
      </c>
      <c r="AM177" s="1118" t="str">
        <f>IF(ISNUMBER(G177),'Cover Page'!$D$35/1000000*'4 classification'!G177/'FX rate'!$C7,"")</f>
        <v/>
      </c>
      <c r="AN177" s="871" t="str">
        <f>IF(ISNUMBER(H177),'Cover Page'!$D$35/1000000*'4 classification'!H177/'FX rate'!$C7,"")</f>
        <v/>
      </c>
      <c r="AO177" s="1119" t="str">
        <f>IF(ISNUMBER(I177),'Cover Page'!$D$35/1000000*'4 classification'!I177/'FX rate'!$C7,"")</f>
        <v/>
      </c>
      <c r="AP177" s="1118" t="str">
        <f>IF(ISNUMBER(J177),'Cover Page'!$D$35/1000000*'4 classification'!J177/'FX rate'!$C7,"")</f>
        <v/>
      </c>
      <c r="AQ177" s="871" t="str">
        <f>IF(ISNUMBER(K177),'Cover Page'!$D$35/1000000*'4 classification'!K177/'FX rate'!$C7,"")</f>
        <v/>
      </c>
      <c r="AR177" s="1119" t="str">
        <f>IF(ISNUMBER(L177),'Cover Page'!$D$35/1000000*'4 classification'!L177/'FX rate'!$C7,"")</f>
        <v/>
      </c>
      <c r="AS177" s="1118" t="str">
        <f>IF(ISNUMBER(M177),'Cover Page'!$D$35/1000000*'4 classification'!M177/'FX rate'!$C7,"")</f>
        <v/>
      </c>
      <c r="AT177" s="871" t="str">
        <f>IF(ISNUMBER(N177),'Cover Page'!$D$35/1000000*'4 classification'!N177/'FX rate'!$C7,"")</f>
        <v/>
      </c>
      <c r="AU177" s="1119" t="str">
        <f>IF(ISNUMBER(O177),'Cover Page'!$D$35/1000000*'4 classification'!O177/'FX rate'!$C7,"")</f>
        <v/>
      </c>
      <c r="AV177" s="1118" t="str">
        <f>IF(ISNUMBER(P177),'Cover Page'!$D$35/1000000*'4 classification'!P177/'FX rate'!$C7,"")</f>
        <v/>
      </c>
      <c r="AW177" s="871" t="str">
        <f>IF(ISNUMBER(Q177),'Cover Page'!$D$35/1000000*'4 classification'!Q177/'FX rate'!$C7,"")</f>
        <v/>
      </c>
      <c r="AX177" s="1119" t="str">
        <f>IF(ISNUMBER(R177),'Cover Page'!$D$35/1000000*'4 classification'!R177/'FX rate'!$C7,"")</f>
        <v/>
      </c>
      <c r="AY177" s="1118" t="str">
        <f>IF(ISNUMBER(S177),'Cover Page'!$D$35/1000000*'4 classification'!S177/'FX rate'!$C7,"")</f>
        <v/>
      </c>
      <c r="AZ177" s="1127" t="str">
        <f>IF(ISNUMBER(T177),'Cover Page'!$D$35/1000000*'4 classification'!T177/'FX rate'!$C7,"")</f>
        <v/>
      </c>
      <c r="BA177" s="1119">
        <f>IF(ISNUMBER(U177),'Cover Page'!$D$35/1000000*'4 classification'!U177/'FX rate'!$C7,"")</f>
        <v>0</v>
      </c>
      <c r="BB177" s="1118">
        <f>IF(ISNUMBER(V177),'Cover Page'!$D$35/1000000*'4 classification'!V177/'FX rate'!$C7,"")</f>
        <v>0</v>
      </c>
      <c r="BC177" s="873">
        <f>IF(ISNUMBER(W177),'Cover Page'!$D$35/1000000*'4 classification'!W177/'FX rate'!$C7,"")</f>
        <v>0</v>
      </c>
      <c r="BD177" s="722"/>
      <c r="BE177" s="722"/>
      <c r="BF177" s="722"/>
      <c r="BG177" s="722"/>
      <c r="BH177" s="722"/>
      <c r="BI177" s="722"/>
      <c r="BN177" s="900">
        <v>2002</v>
      </c>
      <c r="BO177" s="901" t="str">
        <f>IF(ISNUMBER(C177),'Cover Page'!$D$35/1000000*C177/'FX rate'!$C$23,"")</f>
        <v/>
      </c>
      <c r="BP177" s="1110" t="str">
        <f>IF(ISNUMBER(D177),'Cover Page'!$D$35/1000000*D177/'FX rate'!$C$23,"")</f>
        <v/>
      </c>
      <c r="BQ177" s="902" t="str">
        <f>IF(ISNUMBER(E177),'Cover Page'!$D$35/1000000*E177/'FX rate'!$C$23,"")</f>
        <v/>
      </c>
      <c r="BR177" s="1111" t="str">
        <f>IF(ISNUMBER(F177),'Cover Page'!$D$35/1000000*F177/'FX rate'!$C$23,"")</f>
        <v/>
      </c>
      <c r="BS177" s="1110" t="str">
        <f>IF(ISNUMBER(G177),'Cover Page'!$D$35/1000000*G177/'FX rate'!$C$23,"")</f>
        <v/>
      </c>
      <c r="BT177" s="902" t="str">
        <f>IF(ISNUMBER(H177),'Cover Page'!$D$35/1000000*H177/'FX rate'!$C$23,"")</f>
        <v/>
      </c>
      <c r="BU177" s="1111" t="str">
        <f>IF(ISNUMBER(I177),'Cover Page'!$D$35/1000000*I177/'FX rate'!$C$23,"")</f>
        <v/>
      </c>
      <c r="BV177" s="1110" t="str">
        <f>IF(ISNUMBER(J177),'Cover Page'!$D$35/1000000*J177/'FX rate'!$C$23,"")</f>
        <v/>
      </c>
      <c r="BW177" s="902" t="str">
        <f>IF(ISNUMBER(K177),'Cover Page'!$D$35/1000000*K177/'FX rate'!$C$23,"")</f>
        <v/>
      </c>
      <c r="BX177" s="1111" t="str">
        <f>IF(ISNUMBER(L177),'Cover Page'!$D$35/1000000*L177/'FX rate'!$C$23,"")</f>
        <v/>
      </c>
      <c r="BY177" s="1110" t="str">
        <f>IF(ISNUMBER(M177),'Cover Page'!$D$35/1000000*M177/'FX rate'!$C$23,"")</f>
        <v/>
      </c>
      <c r="BZ177" s="902" t="str">
        <f>IF(ISNUMBER(N177),'Cover Page'!$D$35/1000000*N177/'FX rate'!$C$23,"")</f>
        <v/>
      </c>
      <c r="CA177" s="1111" t="str">
        <f>IF(ISNUMBER(O177),'Cover Page'!$D$35/1000000*O177/'FX rate'!$C$23,"")</f>
        <v/>
      </c>
      <c r="CB177" s="1110" t="str">
        <f>IF(ISNUMBER(P177),'Cover Page'!$D$35/1000000*P177/'FX rate'!$C$23,"")</f>
        <v/>
      </c>
      <c r="CC177" s="902" t="str">
        <f>IF(ISNUMBER(Q177),'Cover Page'!$D$35/1000000*Q177/'FX rate'!$C$23,"")</f>
        <v/>
      </c>
      <c r="CD177" s="1111" t="str">
        <f>IF(ISNUMBER(R177),'Cover Page'!$D$35/1000000*R177/'FX rate'!$C$23,"")</f>
        <v/>
      </c>
      <c r="CE177" s="1110" t="str">
        <f>IF(ISNUMBER(S177),'Cover Page'!$D$35/1000000*S177/'FX rate'!$C$23,"")</f>
        <v/>
      </c>
      <c r="CF177" s="1109" t="str">
        <f>IF(ISNUMBER(T177),'Cover Page'!$D$35/1000000*T177/'FX rate'!$C$23,"")</f>
        <v/>
      </c>
      <c r="CG177" s="1111">
        <f>IF(ISNUMBER(U177),'Cover Page'!$D$35/1000000*U177/'FX rate'!$C$23,"")</f>
        <v>0</v>
      </c>
      <c r="CH177" s="1110">
        <f>IF(ISNUMBER(V177),'Cover Page'!$D$35/1000000*V177/'FX rate'!$C$23,"")</f>
        <v>0</v>
      </c>
      <c r="CI177" s="904">
        <f>IF(ISNUMBER(W177),'Cover Page'!$D$35/1000000*W177/'FX rate'!$C$23,"")</f>
        <v>0</v>
      </c>
      <c r="CJ177" s="795"/>
      <c r="CK177" s="795"/>
      <c r="CL177" s="795"/>
      <c r="CM177" s="795"/>
      <c r="CN177" s="795"/>
      <c r="CO177" s="795"/>
      <c r="CP177" s="795"/>
      <c r="CQ177" s="795"/>
      <c r="CR177" s="795"/>
      <c r="CS177" s="795"/>
    </row>
    <row r="178" spans="1:97" s="2" customFormat="1" ht="14.25" x14ac:dyDescent="0.2">
      <c r="A178" s="6"/>
      <c r="B178" s="78">
        <v>2003</v>
      </c>
      <c r="C178" s="177"/>
      <c r="D178" s="119"/>
      <c r="E178" s="118"/>
      <c r="F178" s="173"/>
      <c r="G178" s="119"/>
      <c r="H178" s="118"/>
      <c r="I178" s="173"/>
      <c r="J178" s="119"/>
      <c r="K178" s="118"/>
      <c r="L178" s="173"/>
      <c r="M178" s="119"/>
      <c r="N178" s="118"/>
      <c r="O178" s="173"/>
      <c r="P178" s="119"/>
      <c r="Q178" s="118"/>
      <c r="R178" s="173"/>
      <c r="S178" s="119"/>
      <c r="T178" s="119"/>
      <c r="U178" s="451">
        <f t="shared" ref="U178:U194" si="43">C178+F178+I178+L178+O178+R178</f>
        <v>0</v>
      </c>
      <c r="V178" s="458">
        <f t="shared" ref="V178:V194" si="44">D178+G178+J178+M178+P178+S178</f>
        <v>0</v>
      </c>
      <c r="W178" s="437">
        <f t="shared" ref="W178:W194" si="45">E178+H178+K178+N178+Q178+T178</f>
        <v>0</v>
      </c>
      <c r="AH178" s="788">
        <v>2003</v>
      </c>
      <c r="AI178" s="872" t="str">
        <f>IF(ISNUMBER(C178),'Cover Page'!$D$35/1000000*'4 classification'!C178/'FX rate'!$C8,"")</f>
        <v/>
      </c>
      <c r="AJ178" s="1120" t="str">
        <f>IF(ISNUMBER(D178),'Cover Page'!$D$35/1000000*'4 classification'!D178/'FX rate'!$C8,"")</f>
        <v/>
      </c>
      <c r="AK178" s="873" t="str">
        <f>IF(ISNUMBER(E178),'Cover Page'!$D$35/1000000*'4 classification'!E178/'FX rate'!$C8,"")</f>
        <v/>
      </c>
      <c r="AL178" s="1121" t="str">
        <f>IF(ISNUMBER(F178),'Cover Page'!$D$35/1000000*'4 classification'!F178/'FX rate'!$C8,"")</f>
        <v/>
      </c>
      <c r="AM178" s="1120" t="str">
        <f>IF(ISNUMBER(G178),'Cover Page'!$D$35/1000000*'4 classification'!G178/'FX rate'!$C8,"")</f>
        <v/>
      </c>
      <c r="AN178" s="873" t="str">
        <f>IF(ISNUMBER(H178),'Cover Page'!$D$35/1000000*'4 classification'!H178/'FX rate'!$C8,"")</f>
        <v/>
      </c>
      <c r="AO178" s="1121" t="str">
        <f>IF(ISNUMBER(I178),'Cover Page'!$D$35/1000000*'4 classification'!I178/'FX rate'!$C8,"")</f>
        <v/>
      </c>
      <c r="AP178" s="1120" t="str">
        <f>IF(ISNUMBER(J178),'Cover Page'!$D$35/1000000*'4 classification'!J178/'FX rate'!$C8,"")</f>
        <v/>
      </c>
      <c r="AQ178" s="873" t="str">
        <f>IF(ISNUMBER(K178),'Cover Page'!$D$35/1000000*'4 classification'!K178/'FX rate'!$C8,"")</f>
        <v/>
      </c>
      <c r="AR178" s="1121" t="str">
        <f>IF(ISNUMBER(L178),'Cover Page'!$D$35/1000000*'4 classification'!L178/'FX rate'!$C8,"")</f>
        <v/>
      </c>
      <c r="AS178" s="1120" t="str">
        <f>IF(ISNUMBER(M178),'Cover Page'!$D$35/1000000*'4 classification'!M178/'FX rate'!$C8,"")</f>
        <v/>
      </c>
      <c r="AT178" s="873" t="str">
        <f>IF(ISNUMBER(N178),'Cover Page'!$D$35/1000000*'4 classification'!N178/'FX rate'!$C8,"")</f>
        <v/>
      </c>
      <c r="AU178" s="1121" t="str">
        <f>IF(ISNUMBER(O178),'Cover Page'!$D$35/1000000*'4 classification'!O178/'FX rate'!$C8,"")</f>
        <v/>
      </c>
      <c r="AV178" s="1120" t="str">
        <f>IF(ISNUMBER(P178),'Cover Page'!$D$35/1000000*'4 classification'!P178/'FX rate'!$C8,"")</f>
        <v/>
      </c>
      <c r="AW178" s="873" t="str">
        <f>IF(ISNUMBER(Q178),'Cover Page'!$D$35/1000000*'4 classification'!Q178/'FX rate'!$C8,"")</f>
        <v/>
      </c>
      <c r="AX178" s="1121" t="str">
        <f>IF(ISNUMBER(R178),'Cover Page'!$D$35/1000000*'4 classification'!R178/'FX rate'!$C8,"")</f>
        <v/>
      </c>
      <c r="AY178" s="1120" t="str">
        <f>IF(ISNUMBER(S178),'Cover Page'!$D$35/1000000*'4 classification'!S178/'FX rate'!$C8,"")</f>
        <v/>
      </c>
      <c r="AZ178" s="1127" t="str">
        <f>IF(ISNUMBER(T178),'Cover Page'!$D$35/1000000*'4 classification'!T178/'FX rate'!$C8,"")</f>
        <v/>
      </c>
      <c r="BA178" s="1119">
        <f>IF(ISNUMBER(U178),'Cover Page'!$D$35/1000000*'4 classification'!U178/'FX rate'!$C8,"")</f>
        <v>0</v>
      </c>
      <c r="BB178" s="1118">
        <f>IF(ISNUMBER(V178),'Cover Page'!$D$35/1000000*'4 classification'!V178/'FX rate'!$C8,"")</f>
        <v>0</v>
      </c>
      <c r="BC178" s="871">
        <f>IF(ISNUMBER(W178),'Cover Page'!$D$35/1000000*'4 classification'!W178/'FX rate'!$C8,"")</f>
        <v>0</v>
      </c>
      <c r="BD178" s="722"/>
      <c r="BE178" s="722"/>
      <c r="BF178" s="722"/>
      <c r="BG178" s="722"/>
      <c r="BH178" s="722"/>
      <c r="BI178" s="722"/>
      <c r="BN178" s="860">
        <v>2003</v>
      </c>
      <c r="BO178" s="903" t="str">
        <f>IF(ISNUMBER(C178),'Cover Page'!$D$35/1000000*C178/'FX rate'!$C$23,"")</f>
        <v/>
      </c>
      <c r="BP178" s="1112" t="str">
        <f>IF(ISNUMBER(D178),'Cover Page'!$D$35/1000000*D178/'FX rate'!$C$23,"")</f>
        <v/>
      </c>
      <c r="BQ178" s="904" t="str">
        <f>IF(ISNUMBER(E178),'Cover Page'!$D$35/1000000*E178/'FX rate'!$C$23,"")</f>
        <v/>
      </c>
      <c r="BR178" s="1113" t="str">
        <f>IF(ISNUMBER(F178),'Cover Page'!$D$35/1000000*F178/'FX rate'!$C$23,"")</f>
        <v/>
      </c>
      <c r="BS178" s="1112" t="str">
        <f>IF(ISNUMBER(G178),'Cover Page'!$D$35/1000000*G178/'FX rate'!$C$23,"")</f>
        <v/>
      </c>
      <c r="BT178" s="904" t="str">
        <f>IF(ISNUMBER(H178),'Cover Page'!$D$35/1000000*H178/'FX rate'!$C$23,"")</f>
        <v/>
      </c>
      <c r="BU178" s="1113" t="str">
        <f>IF(ISNUMBER(I178),'Cover Page'!$D$35/1000000*I178/'FX rate'!$C$23,"")</f>
        <v/>
      </c>
      <c r="BV178" s="1112" t="str">
        <f>IF(ISNUMBER(J178),'Cover Page'!$D$35/1000000*J178/'FX rate'!$C$23,"")</f>
        <v/>
      </c>
      <c r="BW178" s="904" t="str">
        <f>IF(ISNUMBER(K178),'Cover Page'!$D$35/1000000*K178/'FX rate'!$C$23,"")</f>
        <v/>
      </c>
      <c r="BX178" s="1113" t="str">
        <f>IF(ISNUMBER(L178),'Cover Page'!$D$35/1000000*L178/'FX rate'!$C$23,"")</f>
        <v/>
      </c>
      <c r="BY178" s="1112" t="str">
        <f>IF(ISNUMBER(M178),'Cover Page'!$D$35/1000000*M178/'FX rate'!$C$23,"")</f>
        <v/>
      </c>
      <c r="BZ178" s="904" t="str">
        <f>IF(ISNUMBER(N178),'Cover Page'!$D$35/1000000*N178/'FX rate'!$C$23,"")</f>
        <v/>
      </c>
      <c r="CA178" s="1113" t="str">
        <f>IF(ISNUMBER(O178),'Cover Page'!$D$35/1000000*O178/'FX rate'!$C$23,"")</f>
        <v/>
      </c>
      <c r="CB178" s="1112" t="str">
        <f>IF(ISNUMBER(P178),'Cover Page'!$D$35/1000000*P178/'FX rate'!$C$23,"")</f>
        <v/>
      </c>
      <c r="CC178" s="904" t="str">
        <f>IF(ISNUMBER(Q178),'Cover Page'!$D$35/1000000*Q178/'FX rate'!$C$23,"")</f>
        <v/>
      </c>
      <c r="CD178" s="1113" t="str">
        <f>IF(ISNUMBER(R178),'Cover Page'!$D$35/1000000*R178/'FX rate'!$C$23,"")</f>
        <v/>
      </c>
      <c r="CE178" s="1112" t="str">
        <f>IF(ISNUMBER(S178),'Cover Page'!$D$35/1000000*S178/'FX rate'!$C$23,"")</f>
        <v/>
      </c>
      <c r="CF178" s="1109" t="str">
        <f>IF(ISNUMBER(T178),'Cover Page'!$D$35/1000000*T178/'FX rate'!$C$23,"")</f>
        <v/>
      </c>
      <c r="CG178" s="1111">
        <f>IF(ISNUMBER(U178),'Cover Page'!$D$35/1000000*U178/'FX rate'!$C$23,"")</f>
        <v>0</v>
      </c>
      <c r="CH178" s="1110">
        <f>IF(ISNUMBER(V178),'Cover Page'!$D$35/1000000*V178/'FX rate'!$C$23,"")</f>
        <v>0</v>
      </c>
      <c r="CI178" s="902">
        <f>IF(ISNUMBER(W178),'Cover Page'!$D$35/1000000*W178/'FX rate'!$C$23,"")</f>
        <v>0</v>
      </c>
      <c r="CJ178" s="795"/>
      <c r="CK178" s="795"/>
      <c r="CL178" s="795"/>
      <c r="CM178" s="795"/>
      <c r="CN178" s="795"/>
      <c r="CO178" s="795"/>
      <c r="CP178" s="795"/>
      <c r="CQ178" s="795"/>
      <c r="CR178" s="795"/>
      <c r="CS178" s="795"/>
    </row>
    <row r="179" spans="1:97" s="2" customFormat="1" ht="14.25" x14ac:dyDescent="0.2">
      <c r="A179" s="6"/>
      <c r="B179" s="78">
        <v>2004</v>
      </c>
      <c r="C179" s="177"/>
      <c r="D179" s="119"/>
      <c r="E179" s="118"/>
      <c r="F179" s="173"/>
      <c r="G179" s="119"/>
      <c r="H179" s="118"/>
      <c r="I179" s="173"/>
      <c r="J179" s="119"/>
      <c r="K179" s="118"/>
      <c r="L179" s="173"/>
      <c r="M179" s="119"/>
      <c r="N179" s="118"/>
      <c r="O179" s="173"/>
      <c r="P179" s="119"/>
      <c r="Q179" s="118"/>
      <c r="R179" s="173"/>
      <c r="S179" s="119"/>
      <c r="T179" s="119"/>
      <c r="U179" s="451">
        <f t="shared" si="43"/>
        <v>0</v>
      </c>
      <c r="V179" s="458">
        <f t="shared" si="44"/>
        <v>0</v>
      </c>
      <c r="W179" s="437">
        <f t="shared" si="45"/>
        <v>0</v>
      </c>
      <c r="AH179" s="788">
        <v>2004</v>
      </c>
      <c r="AI179" s="872" t="str">
        <f>IF(ISNUMBER(C179),'Cover Page'!$D$35/1000000*'4 classification'!C179/'FX rate'!$C9,"")</f>
        <v/>
      </c>
      <c r="AJ179" s="1120" t="str">
        <f>IF(ISNUMBER(D179),'Cover Page'!$D$35/1000000*'4 classification'!D179/'FX rate'!$C9,"")</f>
        <v/>
      </c>
      <c r="AK179" s="873" t="str">
        <f>IF(ISNUMBER(E179),'Cover Page'!$D$35/1000000*'4 classification'!E179/'FX rate'!$C9,"")</f>
        <v/>
      </c>
      <c r="AL179" s="1121" t="str">
        <f>IF(ISNUMBER(F179),'Cover Page'!$D$35/1000000*'4 classification'!F179/'FX rate'!$C9,"")</f>
        <v/>
      </c>
      <c r="AM179" s="1120" t="str">
        <f>IF(ISNUMBER(G179),'Cover Page'!$D$35/1000000*'4 classification'!G179/'FX rate'!$C9,"")</f>
        <v/>
      </c>
      <c r="AN179" s="873" t="str">
        <f>IF(ISNUMBER(H179),'Cover Page'!$D$35/1000000*'4 classification'!H179/'FX rate'!$C9,"")</f>
        <v/>
      </c>
      <c r="AO179" s="1121" t="str">
        <f>IF(ISNUMBER(I179),'Cover Page'!$D$35/1000000*'4 classification'!I179/'FX rate'!$C9,"")</f>
        <v/>
      </c>
      <c r="AP179" s="1120" t="str">
        <f>IF(ISNUMBER(J179),'Cover Page'!$D$35/1000000*'4 classification'!J179/'FX rate'!$C9,"")</f>
        <v/>
      </c>
      <c r="AQ179" s="873" t="str">
        <f>IF(ISNUMBER(K179),'Cover Page'!$D$35/1000000*'4 classification'!K179/'FX rate'!$C9,"")</f>
        <v/>
      </c>
      <c r="AR179" s="1121" t="str">
        <f>IF(ISNUMBER(L179),'Cover Page'!$D$35/1000000*'4 classification'!L179/'FX rate'!$C9,"")</f>
        <v/>
      </c>
      <c r="AS179" s="1120" t="str">
        <f>IF(ISNUMBER(M179),'Cover Page'!$D$35/1000000*'4 classification'!M179/'FX rate'!$C9,"")</f>
        <v/>
      </c>
      <c r="AT179" s="873" t="str">
        <f>IF(ISNUMBER(N179),'Cover Page'!$D$35/1000000*'4 classification'!N179/'FX rate'!$C9,"")</f>
        <v/>
      </c>
      <c r="AU179" s="1121" t="str">
        <f>IF(ISNUMBER(O179),'Cover Page'!$D$35/1000000*'4 classification'!O179/'FX rate'!$C9,"")</f>
        <v/>
      </c>
      <c r="AV179" s="1120" t="str">
        <f>IF(ISNUMBER(P179),'Cover Page'!$D$35/1000000*'4 classification'!P179/'FX rate'!$C9,"")</f>
        <v/>
      </c>
      <c r="AW179" s="873" t="str">
        <f>IF(ISNUMBER(Q179),'Cover Page'!$D$35/1000000*'4 classification'!Q179/'FX rate'!$C9,"")</f>
        <v/>
      </c>
      <c r="AX179" s="1121" t="str">
        <f>IF(ISNUMBER(R179),'Cover Page'!$D$35/1000000*'4 classification'!R179/'FX rate'!$C9,"")</f>
        <v/>
      </c>
      <c r="AY179" s="1120" t="str">
        <f>IF(ISNUMBER(S179),'Cover Page'!$D$35/1000000*'4 classification'!S179/'FX rate'!$C9,"")</f>
        <v/>
      </c>
      <c r="AZ179" s="1127" t="str">
        <f>IF(ISNUMBER(T179),'Cover Page'!$D$35/1000000*'4 classification'!T179/'FX rate'!$C9,"")</f>
        <v/>
      </c>
      <c r="BA179" s="1119">
        <f>IF(ISNUMBER(U179),'Cover Page'!$D$35/1000000*'4 classification'!U179/'FX rate'!$C9,"")</f>
        <v>0</v>
      </c>
      <c r="BB179" s="1118">
        <f>IF(ISNUMBER(V179),'Cover Page'!$D$35/1000000*'4 classification'!V179/'FX rate'!$C9,"")</f>
        <v>0</v>
      </c>
      <c r="BC179" s="871">
        <f>IF(ISNUMBER(W179),'Cover Page'!$D$35/1000000*'4 classification'!W179/'FX rate'!$C9,"")</f>
        <v>0</v>
      </c>
      <c r="BD179" s="722"/>
      <c r="BE179" s="722"/>
      <c r="BF179" s="722"/>
      <c r="BG179" s="722"/>
      <c r="BH179" s="722"/>
      <c r="BI179" s="722"/>
      <c r="BN179" s="860">
        <v>2004</v>
      </c>
      <c r="BO179" s="903" t="str">
        <f>IF(ISNUMBER(C179),'Cover Page'!$D$35/1000000*C179/'FX rate'!$C$23,"")</f>
        <v/>
      </c>
      <c r="BP179" s="1112" t="str">
        <f>IF(ISNUMBER(D179),'Cover Page'!$D$35/1000000*D179/'FX rate'!$C$23,"")</f>
        <v/>
      </c>
      <c r="BQ179" s="904" t="str">
        <f>IF(ISNUMBER(E179),'Cover Page'!$D$35/1000000*E179/'FX rate'!$C$23,"")</f>
        <v/>
      </c>
      <c r="BR179" s="1113" t="str">
        <f>IF(ISNUMBER(F179),'Cover Page'!$D$35/1000000*F179/'FX rate'!$C$23,"")</f>
        <v/>
      </c>
      <c r="BS179" s="1112" t="str">
        <f>IF(ISNUMBER(G179),'Cover Page'!$D$35/1000000*G179/'FX rate'!$C$23,"")</f>
        <v/>
      </c>
      <c r="BT179" s="904" t="str">
        <f>IF(ISNUMBER(H179),'Cover Page'!$D$35/1000000*H179/'FX rate'!$C$23,"")</f>
        <v/>
      </c>
      <c r="BU179" s="1113" t="str">
        <f>IF(ISNUMBER(I179),'Cover Page'!$D$35/1000000*I179/'FX rate'!$C$23,"")</f>
        <v/>
      </c>
      <c r="BV179" s="1112" t="str">
        <f>IF(ISNUMBER(J179),'Cover Page'!$D$35/1000000*J179/'FX rate'!$C$23,"")</f>
        <v/>
      </c>
      <c r="BW179" s="904" t="str">
        <f>IF(ISNUMBER(K179),'Cover Page'!$D$35/1000000*K179/'FX rate'!$C$23,"")</f>
        <v/>
      </c>
      <c r="BX179" s="1113" t="str">
        <f>IF(ISNUMBER(L179),'Cover Page'!$D$35/1000000*L179/'FX rate'!$C$23,"")</f>
        <v/>
      </c>
      <c r="BY179" s="1112" t="str">
        <f>IF(ISNUMBER(M179),'Cover Page'!$D$35/1000000*M179/'FX rate'!$C$23,"")</f>
        <v/>
      </c>
      <c r="BZ179" s="904" t="str">
        <f>IF(ISNUMBER(N179),'Cover Page'!$D$35/1000000*N179/'FX rate'!$C$23,"")</f>
        <v/>
      </c>
      <c r="CA179" s="1113" t="str">
        <f>IF(ISNUMBER(O179),'Cover Page'!$D$35/1000000*O179/'FX rate'!$C$23,"")</f>
        <v/>
      </c>
      <c r="CB179" s="1112" t="str">
        <f>IF(ISNUMBER(P179),'Cover Page'!$D$35/1000000*P179/'FX rate'!$C$23,"")</f>
        <v/>
      </c>
      <c r="CC179" s="904" t="str">
        <f>IF(ISNUMBER(Q179),'Cover Page'!$D$35/1000000*Q179/'FX rate'!$C$23,"")</f>
        <v/>
      </c>
      <c r="CD179" s="1113" t="str">
        <f>IF(ISNUMBER(R179),'Cover Page'!$D$35/1000000*R179/'FX rate'!$C$23,"")</f>
        <v/>
      </c>
      <c r="CE179" s="1112" t="str">
        <f>IF(ISNUMBER(S179),'Cover Page'!$D$35/1000000*S179/'FX rate'!$C$23,"")</f>
        <v/>
      </c>
      <c r="CF179" s="1109" t="str">
        <f>IF(ISNUMBER(T179),'Cover Page'!$D$35/1000000*T179/'FX rate'!$C$23,"")</f>
        <v/>
      </c>
      <c r="CG179" s="1111">
        <f>IF(ISNUMBER(U179),'Cover Page'!$D$35/1000000*U179/'FX rate'!$C$23,"")</f>
        <v>0</v>
      </c>
      <c r="CH179" s="1110">
        <f>IF(ISNUMBER(V179),'Cover Page'!$D$35/1000000*V179/'FX rate'!$C$23,"")</f>
        <v>0</v>
      </c>
      <c r="CI179" s="902">
        <f>IF(ISNUMBER(W179),'Cover Page'!$D$35/1000000*W179/'FX rate'!$C$23,"")</f>
        <v>0</v>
      </c>
      <c r="CJ179" s="795"/>
      <c r="CK179" s="795"/>
      <c r="CL179" s="795"/>
      <c r="CM179" s="795"/>
      <c r="CN179" s="795"/>
      <c r="CO179" s="795"/>
      <c r="CP179" s="795"/>
      <c r="CQ179" s="795"/>
      <c r="CR179" s="795"/>
      <c r="CS179" s="795"/>
    </row>
    <row r="180" spans="1:97" s="2" customFormat="1" ht="14.25" x14ac:dyDescent="0.2">
      <c r="A180" s="6"/>
      <c r="B180" s="78">
        <v>2005</v>
      </c>
      <c r="C180" s="177"/>
      <c r="D180" s="119"/>
      <c r="E180" s="118"/>
      <c r="F180" s="173"/>
      <c r="G180" s="119"/>
      <c r="H180" s="118"/>
      <c r="I180" s="173"/>
      <c r="J180" s="119"/>
      <c r="K180" s="118"/>
      <c r="L180" s="173"/>
      <c r="M180" s="119"/>
      <c r="N180" s="118"/>
      <c r="O180" s="173"/>
      <c r="P180" s="119"/>
      <c r="Q180" s="118"/>
      <c r="R180" s="173"/>
      <c r="S180" s="119"/>
      <c r="T180" s="119"/>
      <c r="U180" s="451">
        <f t="shared" si="43"/>
        <v>0</v>
      </c>
      <c r="V180" s="458">
        <f t="shared" si="44"/>
        <v>0</v>
      </c>
      <c r="W180" s="437">
        <f t="shared" si="45"/>
        <v>0</v>
      </c>
      <c r="AH180" s="788">
        <v>2005</v>
      </c>
      <c r="AI180" s="872" t="str">
        <f>IF(ISNUMBER(C180),'Cover Page'!$D$35/1000000*'4 classification'!C180/'FX rate'!$C10,"")</f>
        <v/>
      </c>
      <c r="AJ180" s="1120" t="str">
        <f>IF(ISNUMBER(D180),'Cover Page'!$D$35/1000000*'4 classification'!D180/'FX rate'!$C10,"")</f>
        <v/>
      </c>
      <c r="AK180" s="873" t="str">
        <f>IF(ISNUMBER(E180),'Cover Page'!$D$35/1000000*'4 classification'!E180/'FX rate'!$C10,"")</f>
        <v/>
      </c>
      <c r="AL180" s="1121" t="str">
        <f>IF(ISNUMBER(F180),'Cover Page'!$D$35/1000000*'4 classification'!F180/'FX rate'!$C10,"")</f>
        <v/>
      </c>
      <c r="AM180" s="1120" t="str">
        <f>IF(ISNUMBER(G180),'Cover Page'!$D$35/1000000*'4 classification'!G180/'FX rate'!$C10,"")</f>
        <v/>
      </c>
      <c r="AN180" s="873" t="str">
        <f>IF(ISNUMBER(H180),'Cover Page'!$D$35/1000000*'4 classification'!H180/'FX rate'!$C10,"")</f>
        <v/>
      </c>
      <c r="AO180" s="1121" t="str">
        <f>IF(ISNUMBER(I180),'Cover Page'!$D$35/1000000*'4 classification'!I180/'FX rate'!$C10,"")</f>
        <v/>
      </c>
      <c r="AP180" s="1120" t="str">
        <f>IF(ISNUMBER(J180),'Cover Page'!$D$35/1000000*'4 classification'!J180/'FX rate'!$C10,"")</f>
        <v/>
      </c>
      <c r="AQ180" s="873" t="str">
        <f>IF(ISNUMBER(K180),'Cover Page'!$D$35/1000000*'4 classification'!K180/'FX rate'!$C10,"")</f>
        <v/>
      </c>
      <c r="AR180" s="1121" t="str">
        <f>IF(ISNUMBER(L180),'Cover Page'!$D$35/1000000*'4 classification'!L180/'FX rate'!$C10,"")</f>
        <v/>
      </c>
      <c r="AS180" s="1120" t="str">
        <f>IF(ISNUMBER(M180),'Cover Page'!$D$35/1000000*'4 classification'!M180/'FX rate'!$C10,"")</f>
        <v/>
      </c>
      <c r="AT180" s="873" t="str">
        <f>IF(ISNUMBER(N180),'Cover Page'!$D$35/1000000*'4 classification'!N180/'FX rate'!$C10,"")</f>
        <v/>
      </c>
      <c r="AU180" s="1121" t="str">
        <f>IF(ISNUMBER(O180),'Cover Page'!$D$35/1000000*'4 classification'!O180/'FX rate'!$C10,"")</f>
        <v/>
      </c>
      <c r="AV180" s="1120" t="str">
        <f>IF(ISNUMBER(P180),'Cover Page'!$D$35/1000000*'4 classification'!P180/'FX rate'!$C10,"")</f>
        <v/>
      </c>
      <c r="AW180" s="873" t="str">
        <f>IF(ISNUMBER(Q180),'Cover Page'!$D$35/1000000*'4 classification'!Q180/'FX rate'!$C10,"")</f>
        <v/>
      </c>
      <c r="AX180" s="1121" t="str">
        <f>IF(ISNUMBER(R180),'Cover Page'!$D$35/1000000*'4 classification'!R180/'FX rate'!$C10,"")</f>
        <v/>
      </c>
      <c r="AY180" s="1120" t="str">
        <f>IF(ISNUMBER(S180),'Cover Page'!$D$35/1000000*'4 classification'!S180/'FX rate'!$C10,"")</f>
        <v/>
      </c>
      <c r="AZ180" s="1127" t="str">
        <f>IF(ISNUMBER(T180),'Cover Page'!$D$35/1000000*'4 classification'!T180/'FX rate'!$C10,"")</f>
        <v/>
      </c>
      <c r="BA180" s="1119">
        <f>IF(ISNUMBER(U180),'Cover Page'!$D$35/1000000*'4 classification'!U180/'FX rate'!$C10,"")</f>
        <v>0</v>
      </c>
      <c r="BB180" s="1118">
        <f>IF(ISNUMBER(V180),'Cover Page'!$D$35/1000000*'4 classification'!V180/'FX rate'!$C10,"")</f>
        <v>0</v>
      </c>
      <c r="BC180" s="871">
        <f>IF(ISNUMBER(W180),'Cover Page'!$D$35/1000000*'4 classification'!W180/'FX rate'!$C10,"")</f>
        <v>0</v>
      </c>
      <c r="BD180" s="722"/>
      <c r="BE180" s="722"/>
      <c r="BF180" s="722"/>
      <c r="BG180" s="722"/>
      <c r="BH180" s="722"/>
      <c r="BI180" s="722"/>
      <c r="BN180" s="860">
        <v>2005</v>
      </c>
      <c r="BO180" s="903" t="str">
        <f>IF(ISNUMBER(C180),'Cover Page'!$D$35/1000000*C180/'FX rate'!$C$23,"")</f>
        <v/>
      </c>
      <c r="BP180" s="1112" t="str">
        <f>IF(ISNUMBER(D180),'Cover Page'!$D$35/1000000*D180/'FX rate'!$C$23,"")</f>
        <v/>
      </c>
      <c r="BQ180" s="904" t="str">
        <f>IF(ISNUMBER(E180),'Cover Page'!$D$35/1000000*E180/'FX rate'!$C$23,"")</f>
        <v/>
      </c>
      <c r="BR180" s="1113" t="str">
        <f>IF(ISNUMBER(F180),'Cover Page'!$D$35/1000000*F180/'FX rate'!$C$23,"")</f>
        <v/>
      </c>
      <c r="BS180" s="1112" t="str">
        <f>IF(ISNUMBER(G180),'Cover Page'!$D$35/1000000*G180/'FX rate'!$C$23,"")</f>
        <v/>
      </c>
      <c r="BT180" s="904" t="str">
        <f>IF(ISNUMBER(H180),'Cover Page'!$D$35/1000000*H180/'FX rate'!$C$23,"")</f>
        <v/>
      </c>
      <c r="BU180" s="1113" t="str">
        <f>IF(ISNUMBER(I180),'Cover Page'!$D$35/1000000*I180/'FX rate'!$C$23,"")</f>
        <v/>
      </c>
      <c r="BV180" s="1112" t="str">
        <f>IF(ISNUMBER(J180),'Cover Page'!$D$35/1000000*J180/'FX rate'!$C$23,"")</f>
        <v/>
      </c>
      <c r="BW180" s="904" t="str">
        <f>IF(ISNUMBER(K180),'Cover Page'!$D$35/1000000*K180/'FX rate'!$C$23,"")</f>
        <v/>
      </c>
      <c r="BX180" s="1113" t="str">
        <f>IF(ISNUMBER(L180),'Cover Page'!$D$35/1000000*L180/'FX rate'!$C$23,"")</f>
        <v/>
      </c>
      <c r="BY180" s="1112" t="str">
        <f>IF(ISNUMBER(M180),'Cover Page'!$D$35/1000000*M180/'FX rate'!$C$23,"")</f>
        <v/>
      </c>
      <c r="BZ180" s="904" t="str">
        <f>IF(ISNUMBER(N180),'Cover Page'!$D$35/1000000*N180/'FX rate'!$C$23,"")</f>
        <v/>
      </c>
      <c r="CA180" s="1113" t="str">
        <f>IF(ISNUMBER(O180),'Cover Page'!$D$35/1000000*O180/'FX rate'!$C$23,"")</f>
        <v/>
      </c>
      <c r="CB180" s="1112" t="str">
        <f>IF(ISNUMBER(P180),'Cover Page'!$D$35/1000000*P180/'FX rate'!$C$23,"")</f>
        <v/>
      </c>
      <c r="CC180" s="904" t="str">
        <f>IF(ISNUMBER(Q180),'Cover Page'!$D$35/1000000*Q180/'FX rate'!$C$23,"")</f>
        <v/>
      </c>
      <c r="CD180" s="1113" t="str">
        <f>IF(ISNUMBER(R180),'Cover Page'!$D$35/1000000*R180/'FX rate'!$C$23,"")</f>
        <v/>
      </c>
      <c r="CE180" s="1112" t="str">
        <f>IF(ISNUMBER(S180),'Cover Page'!$D$35/1000000*S180/'FX rate'!$C$23,"")</f>
        <v/>
      </c>
      <c r="CF180" s="1109" t="str">
        <f>IF(ISNUMBER(T180),'Cover Page'!$D$35/1000000*T180/'FX rate'!$C$23,"")</f>
        <v/>
      </c>
      <c r="CG180" s="1111">
        <f>IF(ISNUMBER(U180),'Cover Page'!$D$35/1000000*U180/'FX rate'!$C$23,"")</f>
        <v>0</v>
      </c>
      <c r="CH180" s="1110">
        <f>IF(ISNUMBER(V180),'Cover Page'!$D$35/1000000*V180/'FX rate'!$C$23,"")</f>
        <v>0</v>
      </c>
      <c r="CI180" s="902">
        <f>IF(ISNUMBER(W180),'Cover Page'!$D$35/1000000*W180/'FX rate'!$C$23,"")</f>
        <v>0</v>
      </c>
      <c r="CJ180" s="795"/>
      <c r="CK180" s="795"/>
      <c r="CL180" s="795"/>
      <c r="CM180" s="795"/>
      <c r="CN180" s="795"/>
      <c r="CO180" s="795"/>
      <c r="CP180" s="795"/>
      <c r="CQ180" s="795"/>
      <c r="CR180" s="795"/>
      <c r="CS180" s="795"/>
    </row>
    <row r="181" spans="1:97" s="2" customFormat="1" ht="14.25" x14ac:dyDescent="0.2">
      <c r="A181" s="6"/>
      <c r="B181" s="78">
        <v>2006</v>
      </c>
      <c r="C181" s="177"/>
      <c r="D181" s="119"/>
      <c r="E181" s="118"/>
      <c r="F181" s="173"/>
      <c r="G181" s="119"/>
      <c r="H181" s="118"/>
      <c r="I181" s="173"/>
      <c r="J181" s="119"/>
      <c r="K181" s="118"/>
      <c r="L181" s="173"/>
      <c r="M181" s="119"/>
      <c r="N181" s="118"/>
      <c r="O181" s="173"/>
      <c r="P181" s="119"/>
      <c r="Q181" s="118"/>
      <c r="R181" s="173"/>
      <c r="S181" s="119"/>
      <c r="T181" s="119"/>
      <c r="U181" s="451">
        <f t="shared" si="43"/>
        <v>0</v>
      </c>
      <c r="V181" s="458">
        <f t="shared" si="44"/>
        <v>0</v>
      </c>
      <c r="W181" s="437">
        <f t="shared" si="45"/>
        <v>0</v>
      </c>
      <c r="AH181" s="788">
        <v>2006</v>
      </c>
      <c r="AI181" s="872" t="str">
        <f>IF(ISNUMBER(C181),'Cover Page'!$D$35/1000000*'4 classification'!C181/'FX rate'!$C11,"")</f>
        <v/>
      </c>
      <c r="AJ181" s="1120" t="str">
        <f>IF(ISNUMBER(D181),'Cover Page'!$D$35/1000000*'4 classification'!D181/'FX rate'!$C11,"")</f>
        <v/>
      </c>
      <c r="AK181" s="873" t="str">
        <f>IF(ISNUMBER(E181),'Cover Page'!$D$35/1000000*'4 classification'!E181/'FX rate'!$C11,"")</f>
        <v/>
      </c>
      <c r="AL181" s="1121" t="str">
        <f>IF(ISNUMBER(F181),'Cover Page'!$D$35/1000000*'4 classification'!F181/'FX rate'!$C11,"")</f>
        <v/>
      </c>
      <c r="AM181" s="1120" t="str">
        <f>IF(ISNUMBER(G181),'Cover Page'!$D$35/1000000*'4 classification'!G181/'FX rate'!$C11,"")</f>
        <v/>
      </c>
      <c r="AN181" s="873" t="str">
        <f>IF(ISNUMBER(H181),'Cover Page'!$D$35/1000000*'4 classification'!H181/'FX rate'!$C11,"")</f>
        <v/>
      </c>
      <c r="AO181" s="1121" t="str">
        <f>IF(ISNUMBER(I181),'Cover Page'!$D$35/1000000*'4 classification'!I181/'FX rate'!$C11,"")</f>
        <v/>
      </c>
      <c r="AP181" s="1120" t="str">
        <f>IF(ISNUMBER(J181),'Cover Page'!$D$35/1000000*'4 classification'!J181/'FX rate'!$C11,"")</f>
        <v/>
      </c>
      <c r="AQ181" s="873" t="str">
        <f>IF(ISNUMBER(K181),'Cover Page'!$D$35/1000000*'4 classification'!K181/'FX rate'!$C11,"")</f>
        <v/>
      </c>
      <c r="AR181" s="1121" t="str">
        <f>IF(ISNUMBER(L181),'Cover Page'!$D$35/1000000*'4 classification'!L181/'FX rate'!$C11,"")</f>
        <v/>
      </c>
      <c r="AS181" s="1120" t="str">
        <f>IF(ISNUMBER(M181),'Cover Page'!$D$35/1000000*'4 classification'!M181/'FX rate'!$C11,"")</f>
        <v/>
      </c>
      <c r="AT181" s="873" t="str">
        <f>IF(ISNUMBER(N181),'Cover Page'!$D$35/1000000*'4 classification'!N181/'FX rate'!$C11,"")</f>
        <v/>
      </c>
      <c r="AU181" s="1121" t="str">
        <f>IF(ISNUMBER(O181),'Cover Page'!$D$35/1000000*'4 classification'!O181/'FX rate'!$C11,"")</f>
        <v/>
      </c>
      <c r="AV181" s="1120" t="str">
        <f>IF(ISNUMBER(P181),'Cover Page'!$D$35/1000000*'4 classification'!P181/'FX rate'!$C11,"")</f>
        <v/>
      </c>
      <c r="AW181" s="873" t="str">
        <f>IF(ISNUMBER(Q181),'Cover Page'!$D$35/1000000*'4 classification'!Q181/'FX rate'!$C11,"")</f>
        <v/>
      </c>
      <c r="AX181" s="1121" t="str">
        <f>IF(ISNUMBER(R181),'Cover Page'!$D$35/1000000*'4 classification'!R181/'FX rate'!$C11,"")</f>
        <v/>
      </c>
      <c r="AY181" s="1120" t="str">
        <f>IF(ISNUMBER(S181),'Cover Page'!$D$35/1000000*'4 classification'!S181/'FX rate'!$C11,"")</f>
        <v/>
      </c>
      <c r="AZ181" s="1127" t="str">
        <f>IF(ISNUMBER(T181),'Cover Page'!$D$35/1000000*'4 classification'!T181/'FX rate'!$C11,"")</f>
        <v/>
      </c>
      <c r="BA181" s="1119">
        <f>IF(ISNUMBER(U181),'Cover Page'!$D$35/1000000*'4 classification'!U181/'FX rate'!$C11,"")</f>
        <v>0</v>
      </c>
      <c r="BB181" s="1118">
        <f>IF(ISNUMBER(V181),'Cover Page'!$D$35/1000000*'4 classification'!V181/'FX rate'!$C11,"")</f>
        <v>0</v>
      </c>
      <c r="BC181" s="871">
        <f>IF(ISNUMBER(W181),'Cover Page'!$D$35/1000000*'4 classification'!W181/'FX rate'!$C11,"")</f>
        <v>0</v>
      </c>
      <c r="BD181" s="722"/>
      <c r="BE181" s="722"/>
      <c r="BF181" s="722"/>
      <c r="BG181" s="722"/>
      <c r="BH181" s="722"/>
      <c r="BI181" s="722"/>
      <c r="BN181" s="860">
        <v>2006</v>
      </c>
      <c r="BO181" s="903" t="str">
        <f>IF(ISNUMBER(C181),'Cover Page'!$D$35/1000000*C181/'FX rate'!$C$23,"")</f>
        <v/>
      </c>
      <c r="BP181" s="1112" t="str">
        <f>IF(ISNUMBER(D181),'Cover Page'!$D$35/1000000*D181/'FX rate'!$C$23,"")</f>
        <v/>
      </c>
      <c r="BQ181" s="904" t="str">
        <f>IF(ISNUMBER(E181),'Cover Page'!$D$35/1000000*E181/'FX rate'!$C$23,"")</f>
        <v/>
      </c>
      <c r="BR181" s="1113" t="str">
        <f>IF(ISNUMBER(F181),'Cover Page'!$D$35/1000000*F181/'FX rate'!$C$23,"")</f>
        <v/>
      </c>
      <c r="BS181" s="1112" t="str">
        <f>IF(ISNUMBER(G181),'Cover Page'!$D$35/1000000*G181/'FX rate'!$C$23,"")</f>
        <v/>
      </c>
      <c r="BT181" s="904" t="str">
        <f>IF(ISNUMBER(H181),'Cover Page'!$D$35/1000000*H181/'FX rate'!$C$23,"")</f>
        <v/>
      </c>
      <c r="BU181" s="1113" t="str">
        <f>IF(ISNUMBER(I181),'Cover Page'!$D$35/1000000*I181/'FX rate'!$C$23,"")</f>
        <v/>
      </c>
      <c r="BV181" s="1112" t="str">
        <f>IF(ISNUMBER(J181),'Cover Page'!$D$35/1000000*J181/'FX rate'!$C$23,"")</f>
        <v/>
      </c>
      <c r="BW181" s="904" t="str">
        <f>IF(ISNUMBER(K181),'Cover Page'!$D$35/1000000*K181/'FX rate'!$C$23,"")</f>
        <v/>
      </c>
      <c r="BX181" s="1113" t="str">
        <f>IF(ISNUMBER(L181),'Cover Page'!$D$35/1000000*L181/'FX rate'!$C$23,"")</f>
        <v/>
      </c>
      <c r="BY181" s="1112" t="str">
        <f>IF(ISNUMBER(M181),'Cover Page'!$D$35/1000000*M181/'FX rate'!$C$23,"")</f>
        <v/>
      </c>
      <c r="BZ181" s="904" t="str">
        <f>IF(ISNUMBER(N181),'Cover Page'!$D$35/1000000*N181/'FX rate'!$C$23,"")</f>
        <v/>
      </c>
      <c r="CA181" s="1113" t="str">
        <f>IF(ISNUMBER(O181),'Cover Page'!$D$35/1000000*O181/'FX rate'!$C$23,"")</f>
        <v/>
      </c>
      <c r="CB181" s="1112" t="str">
        <f>IF(ISNUMBER(P181),'Cover Page'!$D$35/1000000*P181/'FX rate'!$C$23,"")</f>
        <v/>
      </c>
      <c r="CC181" s="904" t="str">
        <f>IF(ISNUMBER(Q181),'Cover Page'!$D$35/1000000*Q181/'FX rate'!$C$23,"")</f>
        <v/>
      </c>
      <c r="CD181" s="1113" t="str">
        <f>IF(ISNUMBER(R181),'Cover Page'!$D$35/1000000*R181/'FX rate'!$C$23,"")</f>
        <v/>
      </c>
      <c r="CE181" s="1112" t="str">
        <f>IF(ISNUMBER(S181),'Cover Page'!$D$35/1000000*S181/'FX rate'!$C$23,"")</f>
        <v/>
      </c>
      <c r="CF181" s="1109" t="str">
        <f>IF(ISNUMBER(T181),'Cover Page'!$D$35/1000000*T181/'FX rate'!$C$23,"")</f>
        <v/>
      </c>
      <c r="CG181" s="1111">
        <f>IF(ISNUMBER(U181),'Cover Page'!$D$35/1000000*U181/'FX rate'!$C$23,"")</f>
        <v>0</v>
      </c>
      <c r="CH181" s="1110">
        <f>IF(ISNUMBER(V181),'Cover Page'!$D$35/1000000*V181/'FX rate'!$C$23,"")</f>
        <v>0</v>
      </c>
      <c r="CI181" s="902">
        <f>IF(ISNUMBER(W181),'Cover Page'!$D$35/1000000*W181/'FX rate'!$C$23,"")</f>
        <v>0</v>
      </c>
      <c r="CJ181" s="795"/>
      <c r="CK181" s="795"/>
      <c r="CL181" s="795"/>
      <c r="CM181" s="795"/>
      <c r="CN181" s="795"/>
      <c r="CO181" s="795"/>
      <c r="CP181" s="795"/>
      <c r="CQ181" s="795"/>
      <c r="CR181" s="795"/>
      <c r="CS181" s="795"/>
    </row>
    <row r="182" spans="1:97" s="2" customFormat="1" ht="14.25" x14ac:dyDescent="0.2">
      <c r="A182" s="6"/>
      <c r="B182" s="78">
        <v>2007</v>
      </c>
      <c r="C182" s="177"/>
      <c r="D182" s="119"/>
      <c r="E182" s="118"/>
      <c r="F182" s="173"/>
      <c r="G182" s="119"/>
      <c r="H182" s="118"/>
      <c r="I182" s="173"/>
      <c r="J182" s="119"/>
      <c r="K182" s="118"/>
      <c r="L182" s="173"/>
      <c r="M182" s="119"/>
      <c r="N182" s="118"/>
      <c r="O182" s="173"/>
      <c r="P182" s="119"/>
      <c r="Q182" s="118"/>
      <c r="R182" s="173"/>
      <c r="S182" s="119"/>
      <c r="T182" s="119"/>
      <c r="U182" s="451">
        <f t="shared" si="43"/>
        <v>0</v>
      </c>
      <c r="V182" s="458">
        <f t="shared" si="44"/>
        <v>0</v>
      </c>
      <c r="W182" s="437">
        <f t="shared" si="45"/>
        <v>0</v>
      </c>
      <c r="AH182" s="788">
        <v>2007</v>
      </c>
      <c r="AI182" s="872" t="str">
        <f>IF(ISNUMBER(C182),'Cover Page'!$D$35/1000000*'4 classification'!C182/'FX rate'!$C12,"")</f>
        <v/>
      </c>
      <c r="AJ182" s="1120" t="str">
        <f>IF(ISNUMBER(D182),'Cover Page'!$D$35/1000000*'4 classification'!D182/'FX rate'!$C12,"")</f>
        <v/>
      </c>
      <c r="AK182" s="873" t="str">
        <f>IF(ISNUMBER(E182),'Cover Page'!$D$35/1000000*'4 classification'!E182/'FX rate'!$C12,"")</f>
        <v/>
      </c>
      <c r="AL182" s="1121" t="str">
        <f>IF(ISNUMBER(F182),'Cover Page'!$D$35/1000000*'4 classification'!F182/'FX rate'!$C12,"")</f>
        <v/>
      </c>
      <c r="AM182" s="1120" t="str">
        <f>IF(ISNUMBER(G182),'Cover Page'!$D$35/1000000*'4 classification'!G182/'FX rate'!$C12,"")</f>
        <v/>
      </c>
      <c r="AN182" s="873" t="str">
        <f>IF(ISNUMBER(H182),'Cover Page'!$D$35/1000000*'4 classification'!H182/'FX rate'!$C12,"")</f>
        <v/>
      </c>
      <c r="AO182" s="1121" t="str">
        <f>IF(ISNUMBER(I182),'Cover Page'!$D$35/1000000*'4 classification'!I182/'FX rate'!$C12,"")</f>
        <v/>
      </c>
      <c r="AP182" s="1120" t="str">
        <f>IF(ISNUMBER(J182),'Cover Page'!$D$35/1000000*'4 classification'!J182/'FX rate'!$C12,"")</f>
        <v/>
      </c>
      <c r="AQ182" s="873" t="str">
        <f>IF(ISNUMBER(K182),'Cover Page'!$D$35/1000000*'4 classification'!K182/'FX rate'!$C12,"")</f>
        <v/>
      </c>
      <c r="AR182" s="1121" t="str">
        <f>IF(ISNUMBER(L182),'Cover Page'!$D$35/1000000*'4 classification'!L182/'FX rate'!$C12,"")</f>
        <v/>
      </c>
      <c r="AS182" s="1120" t="str">
        <f>IF(ISNUMBER(M182),'Cover Page'!$D$35/1000000*'4 classification'!M182/'FX rate'!$C12,"")</f>
        <v/>
      </c>
      <c r="AT182" s="873" t="str">
        <f>IF(ISNUMBER(N182),'Cover Page'!$D$35/1000000*'4 classification'!N182/'FX rate'!$C12,"")</f>
        <v/>
      </c>
      <c r="AU182" s="1121" t="str">
        <f>IF(ISNUMBER(O182),'Cover Page'!$D$35/1000000*'4 classification'!O182/'FX rate'!$C12,"")</f>
        <v/>
      </c>
      <c r="AV182" s="1120" t="str">
        <f>IF(ISNUMBER(P182),'Cover Page'!$D$35/1000000*'4 classification'!P182/'FX rate'!$C12,"")</f>
        <v/>
      </c>
      <c r="AW182" s="873" t="str">
        <f>IF(ISNUMBER(Q182),'Cover Page'!$D$35/1000000*'4 classification'!Q182/'FX rate'!$C12,"")</f>
        <v/>
      </c>
      <c r="AX182" s="1121" t="str">
        <f>IF(ISNUMBER(R182),'Cover Page'!$D$35/1000000*'4 classification'!R182/'FX rate'!$C12,"")</f>
        <v/>
      </c>
      <c r="AY182" s="1120" t="str">
        <f>IF(ISNUMBER(S182),'Cover Page'!$D$35/1000000*'4 classification'!S182/'FX rate'!$C12,"")</f>
        <v/>
      </c>
      <c r="AZ182" s="1127" t="str">
        <f>IF(ISNUMBER(T182),'Cover Page'!$D$35/1000000*'4 classification'!T182/'FX rate'!$C12,"")</f>
        <v/>
      </c>
      <c r="BA182" s="1119">
        <f>IF(ISNUMBER(U182),'Cover Page'!$D$35/1000000*'4 classification'!U182/'FX rate'!$C12,"")</f>
        <v>0</v>
      </c>
      <c r="BB182" s="1118">
        <f>IF(ISNUMBER(V182),'Cover Page'!$D$35/1000000*'4 classification'!V182/'FX rate'!$C12,"")</f>
        <v>0</v>
      </c>
      <c r="BC182" s="871">
        <f>IF(ISNUMBER(W182),'Cover Page'!$D$35/1000000*'4 classification'!W182/'FX rate'!$C12,"")</f>
        <v>0</v>
      </c>
      <c r="BD182" s="722"/>
      <c r="BE182" s="722"/>
      <c r="BF182" s="722"/>
      <c r="BG182" s="722"/>
      <c r="BH182" s="722"/>
      <c r="BI182" s="722"/>
      <c r="BN182" s="860">
        <v>2007</v>
      </c>
      <c r="BO182" s="903" t="str">
        <f>IF(ISNUMBER(C182),'Cover Page'!$D$35/1000000*C182/'FX rate'!$C$23,"")</f>
        <v/>
      </c>
      <c r="BP182" s="1112" t="str">
        <f>IF(ISNUMBER(D182),'Cover Page'!$D$35/1000000*D182/'FX rate'!$C$23,"")</f>
        <v/>
      </c>
      <c r="BQ182" s="904" t="str">
        <f>IF(ISNUMBER(E182),'Cover Page'!$D$35/1000000*E182/'FX rate'!$C$23,"")</f>
        <v/>
      </c>
      <c r="BR182" s="1113" t="str">
        <f>IF(ISNUMBER(F182),'Cover Page'!$D$35/1000000*F182/'FX rate'!$C$23,"")</f>
        <v/>
      </c>
      <c r="BS182" s="1112" t="str">
        <f>IF(ISNUMBER(G182),'Cover Page'!$D$35/1000000*G182/'FX rate'!$C$23,"")</f>
        <v/>
      </c>
      <c r="BT182" s="904" t="str">
        <f>IF(ISNUMBER(H182),'Cover Page'!$D$35/1000000*H182/'FX rate'!$C$23,"")</f>
        <v/>
      </c>
      <c r="BU182" s="1113" t="str">
        <f>IF(ISNUMBER(I182),'Cover Page'!$D$35/1000000*I182/'FX rate'!$C$23,"")</f>
        <v/>
      </c>
      <c r="BV182" s="1112" t="str">
        <f>IF(ISNUMBER(J182),'Cover Page'!$D$35/1000000*J182/'FX rate'!$C$23,"")</f>
        <v/>
      </c>
      <c r="BW182" s="904" t="str">
        <f>IF(ISNUMBER(K182),'Cover Page'!$D$35/1000000*K182/'FX rate'!$C$23,"")</f>
        <v/>
      </c>
      <c r="BX182" s="1113" t="str">
        <f>IF(ISNUMBER(L182),'Cover Page'!$D$35/1000000*L182/'FX rate'!$C$23,"")</f>
        <v/>
      </c>
      <c r="BY182" s="1112" t="str">
        <f>IF(ISNUMBER(M182),'Cover Page'!$D$35/1000000*M182/'FX rate'!$C$23,"")</f>
        <v/>
      </c>
      <c r="BZ182" s="904" t="str">
        <f>IF(ISNUMBER(N182),'Cover Page'!$D$35/1000000*N182/'FX rate'!$C$23,"")</f>
        <v/>
      </c>
      <c r="CA182" s="1113" t="str">
        <f>IF(ISNUMBER(O182),'Cover Page'!$D$35/1000000*O182/'FX rate'!$C$23,"")</f>
        <v/>
      </c>
      <c r="CB182" s="1112" t="str">
        <f>IF(ISNUMBER(P182),'Cover Page'!$D$35/1000000*P182/'FX rate'!$C$23,"")</f>
        <v/>
      </c>
      <c r="CC182" s="904" t="str">
        <f>IF(ISNUMBER(Q182),'Cover Page'!$D$35/1000000*Q182/'FX rate'!$C$23,"")</f>
        <v/>
      </c>
      <c r="CD182" s="1113" t="str">
        <f>IF(ISNUMBER(R182),'Cover Page'!$D$35/1000000*R182/'FX rate'!$C$23,"")</f>
        <v/>
      </c>
      <c r="CE182" s="1112" t="str">
        <f>IF(ISNUMBER(S182),'Cover Page'!$D$35/1000000*S182/'FX rate'!$C$23,"")</f>
        <v/>
      </c>
      <c r="CF182" s="1109" t="str">
        <f>IF(ISNUMBER(T182),'Cover Page'!$D$35/1000000*T182/'FX rate'!$C$23,"")</f>
        <v/>
      </c>
      <c r="CG182" s="1111">
        <f>IF(ISNUMBER(U182),'Cover Page'!$D$35/1000000*U182/'FX rate'!$C$23,"")</f>
        <v>0</v>
      </c>
      <c r="CH182" s="1110">
        <f>IF(ISNUMBER(V182),'Cover Page'!$D$35/1000000*V182/'FX rate'!$C$23,"")</f>
        <v>0</v>
      </c>
      <c r="CI182" s="902">
        <f>IF(ISNUMBER(W182),'Cover Page'!$D$35/1000000*W182/'FX rate'!$C$23,"")</f>
        <v>0</v>
      </c>
      <c r="CJ182" s="795"/>
      <c r="CK182" s="795"/>
      <c r="CL182" s="795"/>
      <c r="CM182" s="795"/>
      <c r="CN182" s="795"/>
      <c r="CO182" s="795"/>
      <c r="CP182" s="795"/>
      <c r="CQ182" s="795"/>
      <c r="CR182" s="795"/>
      <c r="CS182" s="795"/>
    </row>
    <row r="183" spans="1:97" s="2" customFormat="1" ht="14.25" x14ac:dyDescent="0.2">
      <c r="A183" s="6"/>
      <c r="B183" s="78">
        <v>2008</v>
      </c>
      <c r="C183" s="177"/>
      <c r="D183" s="119"/>
      <c r="E183" s="118"/>
      <c r="F183" s="173"/>
      <c r="G183" s="119"/>
      <c r="H183" s="118"/>
      <c r="I183" s="173"/>
      <c r="J183" s="119"/>
      <c r="K183" s="118"/>
      <c r="L183" s="173"/>
      <c r="M183" s="119"/>
      <c r="N183" s="118"/>
      <c r="O183" s="173"/>
      <c r="P183" s="119"/>
      <c r="Q183" s="118"/>
      <c r="R183" s="173"/>
      <c r="S183" s="119"/>
      <c r="T183" s="119"/>
      <c r="U183" s="451">
        <f t="shared" si="43"/>
        <v>0</v>
      </c>
      <c r="V183" s="458">
        <f t="shared" si="44"/>
        <v>0</v>
      </c>
      <c r="W183" s="437">
        <f t="shared" si="45"/>
        <v>0</v>
      </c>
      <c r="AH183" s="788">
        <v>2008</v>
      </c>
      <c r="AI183" s="872" t="str">
        <f>IF(ISNUMBER(C183),'Cover Page'!$D$35/1000000*'4 classification'!C183/'FX rate'!$C13,"")</f>
        <v/>
      </c>
      <c r="AJ183" s="1120" t="str">
        <f>IF(ISNUMBER(D183),'Cover Page'!$D$35/1000000*'4 classification'!D183/'FX rate'!$C13,"")</f>
        <v/>
      </c>
      <c r="AK183" s="873" t="str">
        <f>IF(ISNUMBER(E183),'Cover Page'!$D$35/1000000*'4 classification'!E183/'FX rate'!$C13,"")</f>
        <v/>
      </c>
      <c r="AL183" s="1121" t="str">
        <f>IF(ISNUMBER(F183),'Cover Page'!$D$35/1000000*'4 classification'!F183/'FX rate'!$C13,"")</f>
        <v/>
      </c>
      <c r="AM183" s="1120" t="str">
        <f>IF(ISNUMBER(G183),'Cover Page'!$D$35/1000000*'4 classification'!G183/'FX rate'!$C13,"")</f>
        <v/>
      </c>
      <c r="AN183" s="873" t="str">
        <f>IF(ISNUMBER(H183),'Cover Page'!$D$35/1000000*'4 classification'!H183/'FX rate'!$C13,"")</f>
        <v/>
      </c>
      <c r="AO183" s="1121" t="str">
        <f>IF(ISNUMBER(I183),'Cover Page'!$D$35/1000000*'4 classification'!I183/'FX rate'!$C13,"")</f>
        <v/>
      </c>
      <c r="AP183" s="1120" t="str">
        <f>IF(ISNUMBER(J183),'Cover Page'!$D$35/1000000*'4 classification'!J183/'FX rate'!$C13,"")</f>
        <v/>
      </c>
      <c r="AQ183" s="873" t="str">
        <f>IF(ISNUMBER(K183),'Cover Page'!$D$35/1000000*'4 classification'!K183/'FX rate'!$C13,"")</f>
        <v/>
      </c>
      <c r="AR183" s="1121" t="str">
        <f>IF(ISNUMBER(L183),'Cover Page'!$D$35/1000000*'4 classification'!L183/'FX rate'!$C13,"")</f>
        <v/>
      </c>
      <c r="AS183" s="1120" t="str">
        <f>IF(ISNUMBER(M183),'Cover Page'!$D$35/1000000*'4 classification'!M183/'FX rate'!$C13,"")</f>
        <v/>
      </c>
      <c r="AT183" s="873" t="str">
        <f>IF(ISNUMBER(N183),'Cover Page'!$D$35/1000000*'4 classification'!N183/'FX rate'!$C13,"")</f>
        <v/>
      </c>
      <c r="AU183" s="1121" t="str">
        <f>IF(ISNUMBER(O183),'Cover Page'!$D$35/1000000*'4 classification'!O183/'FX rate'!$C13,"")</f>
        <v/>
      </c>
      <c r="AV183" s="1120" t="str">
        <f>IF(ISNUMBER(P183),'Cover Page'!$D$35/1000000*'4 classification'!P183/'FX rate'!$C13,"")</f>
        <v/>
      </c>
      <c r="AW183" s="873" t="str">
        <f>IF(ISNUMBER(Q183),'Cover Page'!$D$35/1000000*'4 classification'!Q183/'FX rate'!$C13,"")</f>
        <v/>
      </c>
      <c r="AX183" s="1121" t="str">
        <f>IF(ISNUMBER(R183),'Cover Page'!$D$35/1000000*'4 classification'!R183/'FX rate'!$C13,"")</f>
        <v/>
      </c>
      <c r="AY183" s="1120" t="str">
        <f>IF(ISNUMBER(S183),'Cover Page'!$D$35/1000000*'4 classification'!S183/'FX rate'!$C13,"")</f>
        <v/>
      </c>
      <c r="AZ183" s="1127" t="str">
        <f>IF(ISNUMBER(T183),'Cover Page'!$D$35/1000000*'4 classification'!T183/'FX rate'!$C13,"")</f>
        <v/>
      </c>
      <c r="BA183" s="1119">
        <f>IF(ISNUMBER(U183),'Cover Page'!$D$35/1000000*'4 classification'!U183/'FX rate'!$C13,"")</f>
        <v>0</v>
      </c>
      <c r="BB183" s="1118">
        <f>IF(ISNUMBER(V183),'Cover Page'!$D$35/1000000*'4 classification'!V183/'FX rate'!$C13,"")</f>
        <v>0</v>
      </c>
      <c r="BC183" s="871">
        <f>IF(ISNUMBER(W183),'Cover Page'!$D$35/1000000*'4 classification'!W183/'FX rate'!$C13,"")</f>
        <v>0</v>
      </c>
      <c r="BD183" s="722"/>
      <c r="BE183" s="722"/>
      <c r="BF183" s="722"/>
      <c r="BG183" s="722"/>
      <c r="BH183" s="722"/>
      <c r="BI183" s="722"/>
      <c r="BN183" s="860">
        <v>2008</v>
      </c>
      <c r="BO183" s="903" t="str">
        <f>IF(ISNUMBER(C183),'Cover Page'!$D$35/1000000*C183/'FX rate'!$C$23,"")</f>
        <v/>
      </c>
      <c r="BP183" s="1112" t="str">
        <f>IF(ISNUMBER(D183),'Cover Page'!$D$35/1000000*D183/'FX rate'!$C$23,"")</f>
        <v/>
      </c>
      <c r="BQ183" s="904" t="str">
        <f>IF(ISNUMBER(E183),'Cover Page'!$D$35/1000000*E183/'FX rate'!$C$23,"")</f>
        <v/>
      </c>
      <c r="BR183" s="1113" t="str">
        <f>IF(ISNUMBER(F183),'Cover Page'!$D$35/1000000*F183/'FX rate'!$C$23,"")</f>
        <v/>
      </c>
      <c r="BS183" s="1112" t="str">
        <f>IF(ISNUMBER(G183),'Cover Page'!$D$35/1000000*G183/'FX rate'!$C$23,"")</f>
        <v/>
      </c>
      <c r="BT183" s="904" t="str">
        <f>IF(ISNUMBER(H183),'Cover Page'!$D$35/1000000*H183/'FX rate'!$C$23,"")</f>
        <v/>
      </c>
      <c r="BU183" s="1113" t="str">
        <f>IF(ISNUMBER(I183),'Cover Page'!$D$35/1000000*I183/'FX rate'!$C$23,"")</f>
        <v/>
      </c>
      <c r="BV183" s="1112" t="str">
        <f>IF(ISNUMBER(J183),'Cover Page'!$D$35/1000000*J183/'FX rate'!$C$23,"")</f>
        <v/>
      </c>
      <c r="BW183" s="904" t="str">
        <f>IF(ISNUMBER(K183),'Cover Page'!$D$35/1000000*K183/'FX rate'!$C$23,"")</f>
        <v/>
      </c>
      <c r="BX183" s="1113" t="str">
        <f>IF(ISNUMBER(L183),'Cover Page'!$D$35/1000000*L183/'FX rate'!$C$23,"")</f>
        <v/>
      </c>
      <c r="BY183" s="1112" t="str">
        <f>IF(ISNUMBER(M183),'Cover Page'!$D$35/1000000*M183/'FX rate'!$C$23,"")</f>
        <v/>
      </c>
      <c r="BZ183" s="904" t="str">
        <f>IF(ISNUMBER(N183),'Cover Page'!$D$35/1000000*N183/'FX rate'!$C$23,"")</f>
        <v/>
      </c>
      <c r="CA183" s="1113" t="str">
        <f>IF(ISNUMBER(O183),'Cover Page'!$D$35/1000000*O183/'FX rate'!$C$23,"")</f>
        <v/>
      </c>
      <c r="CB183" s="1112" t="str">
        <f>IF(ISNUMBER(P183),'Cover Page'!$D$35/1000000*P183/'FX rate'!$C$23,"")</f>
        <v/>
      </c>
      <c r="CC183" s="904" t="str">
        <f>IF(ISNUMBER(Q183),'Cover Page'!$D$35/1000000*Q183/'FX rate'!$C$23,"")</f>
        <v/>
      </c>
      <c r="CD183" s="1113" t="str">
        <f>IF(ISNUMBER(R183),'Cover Page'!$D$35/1000000*R183/'FX rate'!$C$23,"")</f>
        <v/>
      </c>
      <c r="CE183" s="1112" t="str">
        <f>IF(ISNUMBER(S183),'Cover Page'!$D$35/1000000*S183/'FX rate'!$C$23,"")</f>
        <v/>
      </c>
      <c r="CF183" s="1109" t="str">
        <f>IF(ISNUMBER(T183),'Cover Page'!$D$35/1000000*T183/'FX rate'!$C$23,"")</f>
        <v/>
      </c>
      <c r="CG183" s="1111">
        <f>IF(ISNUMBER(U183),'Cover Page'!$D$35/1000000*U183/'FX rate'!$C$23,"")</f>
        <v>0</v>
      </c>
      <c r="CH183" s="1110">
        <f>IF(ISNUMBER(V183),'Cover Page'!$D$35/1000000*V183/'FX rate'!$C$23,"")</f>
        <v>0</v>
      </c>
      <c r="CI183" s="902">
        <f>IF(ISNUMBER(W183),'Cover Page'!$D$35/1000000*W183/'FX rate'!$C$23,"")</f>
        <v>0</v>
      </c>
      <c r="CJ183" s="795"/>
      <c r="CK183" s="795"/>
      <c r="CL183" s="795"/>
      <c r="CM183" s="795"/>
      <c r="CN183" s="795"/>
      <c r="CO183" s="795"/>
      <c r="CP183" s="795"/>
      <c r="CQ183" s="795"/>
      <c r="CR183" s="795"/>
      <c r="CS183" s="795"/>
    </row>
    <row r="184" spans="1:97" s="2" customFormat="1" ht="14.25" x14ac:dyDescent="0.2">
      <c r="A184" s="6"/>
      <c r="B184" s="78">
        <v>2009</v>
      </c>
      <c r="C184" s="177"/>
      <c r="D184" s="119"/>
      <c r="E184" s="118"/>
      <c r="F184" s="173"/>
      <c r="G184" s="119"/>
      <c r="H184" s="118"/>
      <c r="I184" s="173"/>
      <c r="J184" s="119"/>
      <c r="K184" s="118"/>
      <c r="L184" s="173"/>
      <c r="M184" s="119"/>
      <c r="N184" s="118"/>
      <c r="O184" s="173"/>
      <c r="P184" s="119"/>
      <c r="Q184" s="118"/>
      <c r="R184" s="173"/>
      <c r="S184" s="119"/>
      <c r="T184" s="119"/>
      <c r="U184" s="451">
        <f t="shared" si="43"/>
        <v>0</v>
      </c>
      <c r="V184" s="458">
        <f t="shared" si="44"/>
        <v>0</v>
      </c>
      <c r="W184" s="437">
        <f t="shared" si="45"/>
        <v>0</v>
      </c>
      <c r="AH184" s="788">
        <v>2009</v>
      </c>
      <c r="AI184" s="872" t="str">
        <f>IF(ISNUMBER(C184),'Cover Page'!$D$35/1000000*'4 classification'!C184/'FX rate'!$C14,"")</f>
        <v/>
      </c>
      <c r="AJ184" s="1120" t="str">
        <f>IF(ISNUMBER(D184),'Cover Page'!$D$35/1000000*'4 classification'!D184/'FX rate'!$C14,"")</f>
        <v/>
      </c>
      <c r="AK184" s="873" t="str">
        <f>IF(ISNUMBER(E184),'Cover Page'!$D$35/1000000*'4 classification'!E184/'FX rate'!$C14,"")</f>
        <v/>
      </c>
      <c r="AL184" s="1121" t="str">
        <f>IF(ISNUMBER(F184),'Cover Page'!$D$35/1000000*'4 classification'!F184/'FX rate'!$C14,"")</f>
        <v/>
      </c>
      <c r="AM184" s="1120" t="str">
        <f>IF(ISNUMBER(G184),'Cover Page'!$D$35/1000000*'4 classification'!G184/'FX rate'!$C14,"")</f>
        <v/>
      </c>
      <c r="AN184" s="873" t="str">
        <f>IF(ISNUMBER(H184),'Cover Page'!$D$35/1000000*'4 classification'!H184/'FX rate'!$C14,"")</f>
        <v/>
      </c>
      <c r="AO184" s="1121" t="str">
        <f>IF(ISNUMBER(I184),'Cover Page'!$D$35/1000000*'4 classification'!I184/'FX rate'!$C14,"")</f>
        <v/>
      </c>
      <c r="AP184" s="1120" t="str">
        <f>IF(ISNUMBER(J184),'Cover Page'!$D$35/1000000*'4 classification'!J184/'FX rate'!$C14,"")</f>
        <v/>
      </c>
      <c r="AQ184" s="873" t="str">
        <f>IF(ISNUMBER(K184),'Cover Page'!$D$35/1000000*'4 classification'!K184/'FX rate'!$C14,"")</f>
        <v/>
      </c>
      <c r="AR184" s="1121" t="str">
        <f>IF(ISNUMBER(L184),'Cover Page'!$D$35/1000000*'4 classification'!L184/'FX rate'!$C14,"")</f>
        <v/>
      </c>
      <c r="AS184" s="1120" t="str">
        <f>IF(ISNUMBER(M184),'Cover Page'!$D$35/1000000*'4 classification'!M184/'FX rate'!$C14,"")</f>
        <v/>
      </c>
      <c r="AT184" s="873" t="str">
        <f>IF(ISNUMBER(N184),'Cover Page'!$D$35/1000000*'4 classification'!N184/'FX rate'!$C14,"")</f>
        <v/>
      </c>
      <c r="AU184" s="1121" t="str">
        <f>IF(ISNUMBER(O184),'Cover Page'!$D$35/1000000*'4 classification'!O184/'FX rate'!$C14,"")</f>
        <v/>
      </c>
      <c r="AV184" s="1120" t="str">
        <f>IF(ISNUMBER(P184),'Cover Page'!$D$35/1000000*'4 classification'!P184/'FX rate'!$C14,"")</f>
        <v/>
      </c>
      <c r="AW184" s="873" t="str">
        <f>IF(ISNUMBER(Q184),'Cover Page'!$D$35/1000000*'4 classification'!Q184/'FX rate'!$C14,"")</f>
        <v/>
      </c>
      <c r="AX184" s="1121" t="str">
        <f>IF(ISNUMBER(R184),'Cover Page'!$D$35/1000000*'4 classification'!R184/'FX rate'!$C14,"")</f>
        <v/>
      </c>
      <c r="AY184" s="1120" t="str">
        <f>IF(ISNUMBER(S184),'Cover Page'!$D$35/1000000*'4 classification'!S184/'FX rate'!$C14,"")</f>
        <v/>
      </c>
      <c r="AZ184" s="1127" t="str">
        <f>IF(ISNUMBER(T184),'Cover Page'!$D$35/1000000*'4 classification'!T184/'FX rate'!$C14,"")</f>
        <v/>
      </c>
      <c r="BA184" s="1119">
        <f>IF(ISNUMBER(U184),'Cover Page'!$D$35/1000000*'4 classification'!U184/'FX rate'!$C14,"")</f>
        <v>0</v>
      </c>
      <c r="BB184" s="1118">
        <f>IF(ISNUMBER(V184),'Cover Page'!$D$35/1000000*'4 classification'!V184/'FX rate'!$C14,"")</f>
        <v>0</v>
      </c>
      <c r="BC184" s="871">
        <f>IF(ISNUMBER(W184),'Cover Page'!$D$35/1000000*'4 classification'!W184/'FX rate'!$C14,"")</f>
        <v>0</v>
      </c>
      <c r="BD184" s="722"/>
      <c r="BE184" s="722"/>
      <c r="BF184" s="722"/>
      <c r="BG184" s="722"/>
      <c r="BH184" s="722"/>
      <c r="BI184" s="722"/>
      <c r="BN184" s="860">
        <v>2009</v>
      </c>
      <c r="BO184" s="903" t="str">
        <f>IF(ISNUMBER(C184),'Cover Page'!$D$35/1000000*C184/'FX rate'!$C$23,"")</f>
        <v/>
      </c>
      <c r="BP184" s="1112" t="str">
        <f>IF(ISNUMBER(D184),'Cover Page'!$D$35/1000000*D184/'FX rate'!$C$23,"")</f>
        <v/>
      </c>
      <c r="BQ184" s="904" t="str">
        <f>IF(ISNUMBER(E184),'Cover Page'!$D$35/1000000*E184/'FX rate'!$C$23,"")</f>
        <v/>
      </c>
      <c r="BR184" s="1113" t="str">
        <f>IF(ISNUMBER(F184),'Cover Page'!$D$35/1000000*F184/'FX rate'!$C$23,"")</f>
        <v/>
      </c>
      <c r="BS184" s="1112" t="str">
        <f>IF(ISNUMBER(G184),'Cover Page'!$D$35/1000000*G184/'FX rate'!$C$23,"")</f>
        <v/>
      </c>
      <c r="BT184" s="904" t="str">
        <f>IF(ISNUMBER(H184),'Cover Page'!$D$35/1000000*H184/'FX rate'!$C$23,"")</f>
        <v/>
      </c>
      <c r="BU184" s="1113" t="str">
        <f>IF(ISNUMBER(I184),'Cover Page'!$D$35/1000000*I184/'FX rate'!$C$23,"")</f>
        <v/>
      </c>
      <c r="BV184" s="1112" t="str">
        <f>IF(ISNUMBER(J184),'Cover Page'!$D$35/1000000*J184/'FX rate'!$C$23,"")</f>
        <v/>
      </c>
      <c r="BW184" s="904" t="str">
        <f>IF(ISNUMBER(K184),'Cover Page'!$D$35/1000000*K184/'FX rate'!$C$23,"")</f>
        <v/>
      </c>
      <c r="BX184" s="1113" t="str">
        <f>IF(ISNUMBER(L184),'Cover Page'!$D$35/1000000*L184/'FX rate'!$C$23,"")</f>
        <v/>
      </c>
      <c r="BY184" s="1112" t="str">
        <f>IF(ISNUMBER(M184),'Cover Page'!$D$35/1000000*M184/'FX rate'!$C$23,"")</f>
        <v/>
      </c>
      <c r="BZ184" s="904" t="str">
        <f>IF(ISNUMBER(N184),'Cover Page'!$D$35/1000000*N184/'FX rate'!$C$23,"")</f>
        <v/>
      </c>
      <c r="CA184" s="1113" t="str">
        <f>IF(ISNUMBER(O184),'Cover Page'!$D$35/1000000*O184/'FX rate'!$C$23,"")</f>
        <v/>
      </c>
      <c r="CB184" s="1112" t="str">
        <f>IF(ISNUMBER(P184),'Cover Page'!$D$35/1000000*P184/'FX rate'!$C$23,"")</f>
        <v/>
      </c>
      <c r="CC184" s="904" t="str">
        <f>IF(ISNUMBER(Q184),'Cover Page'!$D$35/1000000*Q184/'FX rate'!$C$23,"")</f>
        <v/>
      </c>
      <c r="CD184" s="1113" t="str">
        <f>IF(ISNUMBER(R184),'Cover Page'!$D$35/1000000*R184/'FX rate'!$C$23,"")</f>
        <v/>
      </c>
      <c r="CE184" s="1112" t="str">
        <f>IF(ISNUMBER(S184),'Cover Page'!$D$35/1000000*S184/'FX rate'!$C$23,"")</f>
        <v/>
      </c>
      <c r="CF184" s="1109" t="str">
        <f>IF(ISNUMBER(T184),'Cover Page'!$D$35/1000000*T184/'FX rate'!$C$23,"")</f>
        <v/>
      </c>
      <c r="CG184" s="1111">
        <f>IF(ISNUMBER(U184),'Cover Page'!$D$35/1000000*U184/'FX rate'!$C$23,"")</f>
        <v>0</v>
      </c>
      <c r="CH184" s="1110">
        <f>IF(ISNUMBER(V184),'Cover Page'!$D$35/1000000*V184/'FX rate'!$C$23,"")</f>
        <v>0</v>
      </c>
      <c r="CI184" s="902">
        <f>IF(ISNUMBER(W184),'Cover Page'!$D$35/1000000*W184/'FX rate'!$C$23,"")</f>
        <v>0</v>
      </c>
      <c r="CJ184" s="795"/>
      <c r="CK184" s="795"/>
      <c r="CL184" s="795"/>
      <c r="CM184" s="795"/>
      <c r="CN184" s="795"/>
      <c r="CO184" s="795"/>
      <c r="CP184" s="795"/>
      <c r="CQ184" s="795"/>
      <c r="CR184" s="795"/>
      <c r="CS184" s="795"/>
    </row>
    <row r="185" spans="1:97" s="2" customFormat="1" ht="14.25" x14ac:dyDescent="0.2">
      <c r="A185" s="6"/>
      <c r="B185" s="78">
        <v>2010</v>
      </c>
      <c r="C185" s="177"/>
      <c r="D185" s="119"/>
      <c r="E185" s="118"/>
      <c r="F185" s="173"/>
      <c r="G185" s="119"/>
      <c r="H185" s="118"/>
      <c r="I185" s="173"/>
      <c r="J185" s="119"/>
      <c r="K185" s="118"/>
      <c r="L185" s="173"/>
      <c r="M185" s="119"/>
      <c r="N185" s="118"/>
      <c r="O185" s="173"/>
      <c r="P185" s="119"/>
      <c r="Q185" s="118"/>
      <c r="R185" s="173"/>
      <c r="S185" s="119"/>
      <c r="T185" s="119"/>
      <c r="U185" s="451">
        <f t="shared" si="43"/>
        <v>0</v>
      </c>
      <c r="V185" s="458">
        <f t="shared" si="44"/>
        <v>0</v>
      </c>
      <c r="W185" s="437">
        <f t="shared" si="45"/>
        <v>0</v>
      </c>
      <c r="AH185" s="788">
        <v>2010</v>
      </c>
      <c r="AI185" s="872" t="str">
        <f>IF(ISNUMBER(C185),'Cover Page'!$D$35/1000000*'4 classification'!C185/'FX rate'!$C15,"")</f>
        <v/>
      </c>
      <c r="AJ185" s="1120" t="str">
        <f>IF(ISNUMBER(D185),'Cover Page'!$D$35/1000000*'4 classification'!D185/'FX rate'!$C15,"")</f>
        <v/>
      </c>
      <c r="AK185" s="873" t="str">
        <f>IF(ISNUMBER(E185),'Cover Page'!$D$35/1000000*'4 classification'!E185/'FX rate'!$C15,"")</f>
        <v/>
      </c>
      <c r="AL185" s="1121" t="str">
        <f>IF(ISNUMBER(F185),'Cover Page'!$D$35/1000000*'4 classification'!F185/'FX rate'!$C15,"")</f>
        <v/>
      </c>
      <c r="AM185" s="1120" t="str">
        <f>IF(ISNUMBER(G185),'Cover Page'!$D$35/1000000*'4 classification'!G185/'FX rate'!$C15,"")</f>
        <v/>
      </c>
      <c r="AN185" s="873" t="str">
        <f>IF(ISNUMBER(H185),'Cover Page'!$D$35/1000000*'4 classification'!H185/'FX rate'!$C15,"")</f>
        <v/>
      </c>
      <c r="AO185" s="1121" t="str">
        <f>IF(ISNUMBER(I185),'Cover Page'!$D$35/1000000*'4 classification'!I185/'FX rate'!$C15,"")</f>
        <v/>
      </c>
      <c r="AP185" s="1120" t="str">
        <f>IF(ISNUMBER(J185),'Cover Page'!$D$35/1000000*'4 classification'!J185/'FX rate'!$C15,"")</f>
        <v/>
      </c>
      <c r="AQ185" s="873" t="str">
        <f>IF(ISNUMBER(K185),'Cover Page'!$D$35/1000000*'4 classification'!K185/'FX rate'!$C15,"")</f>
        <v/>
      </c>
      <c r="AR185" s="1121" t="str">
        <f>IF(ISNUMBER(L185),'Cover Page'!$D$35/1000000*'4 classification'!L185/'FX rate'!$C15,"")</f>
        <v/>
      </c>
      <c r="AS185" s="1120" t="str">
        <f>IF(ISNUMBER(M185),'Cover Page'!$D$35/1000000*'4 classification'!M185/'FX rate'!$C15,"")</f>
        <v/>
      </c>
      <c r="AT185" s="873" t="str">
        <f>IF(ISNUMBER(N185),'Cover Page'!$D$35/1000000*'4 classification'!N185/'FX rate'!$C15,"")</f>
        <v/>
      </c>
      <c r="AU185" s="1121" t="str">
        <f>IF(ISNUMBER(O185),'Cover Page'!$D$35/1000000*'4 classification'!O185/'FX rate'!$C15,"")</f>
        <v/>
      </c>
      <c r="AV185" s="1120" t="str">
        <f>IF(ISNUMBER(P185),'Cover Page'!$D$35/1000000*'4 classification'!P185/'FX rate'!$C15,"")</f>
        <v/>
      </c>
      <c r="AW185" s="873" t="str">
        <f>IF(ISNUMBER(Q185),'Cover Page'!$D$35/1000000*'4 classification'!Q185/'FX rate'!$C15,"")</f>
        <v/>
      </c>
      <c r="AX185" s="1121" t="str">
        <f>IF(ISNUMBER(R185),'Cover Page'!$D$35/1000000*'4 classification'!R185/'FX rate'!$C15,"")</f>
        <v/>
      </c>
      <c r="AY185" s="1120" t="str">
        <f>IF(ISNUMBER(S185),'Cover Page'!$D$35/1000000*'4 classification'!S185/'FX rate'!$C15,"")</f>
        <v/>
      </c>
      <c r="AZ185" s="1127" t="str">
        <f>IF(ISNUMBER(T185),'Cover Page'!$D$35/1000000*'4 classification'!T185/'FX rate'!$C15,"")</f>
        <v/>
      </c>
      <c r="BA185" s="1119">
        <f>IF(ISNUMBER(U185),'Cover Page'!$D$35/1000000*'4 classification'!U185/'FX rate'!$C15,"")</f>
        <v>0</v>
      </c>
      <c r="BB185" s="1118">
        <f>IF(ISNUMBER(V185),'Cover Page'!$D$35/1000000*'4 classification'!V185/'FX rate'!$C15,"")</f>
        <v>0</v>
      </c>
      <c r="BC185" s="871">
        <f>IF(ISNUMBER(W185),'Cover Page'!$D$35/1000000*'4 classification'!W185/'FX rate'!$C15,"")</f>
        <v>0</v>
      </c>
      <c r="BD185" s="722"/>
      <c r="BE185" s="722"/>
      <c r="BF185" s="722"/>
      <c r="BG185" s="722"/>
      <c r="BH185" s="722"/>
      <c r="BI185" s="722"/>
      <c r="BN185" s="860">
        <v>2010</v>
      </c>
      <c r="BO185" s="903" t="str">
        <f>IF(ISNUMBER(C185),'Cover Page'!$D$35/1000000*C185/'FX rate'!$C$23,"")</f>
        <v/>
      </c>
      <c r="BP185" s="1112" t="str">
        <f>IF(ISNUMBER(D185),'Cover Page'!$D$35/1000000*D185/'FX rate'!$C$23,"")</f>
        <v/>
      </c>
      <c r="BQ185" s="904" t="str">
        <f>IF(ISNUMBER(E185),'Cover Page'!$D$35/1000000*E185/'FX rate'!$C$23,"")</f>
        <v/>
      </c>
      <c r="BR185" s="1113" t="str">
        <f>IF(ISNUMBER(F185),'Cover Page'!$D$35/1000000*F185/'FX rate'!$C$23,"")</f>
        <v/>
      </c>
      <c r="BS185" s="1112" t="str">
        <f>IF(ISNUMBER(G185),'Cover Page'!$D$35/1000000*G185/'FX rate'!$C$23,"")</f>
        <v/>
      </c>
      <c r="BT185" s="904" t="str">
        <f>IF(ISNUMBER(H185),'Cover Page'!$D$35/1000000*H185/'FX rate'!$C$23,"")</f>
        <v/>
      </c>
      <c r="BU185" s="1113" t="str">
        <f>IF(ISNUMBER(I185),'Cover Page'!$D$35/1000000*I185/'FX rate'!$C$23,"")</f>
        <v/>
      </c>
      <c r="BV185" s="1112" t="str">
        <f>IF(ISNUMBER(J185),'Cover Page'!$D$35/1000000*J185/'FX rate'!$C$23,"")</f>
        <v/>
      </c>
      <c r="BW185" s="904" t="str">
        <f>IF(ISNUMBER(K185),'Cover Page'!$D$35/1000000*K185/'FX rate'!$C$23,"")</f>
        <v/>
      </c>
      <c r="BX185" s="1113" t="str">
        <f>IF(ISNUMBER(L185),'Cover Page'!$D$35/1000000*L185/'FX rate'!$C$23,"")</f>
        <v/>
      </c>
      <c r="BY185" s="1112" t="str">
        <f>IF(ISNUMBER(M185),'Cover Page'!$D$35/1000000*M185/'FX rate'!$C$23,"")</f>
        <v/>
      </c>
      <c r="BZ185" s="904" t="str">
        <f>IF(ISNUMBER(N185),'Cover Page'!$D$35/1000000*N185/'FX rate'!$C$23,"")</f>
        <v/>
      </c>
      <c r="CA185" s="1113" t="str">
        <f>IF(ISNUMBER(O185),'Cover Page'!$D$35/1000000*O185/'FX rate'!$C$23,"")</f>
        <v/>
      </c>
      <c r="CB185" s="1112" t="str">
        <f>IF(ISNUMBER(P185),'Cover Page'!$D$35/1000000*P185/'FX rate'!$C$23,"")</f>
        <v/>
      </c>
      <c r="CC185" s="904" t="str">
        <f>IF(ISNUMBER(Q185),'Cover Page'!$D$35/1000000*Q185/'FX rate'!$C$23,"")</f>
        <v/>
      </c>
      <c r="CD185" s="1113" t="str">
        <f>IF(ISNUMBER(R185),'Cover Page'!$D$35/1000000*R185/'FX rate'!$C$23,"")</f>
        <v/>
      </c>
      <c r="CE185" s="1112" t="str">
        <f>IF(ISNUMBER(S185),'Cover Page'!$D$35/1000000*S185/'FX rate'!$C$23,"")</f>
        <v/>
      </c>
      <c r="CF185" s="1109" t="str">
        <f>IF(ISNUMBER(T185),'Cover Page'!$D$35/1000000*T185/'FX rate'!$C$23,"")</f>
        <v/>
      </c>
      <c r="CG185" s="1111">
        <f>IF(ISNUMBER(U185),'Cover Page'!$D$35/1000000*U185/'FX rate'!$C$23,"")</f>
        <v>0</v>
      </c>
      <c r="CH185" s="1110">
        <f>IF(ISNUMBER(V185),'Cover Page'!$D$35/1000000*V185/'FX rate'!$C$23,"")</f>
        <v>0</v>
      </c>
      <c r="CI185" s="902">
        <f>IF(ISNUMBER(W185),'Cover Page'!$D$35/1000000*W185/'FX rate'!$C$23,"")</f>
        <v>0</v>
      </c>
      <c r="CJ185" s="795"/>
      <c r="CK185" s="795"/>
      <c r="CL185" s="795"/>
      <c r="CM185" s="795"/>
      <c r="CN185" s="795"/>
      <c r="CO185" s="795"/>
      <c r="CP185" s="795"/>
      <c r="CQ185" s="795"/>
      <c r="CR185" s="795"/>
      <c r="CS185" s="795"/>
    </row>
    <row r="186" spans="1:97" s="2" customFormat="1" ht="14.25" x14ac:dyDescent="0.2">
      <c r="A186" s="6"/>
      <c r="B186" s="78">
        <v>2011</v>
      </c>
      <c r="C186" s="177"/>
      <c r="D186" s="119"/>
      <c r="E186" s="118"/>
      <c r="F186" s="173"/>
      <c r="G186" s="119"/>
      <c r="H186" s="118"/>
      <c r="I186" s="173"/>
      <c r="J186" s="119"/>
      <c r="K186" s="118"/>
      <c r="L186" s="173"/>
      <c r="M186" s="119"/>
      <c r="N186" s="118"/>
      <c r="O186" s="173"/>
      <c r="P186" s="119"/>
      <c r="Q186" s="118"/>
      <c r="R186" s="173"/>
      <c r="S186" s="119"/>
      <c r="T186" s="119"/>
      <c r="U186" s="451">
        <f t="shared" si="43"/>
        <v>0</v>
      </c>
      <c r="V186" s="458">
        <f t="shared" si="44"/>
        <v>0</v>
      </c>
      <c r="W186" s="437">
        <f t="shared" si="45"/>
        <v>0</v>
      </c>
      <c r="AH186" s="788">
        <v>2011</v>
      </c>
      <c r="AI186" s="872" t="str">
        <f>IF(ISNUMBER(C186),'Cover Page'!$D$35/1000000*'4 classification'!C186/'FX rate'!$C16,"")</f>
        <v/>
      </c>
      <c r="AJ186" s="1120" t="str">
        <f>IF(ISNUMBER(D186),'Cover Page'!$D$35/1000000*'4 classification'!D186/'FX rate'!$C16,"")</f>
        <v/>
      </c>
      <c r="AK186" s="873" t="str">
        <f>IF(ISNUMBER(E186),'Cover Page'!$D$35/1000000*'4 classification'!E186/'FX rate'!$C16,"")</f>
        <v/>
      </c>
      <c r="AL186" s="1121" t="str">
        <f>IF(ISNUMBER(F186),'Cover Page'!$D$35/1000000*'4 classification'!F186/'FX rate'!$C16,"")</f>
        <v/>
      </c>
      <c r="AM186" s="1120" t="str">
        <f>IF(ISNUMBER(G186),'Cover Page'!$D$35/1000000*'4 classification'!G186/'FX rate'!$C16,"")</f>
        <v/>
      </c>
      <c r="AN186" s="873" t="str">
        <f>IF(ISNUMBER(H186),'Cover Page'!$D$35/1000000*'4 classification'!H186/'FX rate'!$C16,"")</f>
        <v/>
      </c>
      <c r="AO186" s="1121" t="str">
        <f>IF(ISNUMBER(I186),'Cover Page'!$D$35/1000000*'4 classification'!I186/'FX rate'!$C16,"")</f>
        <v/>
      </c>
      <c r="AP186" s="1120" t="str">
        <f>IF(ISNUMBER(J186),'Cover Page'!$D$35/1000000*'4 classification'!J186/'FX rate'!$C16,"")</f>
        <v/>
      </c>
      <c r="AQ186" s="873" t="str">
        <f>IF(ISNUMBER(K186),'Cover Page'!$D$35/1000000*'4 classification'!K186/'FX rate'!$C16,"")</f>
        <v/>
      </c>
      <c r="AR186" s="1121" t="str">
        <f>IF(ISNUMBER(L186),'Cover Page'!$D$35/1000000*'4 classification'!L186/'FX rate'!$C16,"")</f>
        <v/>
      </c>
      <c r="AS186" s="1120" t="str">
        <f>IF(ISNUMBER(M186),'Cover Page'!$D$35/1000000*'4 classification'!M186/'FX rate'!$C16,"")</f>
        <v/>
      </c>
      <c r="AT186" s="873" t="str">
        <f>IF(ISNUMBER(N186),'Cover Page'!$D$35/1000000*'4 classification'!N186/'FX rate'!$C16,"")</f>
        <v/>
      </c>
      <c r="AU186" s="1121" t="str">
        <f>IF(ISNUMBER(O186),'Cover Page'!$D$35/1000000*'4 classification'!O186/'FX rate'!$C16,"")</f>
        <v/>
      </c>
      <c r="AV186" s="1120" t="str">
        <f>IF(ISNUMBER(P186),'Cover Page'!$D$35/1000000*'4 classification'!P186/'FX rate'!$C16,"")</f>
        <v/>
      </c>
      <c r="AW186" s="873" t="str">
        <f>IF(ISNUMBER(Q186),'Cover Page'!$D$35/1000000*'4 classification'!Q186/'FX rate'!$C16,"")</f>
        <v/>
      </c>
      <c r="AX186" s="1121" t="str">
        <f>IF(ISNUMBER(R186),'Cover Page'!$D$35/1000000*'4 classification'!R186/'FX rate'!$C16,"")</f>
        <v/>
      </c>
      <c r="AY186" s="1120" t="str">
        <f>IF(ISNUMBER(S186),'Cover Page'!$D$35/1000000*'4 classification'!S186/'FX rate'!$C16,"")</f>
        <v/>
      </c>
      <c r="AZ186" s="1127" t="str">
        <f>IF(ISNUMBER(T186),'Cover Page'!$D$35/1000000*'4 classification'!T186/'FX rate'!$C16,"")</f>
        <v/>
      </c>
      <c r="BA186" s="1119">
        <f>IF(ISNUMBER(U186),'Cover Page'!$D$35/1000000*'4 classification'!U186/'FX rate'!$C16,"")</f>
        <v>0</v>
      </c>
      <c r="BB186" s="1118">
        <f>IF(ISNUMBER(V186),'Cover Page'!$D$35/1000000*'4 classification'!V186/'FX rate'!$C16,"")</f>
        <v>0</v>
      </c>
      <c r="BC186" s="871">
        <f>IF(ISNUMBER(W186),'Cover Page'!$D$35/1000000*'4 classification'!W186/'FX rate'!$C16,"")</f>
        <v>0</v>
      </c>
      <c r="BD186" s="722"/>
      <c r="BE186" s="722"/>
      <c r="BF186" s="722"/>
      <c r="BG186" s="722"/>
      <c r="BH186" s="722"/>
      <c r="BI186" s="722"/>
      <c r="BN186" s="860">
        <v>2011</v>
      </c>
      <c r="BO186" s="903" t="str">
        <f>IF(ISNUMBER(C186),'Cover Page'!$D$35/1000000*C186/'FX rate'!$C$23,"")</f>
        <v/>
      </c>
      <c r="BP186" s="1112" t="str">
        <f>IF(ISNUMBER(D186),'Cover Page'!$D$35/1000000*D186/'FX rate'!$C$23,"")</f>
        <v/>
      </c>
      <c r="BQ186" s="904" t="str">
        <f>IF(ISNUMBER(E186),'Cover Page'!$D$35/1000000*E186/'FX rate'!$C$23,"")</f>
        <v/>
      </c>
      <c r="BR186" s="1113" t="str">
        <f>IF(ISNUMBER(F186),'Cover Page'!$D$35/1000000*F186/'FX rate'!$C$23,"")</f>
        <v/>
      </c>
      <c r="BS186" s="1112" t="str">
        <f>IF(ISNUMBER(G186),'Cover Page'!$D$35/1000000*G186/'FX rate'!$C$23,"")</f>
        <v/>
      </c>
      <c r="BT186" s="904" t="str">
        <f>IF(ISNUMBER(H186),'Cover Page'!$D$35/1000000*H186/'FX rate'!$C$23,"")</f>
        <v/>
      </c>
      <c r="BU186" s="1113" t="str">
        <f>IF(ISNUMBER(I186),'Cover Page'!$D$35/1000000*I186/'FX rate'!$C$23,"")</f>
        <v/>
      </c>
      <c r="BV186" s="1112" t="str">
        <f>IF(ISNUMBER(J186),'Cover Page'!$D$35/1000000*J186/'FX rate'!$C$23,"")</f>
        <v/>
      </c>
      <c r="BW186" s="904" t="str">
        <f>IF(ISNUMBER(K186),'Cover Page'!$D$35/1000000*K186/'FX rate'!$C$23,"")</f>
        <v/>
      </c>
      <c r="BX186" s="1113" t="str">
        <f>IF(ISNUMBER(L186),'Cover Page'!$D$35/1000000*L186/'FX rate'!$C$23,"")</f>
        <v/>
      </c>
      <c r="BY186" s="1112" t="str">
        <f>IF(ISNUMBER(M186),'Cover Page'!$D$35/1000000*M186/'FX rate'!$C$23,"")</f>
        <v/>
      </c>
      <c r="BZ186" s="904" t="str">
        <f>IF(ISNUMBER(N186),'Cover Page'!$D$35/1000000*N186/'FX rate'!$C$23,"")</f>
        <v/>
      </c>
      <c r="CA186" s="1113" t="str">
        <f>IF(ISNUMBER(O186),'Cover Page'!$D$35/1000000*O186/'FX rate'!$C$23,"")</f>
        <v/>
      </c>
      <c r="CB186" s="1112" t="str">
        <f>IF(ISNUMBER(P186),'Cover Page'!$D$35/1000000*P186/'FX rate'!$C$23,"")</f>
        <v/>
      </c>
      <c r="CC186" s="904" t="str">
        <f>IF(ISNUMBER(Q186),'Cover Page'!$D$35/1000000*Q186/'FX rate'!$C$23,"")</f>
        <v/>
      </c>
      <c r="CD186" s="1113" t="str">
        <f>IF(ISNUMBER(R186),'Cover Page'!$D$35/1000000*R186/'FX rate'!$C$23,"")</f>
        <v/>
      </c>
      <c r="CE186" s="1112" t="str">
        <f>IF(ISNUMBER(S186),'Cover Page'!$D$35/1000000*S186/'FX rate'!$C$23,"")</f>
        <v/>
      </c>
      <c r="CF186" s="1109" t="str">
        <f>IF(ISNUMBER(T186),'Cover Page'!$D$35/1000000*T186/'FX rate'!$C$23,"")</f>
        <v/>
      </c>
      <c r="CG186" s="1111">
        <f>IF(ISNUMBER(U186),'Cover Page'!$D$35/1000000*U186/'FX rate'!$C$23,"")</f>
        <v>0</v>
      </c>
      <c r="CH186" s="1110">
        <f>IF(ISNUMBER(V186),'Cover Page'!$D$35/1000000*V186/'FX rate'!$C$23,"")</f>
        <v>0</v>
      </c>
      <c r="CI186" s="902">
        <f>IF(ISNUMBER(W186),'Cover Page'!$D$35/1000000*W186/'FX rate'!$C$23,"")</f>
        <v>0</v>
      </c>
      <c r="CJ186" s="795"/>
      <c r="CK186" s="795"/>
      <c r="CL186" s="795"/>
      <c r="CM186" s="795"/>
      <c r="CN186" s="795"/>
      <c r="CO186" s="795"/>
      <c r="CP186" s="795"/>
      <c r="CQ186" s="795"/>
      <c r="CR186" s="795"/>
      <c r="CS186" s="795"/>
    </row>
    <row r="187" spans="1:97" s="2" customFormat="1" ht="14.25" x14ac:dyDescent="0.2">
      <c r="A187" s="6"/>
      <c r="B187" s="78">
        <v>2012</v>
      </c>
      <c r="C187" s="177"/>
      <c r="D187" s="119"/>
      <c r="E187" s="118"/>
      <c r="F187" s="173"/>
      <c r="G187" s="119"/>
      <c r="H187" s="118"/>
      <c r="I187" s="173"/>
      <c r="J187" s="119"/>
      <c r="K187" s="118"/>
      <c r="L187" s="173"/>
      <c r="M187" s="119"/>
      <c r="N187" s="118"/>
      <c r="O187" s="173"/>
      <c r="P187" s="119"/>
      <c r="Q187" s="118"/>
      <c r="R187" s="173"/>
      <c r="S187" s="119"/>
      <c r="T187" s="119"/>
      <c r="U187" s="451">
        <f t="shared" si="43"/>
        <v>0</v>
      </c>
      <c r="V187" s="458">
        <f t="shared" si="44"/>
        <v>0</v>
      </c>
      <c r="W187" s="437">
        <f t="shared" si="45"/>
        <v>0</v>
      </c>
      <c r="AH187" s="788">
        <v>2012</v>
      </c>
      <c r="AI187" s="872" t="str">
        <f>IF(ISNUMBER(C187),'Cover Page'!$D$35/1000000*'4 classification'!C187/'FX rate'!$C17,"")</f>
        <v/>
      </c>
      <c r="AJ187" s="1120" t="str">
        <f>IF(ISNUMBER(D187),'Cover Page'!$D$35/1000000*'4 classification'!D187/'FX rate'!$C17,"")</f>
        <v/>
      </c>
      <c r="AK187" s="873" t="str">
        <f>IF(ISNUMBER(E187),'Cover Page'!$D$35/1000000*'4 classification'!E187/'FX rate'!$C17,"")</f>
        <v/>
      </c>
      <c r="AL187" s="1121" t="str">
        <f>IF(ISNUMBER(F187),'Cover Page'!$D$35/1000000*'4 classification'!F187/'FX rate'!$C17,"")</f>
        <v/>
      </c>
      <c r="AM187" s="1120" t="str">
        <f>IF(ISNUMBER(G187),'Cover Page'!$D$35/1000000*'4 classification'!G187/'FX rate'!$C17,"")</f>
        <v/>
      </c>
      <c r="AN187" s="873" t="str">
        <f>IF(ISNUMBER(H187),'Cover Page'!$D$35/1000000*'4 classification'!H187/'FX rate'!$C17,"")</f>
        <v/>
      </c>
      <c r="AO187" s="1121" t="str">
        <f>IF(ISNUMBER(I187),'Cover Page'!$D$35/1000000*'4 classification'!I187/'FX rate'!$C17,"")</f>
        <v/>
      </c>
      <c r="AP187" s="1120" t="str">
        <f>IF(ISNUMBER(J187),'Cover Page'!$D$35/1000000*'4 classification'!J187/'FX rate'!$C17,"")</f>
        <v/>
      </c>
      <c r="AQ187" s="873" t="str">
        <f>IF(ISNUMBER(K187),'Cover Page'!$D$35/1000000*'4 classification'!K187/'FX rate'!$C17,"")</f>
        <v/>
      </c>
      <c r="AR187" s="1121" t="str">
        <f>IF(ISNUMBER(L187),'Cover Page'!$D$35/1000000*'4 classification'!L187/'FX rate'!$C17,"")</f>
        <v/>
      </c>
      <c r="AS187" s="1120" t="str">
        <f>IF(ISNUMBER(M187),'Cover Page'!$D$35/1000000*'4 classification'!M187/'FX rate'!$C17,"")</f>
        <v/>
      </c>
      <c r="AT187" s="873" t="str">
        <f>IF(ISNUMBER(N187),'Cover Page'!$D$35/1000000*'4 classification'!N187/'FX rate'!$C17,"")</f>
        <v/>
      </c>
      <c r="AU187" s="1121" t="str">
        <f>IF(ISNUMBER(O187),'Cover Page'!$D$35/1000000*'4 classification'!O187/'FX rate'!$C17,"")</f>
        <v/>
      </c>
      <c r="AV187" s="1120" t="str">
        <f>IF(ISNUMBER(P187),'Cover Page'!$D$35/1000000*'4 classification'!P187/'FX rate'!$C17,"")</f>
        <v/>
      </c>
      <c r="AW187" s="873" t="str">
        <f>IF(ISNUMBER(Q187),'Cover Page'!$D$35/1000000*'4 classification'!Q187/'FX rate'!$C17,"")</f>
        <v/>
      </c>
      <c r="AX187" s="1121" t="str">
        <f>IF(ISNUMBER(R187),'Cover Page'!$D$35/1000000*'4 classification'!R187/'FX rate'!$C17,"")</f>
        <v/>
      </c>
      <c r="AY187" s="1120" t="str">
        <f>IF(ISNUMBER(S187),'Cover Page'!$D$35/1000000*'4 classification'!S187/'FX rate'!$C17,"")</f>
        <v/>
      </c>
      <c r="AZ187" s="1127" t="str">
        <f>IF(ISNUMBER(T187),'Cover Page'!$D$35/1000000*'4 classification'!T187/'FX rate'!$C17,"")</f>
        <v/>
      </c>
      <c r="BA187" s="1119">
        <f>IF(ISNUMBER(U187),'Cover Page'!$D$35/1000000*'4 classification'!U187/'FX rate'!$C17,"")</f>
        <v>0</v>
      </c>
      <c r="BB187" s="1118">
        <f>IF(ISNUMBER(V187),'Cover Page'!$D$35/1000000*'4 classification'!V187/'FX rate'!$C17,"")</f>
        <v>0</v>
      </c>
      <c r="BC187" s="871">
        <f>IF(ISNUMBER(W187),'Cover Page'!$D$35/1000000*'4 classification'!W187/'FX rate'!$C17,"")</f>
        <v>0</v>
      </c>
      <c r="BD187" s="722"/>
      <c r="BE187" s="722"/>
      <c r="BF187" s="722"/>
      <c r="BG187" s="722"/>
      <c r="BH187" s="722"/>
      <c r="BI187" s="722"/>
      <c r="BN187" s="860">
        <v>2012</v>
      </c>
      <c r="BO187" s="903" t="str">
        <f>IF(ISNUMBER(C187),'Cover Page'!$D$35/1000000*C187/'FX rate'!$C$23,"")</f>
        <v/>
      </c>
      <c r="BP187" s="1112" t="str">
        <f>IF(ISNUMBER(D187),'Cover Page'!$D$35/1000000*D187/'FX rate'!$C$23,"")</f>
        <v/>
      </c>
      <c r="BQ187" s="904" t="str">
        <f>IF(ISNUMBER(E187),'Cover Page'!$D$35/1000000*E187/'FX rate'!$C$23,"")</f>
        <v/>
      </c>
      <c r="BR187" s="1113" t="str">
        <f>IF(ISNUMBER(F187),'Cover Page'!$D$35/1000000*F187/'FX rate'!$C$23,"")</f>
        <v/>
      </c>
      <c r="BS187" s="1112" t="str">
        <f>IF(ISNUMBER(G187),'Cover Page'!$D$35/1000000*G187/'FX rate'!$C$23,"")</f>
        <v/>
      </c>
      <c r="BT187" s="904" t="str">
        <f>IF(ISNUMBER(H187),'Cover Page'!$D$35/1000000*H187/'FX rate'!$C$23,"")</f>
        <v/>
      </c>
      <c r="BU187" s="1113" t="str">
        <f>IF(ISNUMBER(I187),'Cover Page'!$D$35/1000000*I187/'FX rate'!$C$23,"")</f>
        <v/>
      </c>
      <c r="BV187" s="1112" t="str">
        <f>IF(ISNUMBER(J187),'Cover Page'!$D$35/1000000*J187/'FX rate'!$C$23,"")</f>
        <v/>
      </c>
      <c r="BW187" s="904" t="str">
        <f>IF(ISNUMBER(K187),'Cover Page'!$D$35/1000000*K187/'FX rate'!$C$23,"")</f>
        <v/>
      </c>
      <c r="BX187" s="1113" t="str">
        <f>IF(ISNUMBER(L187),'Cover Page'!$D$35/1000000*L187/'FX rate'!$C$23,"")</f>
        <v/>
      </c>
      <c r="BY187" s="1112" t="str">
        <f>IF(ISNUMBER(M187),'Cover Page'!$D$35/1000000*M187/'FX rate'!$C$23,"")</f>
        <v/>
      </c>
      <c r="BZ187" s="904" t="str">
        <f>IF(ISNUMBER(N187),'Cover Page'!$D$35/1000000*N187/'FX rate'!$C$23,"")</f>
        <v/>
      </c>
      <c r="CA187" s="1113" t="str">
        <f>IF(ISNUMBER(O187),'Cover Page'!$D$35/1000000*O187/'FX rate'!$C$23,"")</f>
        <v/>
      </c>
      <c r="CB187" s="1112" t="str">
        <f>IF(ISNUMBER(P187),'Cover Page'!$D$35/1000000*P187/'FX rate'!$C$23,"")</f>
        <v/>
      </c>
      <c r="CC187" s="904" t="str">
        <f>IF(ISNUMBER(Q187),'Cover Page'!$D$35/1000000*Q187/'FX rate'!$C$23,"")</f>
        <v/>
      </c>
      <c r="CD187" s="1113" t="str">
        <f>IF(ISNUMBER(R187),'Cover Page'!$D$35/1000000*R187/'FX rate'!$C$23,"")</f>
        <v/>
      </c>
      <c r="CE187" s="1112" t="str">
        <f>IF(ISNUMBER(S187),'Cover Page'!$D$35/1000000*S187/'FX rate'!$C$23,"")</f>
        <v/>
      </c>
      <c r="CF187" s="1109" t="str">
        <f>IF(ISNUMBER(T187),'Cover Page'!$D$35/1000000*T187/'FX rate'!$C$23,"")</f>
        <v/>
      </c>
      <c r="CG187" s="1111">
        <f>IF(ISNUMBER(U187),'Cover Page'!$D$35/1000000*U187/'FX rate'!$C$23,"")</f>
        <v>0</v>
      </c>
      <c r="CH187" s="1110">
        <f>IF(ISNUMBER(V187),'Cover Page'!$D$35/1000000*V187/'FX rate'!$C$23,"")</f>
        <v>0</v>
      </c>
      <c r="CI187" s="902">
        <f>IF(ISNUMBER(W187),'Cover Page'!$D$35/1000000*W187/'FX rate'!$C$23,"")</f>
        <v>0</v>
      </c>
      <c r="CJ187" s="795"/>
      <c r="CK187" s="795"/>
      <c r="CL187" s="795"/>
      <c r="CM187" s="795"/>
      <c r="CN187" s="795"/>
      <c r="CO187" s="795"/>
      <c r="CP187" s="795"/>
      <c r="CQ187" s="795"/>
      <c r="CR187" s="795"/>
      <c r="CS187" s="795"/>
    </row>
    <row r="188" spans="1:97" s="2" customFormat="1" ht="14.25" x14ac:dyDescent="0.2">
      <c r="A188" s="6"/>
      <c r="B188" s="78">
        <v>2013</v>
      </c>
      <c r="C188" s="177"/>
      <c r="D188" s="119"/>
      <c r="E188" s="118"/>
      <c r="F188" s="173"/>
      <c r="G188" s="119"/>
      <c r="H188" s="118"/>
      <c r="I188" s="173"/>
      <c r="J188" s="119"/>
      <c r="K188" s="118"/>
      <c r="L188" s="173"/>
      <c r="M188" s="119"/>
      <c r="N188" s="118"/>
      <c r="O188" s="173"/>
      <c r="P188" s="119"/>
      <c r="Q188" s="118"/>
      <c r="R188" s="173"/>
      <c r="S188" s="119"/>
      <c r="T188" s="119"/>
      <c r="U188" s="451">
        <f t="shared" si="43"/>
        <v>0</v>
      </c>
      <c r="V188" s="458">
        <f t="shared" si="44"/>
        <v>0</v>
      </c>
      <c r="W188" s="437">
        <f t="shared" si="45"/>
        <v>0</v>
      </c>
      <c r="AH188" s="788">
        <v>2013</v>
      </c>
      <c r="AI188" s="872" t="str">
        <f>IF(ISNUMBER(C188),'Cover Page'!$D$35/1000000*'4 classification'!C188/'FX rate'!$C18,"")</f>
        <v/>
      </c>
      <c r="AJ188" s="1120" t="str">
        <f>IF(ISNUMBER(D188),'Cover Page'!$D$35/1000000*'4 classification'!D188/'FX rate'!$C18,"")</f>
        <v/>
      </c>
      <c r="AK188" s="873" t="str">
        <f>IF(ISNUMBER(E188),'Cover Page'!$D$35/1000000*'4 classification'!E188/'FX rate'!$C18,"")</f>
        <v/>
      </c>
      <c r="AL188" s="1121" t="str">
        <f>IF(ISNUMBER(F188),'Cover Page'!$D$35/1000000*'4 classification'!F188/'FX rate'!$C18,"")</f>
        <v/>
      </c>
      <c r="AM188" s="1120" t="str">
        <f>IF(ISNUMBER(G188),'Cover Page'!$D$35/1000000*'4 classification'!G188/'FX rate'!$C18,"")</f>
        <v/>
      </c>
      <c r="AN188" s="873" t="str">
        <f>IF(ISNUMBER(H188),'Cover Page'!$D$35/1000000*'4 classification'!H188/'FX rate'!$C18,"")</f>
        <v/>
      </c>
      <c r="AO188" s="1121" t="str">
        <f>IF(ISNUMBER(I188),'Cover Page'!$D$35/1000000*'4 classification'!I188/'FX rate'!$C18,"")</f>
        <v/>
      </c>
      <c r="AP188" s="1120" t="str">
        <f>IF(ISNUMBER(J188),'Cover Page'!$D$35/1000000*'4 classification'!J188/'FX rate'!$C18,"")</f>
        <v/>
      </c>
      <c r="AQ188" s="873" t="str">
        <f>IF(ISNUMBER(K188),'Cover Page'!$D$35/1000000*'4 classification'!K188/'FX rate'!$C18,"")</f>
        <v/>
      </c>
      <c r="AR188" s="1121" t="str">
        <f>IF(ISNUMBER(L188),'Cover Page'!$D$35/1000000*'4 classification'!L188/'FX rate'!$C18,"")</f>
        <v/>
      </c>
      <c r="AS188" s="1120" t="str">
        <f>IF(ISNUMBER(M188),'Cover Page'!$D$35/1000000*'4 classification'!M188/'FX rate'!$C18,"")</f>
        <v/>
      </c>
      <c r="AT188" s="873" t="str">
        <f>IF(ISNUMBER(N188),'Cover Page'!$D$35/1000000*'4 classification'!N188/'FX rate'!$C18,"")</f>
        <v/>
      </c>
      <c r="AU188" s="1121" t="str">
        <f>IF(ISNUMBER(O188),'Cover Page'!$D$35/1000000*'4 classification'!O188/'FX rate'!$C18,"")</f>
        <v/>
      </c>
      <c r="AV188" s="1120" t="str">
        <f>IF(ISNUMBER(P188),'Cover Page'!$D$35/1000000*'4 classification'!P188/'FX rate'!$C18,"")</f>
        <v/>
      </c>
      <c r="AW188" s="873" t="str">
        <f>IF(ISNUMBER(Q188),'Cover Page'!$D$35/1000000*'4 classification'!Q188/'FX rate'!$C18,"")</f>
        <v/>
      </c>
      <c r="AX188" s="1121" t="str">
        <f>IF(ISNUMBER(R188),'Cover Page'!$D$35/1000000*'4 classification'!R188/'FX rate'!$C18,"")</f>
        <v/>
      </c>
      <c r="AY188" s="1120" t="str">
        <f>IF(ISNUMBER(S188),'Cover Page'!$D$35/1000000*'4 classification'!S188/'FX rate'!$C18,"")</f>
        <v/>
      </c>
      <c r="AZ188" s="1127" t="str">
        <f>IF(ISNUMBER(T188),'Cover Page'!$D$35/1000000*'4 classification'!T188/'FX rate'!$C18,"")</f>
        <v/>
      </c>
      <c r="BA188" s="1119">
        <f>IF(ISNUMBER(U188),'Cover Page'!$D$35/1000000*'4 classification'!U188/'FX rate'!$C18,"")</f>
        <v>0</v>
      </c>
      <c r="BB188" s="1118">
        <f>IF(ISNUMBER(V188),'Cover Page'!$D$35/1000000*'4 classification'!V188/'FX rate'!$C18,"")</f>
        <v>0</v>
      </c>
      <c r="BC188" s="871">
        <f>IF(ISNUMBER(W188),'Cover Page'!$D$35/1000000*'4 classification'!W188/'FX rate'!$C18,"")</f>
        <v>0</v>
      </c>
      <c r="BD188" s="722"/>
      <c r="BE188" s="722"/>
      <c r="BF188" s="722"/>
      <c r="BG188" s="722"/>
      <c r="BH188" s="722"/>
      <c r="BI188" s="722"/>
      <c r="BN188" s="860">
        <v>2013</v>
      </c>
      <c r="BO188" s="903" t="str">
        <f>IF(ISNUMBER(C188),'Cover Page'!$D$35/1000000*C188/'FX rate'!$C$23,"")</f>
        <v/>
      </c>
      <c r="BP188" s="1112" t="str">
        <f>IF(ISNUMBER(D188),'Cover Page'!$D$35/1000000*D188/'FX rate'!$C$23,"")</f>
        <v/>
      </c>
      <c r="BQ188" s="904" t="str">
        <f>IF(ISNUMBER(E188),'Cover Page'!$D$35/1000000*E188/'FX rate'!$C$23,"")</f>
        <v/>
      </c>
      <c r="BR188" s="1113" t="str">
        <f>IF(ISNUMBER(F188),'Cover Page'!$D$35/1000000*F188/'FX rate'!$C$23,"")</f>
        <v/>
      </c>
      <c r="BS188" s="1112" t="str">
        <f>IF(ISNUMBER(G188),'Cover Page'!$D$35/1000000*G188/'FX rate'!$C$23,"")</f>
        <v/>
      </c>
      <c r="BT188" s="904" t="str">
        <f>IF(ISNUMBER(H188),'Cover Page'!$D$35/1000000*H188/'FX rate'!$C$23,"")</f>
        <v/>
      </c>
      <c r="BU188" s="1113" t="str">
        <f>IF(ISNUMBER(I188),'Cover Page'!$D$35/1000000*I188/'FX rate'!$C$23,"")</f>
        <v/>
      </c>
      <c r="BV188" s="1112" t="str">
        <f>IF(ISNUMBER(J188),'Cover Page'!$D$35/1000000*J188/'FX rate'!$C$23,"")</f>
        <v/>
      </c>
      <c r="BW188" s="904" t="str">
        <f>IF(ISNUMBER(K188),'Cover Page'!$D$35/1000000*K188/'FX rate'!$C$23,"")</f>
        <v/>
      </c>
      <c r="BX188" s="1113" t="str">
        <f>IF(ISNUMBER(L188),'Cover Page'!$D$35/1000000*L188/'FX rate'!$C$23,"")</f>
        <v/>
      </c>
      <c r="BY188" s="1112" t="str">
        <f>IF(ISNUMBER(M188),'Cover Page'!$D$35/1000000*M188/'FX rate'!$C$23,"")</f>
        <v/>
      </c>
      <c r="BZ188" s="904" t="str">
        <f>IF(ISNUMBER(N188),'Cover Page'!$D$35/1000000*N188/'FX rate'!$C$23,"")</f>
        <v/>
      </c>
      <c r="CA188" s="1113" t="str">
        <f>IF(ISNUMBER(O188),'Cover Page'!$D$35/1000000*O188/'FX rate'!$C$23,"")</f>
        <v/>
      </c>
      <c r="CB188" s="1112" t="str">
        <f>IF(ISNUMBER(P188),'Cover Page'!$D$35/1000000*P188/'FX rate'!$C$23,"")</f>
        <v/>
      </c>
      <c r="CC188" s="904" t="str">
        <f>IF(ISNUMBER(Q188),'Cover Page'!$D$35/1000000*Q188/'FX rate'!$C$23,"")</f>
        <v/>
      </c>
      <c r="CD188" s="1113" t="str">
        <f>IF(ISNUMBER(R188),'Cover Page'!$D$35/1000000*R188/'FX rate'!$C$23,"")</f>
        <v/>
      </c>
      <c r="CE188" s="1112" t="str">
        <f>IF(ISNUMBER(S188),'Cover Page'!$D$35/1000000*S188/'FX rate'!$C$23,"")</f>
        <v/>
      </c>
      <c r="CF188" s="1109" t="str">
        <f>IF(ISNUMBER(T188),'Cover Page'!$D$35/1000000*T188/'FX rate'!$C$23,"")</f>
        <v/>
      </c>
      <c r="CG188" s="1111">
        <f>IF(ISNUMBER(U188),'Cover Page'!$D$35/1000000*U188/'FX rate'!$C$23,"")</f>
        <v>0</v>
      </c>
      <c r="CH188" s="1110">
        <f>IF(ISNUMBER(V188),'Cover Page'!$D$35/1000000*V188/'FX rate'!$C$23,"")</f>
        <v>0</v>
      </c>
      <c r="CI188" s="902">
        <f>IF(ISNUMBER(W188),'Cover Page'!$D$35/1000000*W188/'FX rate'!$C$23,"")</f>
        <v>0</v>
      </c>
      <c r="CJ188" s="795"/>
      <c r="CK188" s="795"/>
      <c r="CL188" s="795"/>
      <c r="CM188" s="795"/>
      <c r="CN188" s="795"/>
      <c r="CO188" s="795"/>
      <c r="CP188" s="795"/>
      <c r="CQ188" s="795"/>
      <c r="CR188" s="795"/>
      <c r="CS188" s="795"/>
    </row>
    <row r="189" spans="1:97" s="20" customFormat="1" ht="14.25" x14ac:dyDescent="0.2">
      <c r="A189" s="24"/>
      <c r="B189" s="37">
        <v>2014</v>
      </c>
      <c r="C189" s="180"/>
      <c r="D189" s="121"/>
      <c r="E189" s="120"/>
      <c r="F189" s="174"/>
      <c r="G189" s="121"/>
      <c r="H189" s="120"/>
      <c r="I189" s="174"/>
      <c r="J189" s="121"/>
      <c r="K189" s="120"/>
      <c r="L189" s="174"/>
      <c r="M189" s="121"/>
      <c r="N189" s="120"/>
      <c r="O189" s="174"/>
      <c r="P189" s="121"/>
      <c r="Q189" s="120"/>
      <c r="R189" s="174"/>
      <c r="S189" s="121"/>
      <c r="T189" s="121"/>
      <c r="U189" s="451">
        <f t="shared" si="43"/>
        <v>0</v>
      </c>
      <c r="V189" s="458">
        <f t="shared" si="44"/>
        <v>0</v>
      </c>
      <c r="W189" s="437">
        <f t="shared" si="45"/>
        <v>0</v>
      </c>
      <c r="AH189" s="788">
        <v>2014</v>
      </c>
      <c r="AI189" s="872" t="str">
        <f>IF(ISNUMBER(C189),'Cover Page'!$D$35/1000000*'4 classification'!C189/'FX rate'!$C19,"")</f>
        <v/>
      </c>
      <c r="AJ189" s="1120" t="str">
        <f>IF(ISNUMBER(D189),'Cover Page'!$D$35/1000000*'4 classification'!D189/'FX rate'!$C19,"")</f>
        <v/>
      </c>
      <c r="AK189" s="873" t="str">
        <f>IF(ISNUMBER(E189),'Cover Page'!$D$35/1000000*'4 classification'!E189/'FX rate'!$C19,"")</f>
        <v/>
      </c>
      <c r="AL189" s="1121" t="str">
        <f>IF(ISNUMBER(F189),'Cover Page'!$D$35/1000000*'4 classification'!F189/'FX rate'!$C19,"")</f>
        <v/>
      </c>
      <c r="AM189" s="1120" t="str">
        <f>IF(ISNUMBER(G189),'Cover Page'!$D$35/1000000*'4 classification'!G189/'FX rate'!$C19,"")</f>
        <v/>
      </c>
      <c r="AN189" s="873" t="str">
        <f>IF(ISNUMBER(H189),'Cover Page'!$D$35/1000000*'4 classification'!H189/'FX rate'!$C19,"")</f>
        <v/>
      </c>
      <c r="AO189" s="1121" t="str">
        <f>IF(ISNUMBER(I189),'Cover Page'!$D$35/1000000*'4 classification'!I189/'FX rate'!$C19,"")</f>
        <v/>
      </c>
      <c r="AP189" s="1120" t="str">
        <f>IF(ISNUMBER(J189),'Cover Page'!$D$35/1000000*'4 classification'!J189/'FX rate'!$C19,"")</f>
        <v/>
      </c>
      <c r="AQ189" s="873" t="str">
        <f>IF(ISNUMBER(K189),'Cover Page'!$D$35/1000000*'4 classification'!K189/'FX rate'!$C19,"")</f>
        <v/>
      </c>
      <c r="AR189" s="1121" t="str">
        <f>IF(ISNUMBER(L189),'Cover Page'!$D$35/1000000*'4 classification'!L189/'FX rate'!$C19,"")</f>
        <v/>
      </c>
      <c r="AS189" s="1120" t="str">
        <f>IF(ISNUMBER(M189),'Cover Page'!$D$35/1000000*'4 classification'!M189/'FX rate'!$C19,"")</f>
        <v/>
      </c>
      <c r="AT189" s="873" t="str">
        <f>IF(ISNUMBER(N189),'Cover Page'!$D$35/1000000*'4 classification'!N189/'FX rate'!$C19,"")</f>
        <v/>
      </c>
      <c r="AU189" s="1121" t="str">
        <f>IF(ISNUMBER(O189),'Cover Page'!$D$35/1000000*'4 classification'!O189/'FX rate'!$C19,"")</f>
        <v/>
      </c>
      <c r="AV189" s="1120" t="str">
        <f>IF(ISNUMBER(P189),'Cover Page'!$D$35/1000000*'4 classification'!P189/'FX rate'!$C19,"")</f>
        <v/>
      </c>
      <c r="AW189" s="873" t="str">
        <f>IF(ISNUMBER(Q189),'Cover Page'!$D$35/1000000*'4 classification'!Q189/'FX rate'!$C19,"")</f>
        <v/>
      </c>
      <c r="AX189" s="1121" t="str">
        <f>IF(ISNUMBER(R189),'Cover Page'!$D$35/1000000*'4 classification'!R189/'FX rate'!$C19,"")</f>
        <v/>
      </c>
      <c r="AY189" s="1120" t="str">
        <f>IF(ISNUMBER(S189),'Cover Page'!$D$35/1000000*'4 classification'!S189/'FX rate'!$C19,"")</f>
        <v/>
      </c>
      <c r="AZ189" s="1127" t="str">
        <f>IF(ISNUMBER(T189),'Cover Page'!$D$35/1000000*'4 classification'!T189/'FX rate'!$C19,"")</f>
        <v/>
      </c>
      <c r="BA189" s="1119">
        <f>IF(ISNUMBER(U189),'Cover Page'!$D$35/1000000*'4 classification'!U189/'FX rate'!$C19,"")</f>
        <v>0</v>
      </c>
      <c r="BB189" s="1118">
        <f>IF(ISNUMBER(V189),'Cover Page'!$D$35/1000000*'4 classification'!V189/'FX rate'!$C19,"")</f>
        <v>0</v>
      </c>
      <c r="BC189" s="871">
        <f>IF(ISNUMBER(W189),'Cover Page'!$D$35/1000000*'4 classification'!W189/'FX rate'!$C19,"")</f>
        <v>0</v>
      </c>
      <c r="BD189" s="722"/>
      <c r="BE189" s="722"/>
      <c r="BF189" s="722"/>
      <c r="BG189" s="722"/>
      <c r="BH189" s="722"/>
      <c r="BI189" s="722"/>
      <c r="BN189" s="860">
        <v>2014</v>
      </c>
      <c r="BO189" s="903" t="str">
        <f>IF(ISNUMBER(C189),'Cover Page'!$D$35/1000000*C189/'FX rate'!$C$23,"")</f>
        <v/>
      </c>
      <c r="BP189" s="1112" t="str">
        <f>IF(ISNUMBER(D189),'Cover Page'!$D$35/1000000*D189/'FX rate'!$C$23,"")</f>
        <v/>
      </c>
      <c r="BQ189" s="904" t="str">
        <f>IF(ISNUMBER(E189),'Cover Page'!$D$35/1000000*E189/'FX rate'!$C$23,"")</f>
        <v/>
      </c>
      <c r="BR189" s="1113" t="str">
        <f>IF(ISNUMBER(F189),'Cover Page'!$D$35/1000000*F189/'FX rate'!$C$23,"")</f>
        <v/>
      </c>
      <c r="BS189" s="1112" t="str">
        <f>IF(ISNUMBER(G189),'Cover Page'!$D$35/1000000*G189/'FX rate'!$C$23,"")</f>
        <v/>
      </c>
      <c r="BT189" s="904" t="str">
        <f>IF(ISNUMBER(H189),'Cover Page'!$D$35/1000000*H189/'FX rate'!$C$23,"")</f>
        <v/>
      </c>
      <c r="BU189" s="1113" t="str">
        <f>IF(ISNUMBER(I189),'Cover Page'!$D$35/1000000*I189/'FX rate'!$C$23,"")</f>
        <v/>
      </c>
      <c r="BV189" s="1112" t="str">
        <f>IF(ISNUMBER(J189),'Cover Page'!$D$35/1000000*J189/'FX rate'!$C$23,"")</f>
        <v/>
      </c>
      <c r="BW189" s="904" t="str">
        <f>IF(ISNUMBER(K189),'Cover Page'!$D$35/1000000*K189/'FX rate'!$C$23,"")</f>
        <v/>
      </c>
      <c r="BX189" s="1113" t="str">
        <f>IF(ISNUMBER(L189),'Cover Page'!$D$35/1000000*L189/'FX rate'!$C$23,"")</f>
        <v/>
      </c>
      <c r="BY189" s="1112" t="str">
        <f>IF(ISNUMBER(M189),'Cover Page'!$D$35/1000000*M189/'FX rate'!$C$23,"")</f>
        <v/>
      </c>
      <c r="BZ189" s="904" t="str">
        <f>IF(ISNUMBER(N189),'Cover Page'!$D$35/1000000*N189/'FX rate'!$C$23,"")</f>
        <v/>
      </c>
      <c r="CA189" s="1113" t="str">
        <f>IF(ISNUMBER(O189),'Cover Page'!$D$35/1000000*O189/'FX rate'!$C$23,"")</f>
        <v/>
      </c>
      <c r="CB189" s="1112" t="str">
        <f>IF(ISNUMBER(P189),'Cover Page'!$D$35/1000000*P189/'FX rate'!$C$23,"")</f>
        <v/>
      </c>
      <c r="CC189" s="904" t="str">
        <f>IF(ISNUMBER(Q189),'Cover Page'!$D$35/1000000*Q189/'FX rate'!$C$23,"")</f>
        <v/>
      </c>
      <c r="CD189" s="1113" t="str">
        <f>IF(ISNUMBER(R189),'Cover Page'!$D$35/1000000*R189/'FX rate'!$C$23,"")</f>
        <v/>
      </c>
      <c r="CE189" s="1112" t="str">
        <f>IF(ISNUMBER(S189),'Cover Page'!$D$35/1000000*S189/'FX rate'!$C$23,"")</f>
        <v/>
      </c>
      <c r="CF189" s="1109" t="str">
        <f>IF(ISNUMBER(T189),'Cover Page'!$D$35/1000000*T189/'FX rate'!$C$23,"")</f>
        <v/>
      </c>
      <c r="CG189" s="1111">
        <f>IF(ISNUMBER(U189),'Cover Page'!$D$35/1000000*U189/'FX rate'!$C$23,"")</f>
        <v>0</v>
      </c>
      <c r="CH189" s="1110">
        <f>IF(ISNUMBER(V189),'Cover Page'!$D$35/1000000*V189/'FX rate'!$C$23,"")</f>
        <v>0</v>
      </c>
      <c r="CI189" s="902">
        <f>IF(ISNUMBER(W189),'Cover Page'!$D$35/1000000*W189/'FX rate'!$C$23,"")</f>
        <v>0</v>
      </c>
      <c r="CJ189" s="795"/>
      <c r="CK189" s="795"/>
      <c r="CL189" s="795"/>
      <c r="CM189" s="795"/>
      <c r="CN189" s="795"/>
      <c r="CO189" s="795"/>
      <c r="CP189" s="795"/>
      <c r="CQ189" s="795"/>
      <c r="CR189" s="795"/>
      <c r="CS189" s="795"/>
    </row>
    <row r="190" spans="1:97" s="20" customFormat="1" ht="14.25" x14ac:dyDescent="0.2">
      <c r="A190" s="24"/>
      <c r="B190" s="78">
        <v>2015</v>
      </c>
      <c r="C190" s="177"/>
      <c r="D190" s="119"/>
      <c r="E190" s="118"/>
      <c r="F190" s="173"/>
      <c r="G190" s="119"/>
      <c r="H190" s="118"/>
      <c r="I190" s="173"/>
      <c r="J190" s="119"/>
      <c r="K190" s="118"/>
      <c r="L190" s="173"/>
      <c r="M190" s="119"/>
      <c r="N190" s="118"/>
      <c r="O190" s="173"/>
      <c r="P190" s="119"/>
      <c r="Q190" s="118"/>
      <c r="R190" s="173"/>
      <c r="S190" s="119"/>
      <c r="T190" s="119"/>
      <c r="U190" s="452">
        <f t="shared" si="43"/>
        <v>0</v>
      </c>
      <c r="V190" s="457">
        <f t="shared" si="44"/>
        <v>0</v>
      </c>
      <c r="W190" s="438">
        <f t="shared" si="45"/>
        <v>0</v>
      </c>
      <c r="AH190" s="788">
        <v>2015</v>
      </c>
      <c r="AI190" s="872" t="str">
        <f>IF(ISNUMBER(C190),'Cover Page'!$D$35/1000000*'4 classification'!C190/'FX rate'!$C20,"")</f>
        <v/>
      </c>
      <c r="AJ190" s="1120" t="str">
        <f>IF(ISNUMBER(D190),'Cover Page'!$D$35/1000000*'4 classification'!D190/'FX rate'!$C20,"")</f>
        <v/>
      </c>
      <c r="AK190" s="873" t="str">
        <f>IF(ISNUMBER(E190),'Cover Page'!$D$35/1000000*'4 classification'!E190/'FX rate'!$C20,"")</f>
        <v/>
      </c>
      <c r="AL190" s="1121" t="str">
        <f>IF(ISNUMBER(F190),'Cover Page'!$D$35/1000000*'4 classification'!F190/'FX rate'!$C20,"")</f>
        <v/>
      </c>
      <c r="AM190" s="1120" t="str">
        <f>IF(ISNUMBER(G190),'Cover Page'!$D$35/1000000*'4 classification'!G190/'FX rate'!$C20,"")</f>
        <v/>
      </c>
      <c r="AN190" s="873" t="str">
        <f>IF(ISNUMBER(H190),'Cover Page'!$D$35/1000000*'4 classification'!H190/'FX rate'!$C20,"")</f>
        <v/>
      </c>
      <c r="AO190" s="1121" t="str">
        <f>IF(ISNUMBER(I190),'Cover Page'!$D$35/1000000*'4 classification'!I190/'FX rate'!$C20,"")</f>
        <v/>
      </c>
      <c r="AP190" s="1120" t="str">
        <f>IF(ISNUMBER(J190),'Cover Page'!$D$35/1000000*'4 classification'!J190/'FX rate'!$C20,"")</f>
        <v/>
      </c>
      <c r="AQ190" s="873" t="str">
        <f>IF(ISNUMBER(K190),'Cover Page'!$D$35/1000000*'4 classification'!K190/'FX rate'!$C20,"")</f>
        <v/>
      </c>
      <c r="AR190" s="1121" t="str">
        <f>IF(ISNUMBER(L190),'Cover Page'!$D$35/1000000*'4 classification'!L190/'FX rate'!$C20,"")</f>
        <v/>
      </c>
      <c r="AS190" s="1120" t="str">
        <f>IF(ISNUMBER(M190),'Cover Page'!$D$35/1000000*'4 classification'!M190/'FX rate'!$C20,"")</f>
        <v/>
      </c>
      <c r="AT190" s="873" t="str">
        <f>IF(ISNUMBER(N190),'Cover Page'!$D$35/1000000*'4 classification'!N190/'FX rate'!$C20,"")</f>
        <v/>
      </c>
      <c r="AU190" s="1121" t="str">
        <f>IF(ISNUMBER(O190),'Cover Page'!$D$35/1000000*'4 classification'!O190/'FX rate'!$C20,"")</f>
        <v/>
      </c>
      <c r="AV190" s="1120" t="str">
        <f>IF(ISNUMBER(P190),'Cover Page'!$D$35/1000000*'4 classification'!P190/'FX rate'!$C20,"")</f>
        <v/>
      </c>
      <c r="AW190" s="873" t="str">
        <f>IF(ISNUMBER(Q190),'Cover Page'!$D$35/1000000*'4 classification'!Q190/'FX rate'!$C20,"")</f>
        <v/>
      </c>
      <c r="AX190" s="1121" t="str">
        <f>IF(ISNUMBER(R190),'Cover Page'!$D$35/1000000*'4 classification'!R190/'FX rate'!$C20,"")</f>
        <v/>
      </c>
      <c r="AY190" s="1120" t="str">
        <f>IF(ISNUMBER(S190),'Cover Page'!$D$35/1000000*'4 classification'!S190/'FX rate'!$C20,"")</f>
        <v/>
      </c>
      <c r="AZ190" s="1127" t="str">
        <f>IF(ISNUMBER(T190),'Cover Page'!$D$35/1000000*'4 classification'!T190/'FX rate'!$C20,"")</f>
        <v/>
      </c>
      <c r="BA190" s="1119">
        <f>IF(ISNUMBER(U190),'Cover Page'!$D$35/1000000*'4 classification'!U190/'FX rate'!$C20,"")</f>
        <v>0</v>
      </c>
      <c r="BB190" s="1118">
        <f>IF(ISNUMBER(V190),'Cover Page'!$D$35/1000000*'4 classification'!V190/'FX rate'!$C20,"")</f>
        <v>0</v>
      </c>
      <c r="BC190" s="871">
        <f>IF(ISNUMBER(W190),'Cover Page'!$D$35/1000000*'4 classification'!W190/'FX rate'!$C20,"")</f>
        <v>0</v>
      </c>
      <c r="BD190" s="722"/>
      <c r="BE190" s="722"/>
      <c r="BF190" s="722"/>
      <c r="BG190" s="722"/>
      <c r="BH190" s="722"/>
      <c r="BI190" s="722"/>
      <c r="BN190" s="860">
        <v>2015</v>
      </c>
      <c r="BO190" s="903" t="str">
        <f>IF(ISNUMBER(C190),'Cover Page'!$D$35/1000000*C190/'FX rate'!$C$23,"")</f>
        <v/>
      </c>
      <c r="BP190" s="1112" t="str">
        <f>IF(ISNUMBER(D190),'Cover Page'!$D$35/1000000*D190/'FX rate'!$C$23,"")</f>
        <v/>
      </c>
      <c r="BQ190" s="904" t="str">
        <f>IF(ISNUMBER(E190),'Cover Page'!$D$35/1000000*E190/'FX rate'!$C$23,"")</f>
        <v/>
      </c>
      <c r="BR190" s="1113" t="str">
        <f>IF(ISNUMBER(F190),'Cover Page'!$D$35/1000000*F190/'FX rate'!$C$23,"")</f>
        <v/>
      </c>
      <c r="BS190" s="1112" t="str">
        <f>IF(ISNUMBER(G190),'Cover Page'!$D$35/1000000*G190/'FX rate'!$C$23,"")</f>
        <v/>
      </c>
      <c r="BT190" s="904" t="str">
        <f>IF(ISNUMBER(H190),'Cover Page'!$D$35/1000000*H190/'FX rate'!$C$23,"")</f>
        <v/>
      </c>
      <c r="BU190" s="1113" t="str">
        <f>IF(ISNUMBER(I190),'Cover Page'!$D$35/1000000*I190/'FX rate'!$C$23,"")</f>
        <v/>
      </c>
      <c r="BV190" s="1112" t="str">
        <f>IF(ISNUMBER(J190),'Cover Page'!$D$35/1000000*J190/'FX rate'!$C$23,"")</f>
        <v/>
      </c>
      <c r="BW190" s="904" t="str">
        <f>IF(ISNUMBER(K190),'Cover Page'!$D$35/1000000*K190/'FX rate'!$C$23,"")</f>
        <v/>
      </c>
      <c r="BX190" s="1113" t="str">
        <f>IF(ISNUMBER(L190),'Cover Page'!$D$35/1000000*L190/'FX rate'!$C$23,"")</f>
        <v/>
      </c>
      <c r="BY190" s="1112" t="str">
        <f>IF(ISNUMBER(M190),'Cover Page'!$D$35/1000000*M190/'FX rate'!$C$23,"")</f>
        <v/>
      </c>
      <c r="BZ190" s="904" t="str">
        <f>IF(ISNUMBER(N190),'Cover Page'!$D$35/1000000*N190/'FX rate'!$C$23,"")</f>
        <v/>
      </c>
      <c r="CA190" s="1113" t="str">
        <f>IF(ISNUMBER(O190),'Cover Page'!$D$35/1000000*O190/'FX rate'!$C$23,"")</f>
        <v/>
      </c>
      <c r="CB190" s="1112" t="str">
        <f>IF(ISNUMBER(P190),'Cover Page'!$D$35/1000000*P190/'FX rate'!$C$23,"")</f>
        <v/>
      </c>
      <c r="CC190" s="904" t="str">
        <f>IF(ISNUMBER(Q190),'Cover Page'!$D$35/1000000*Q190/'FX rate'!$C$23,"")</f>
        <v/>
      </c>
      <c r="CD190" s="1113" t="str">
        <f>IF(ISNUMBER(R190),'Cover Page'!$D$35/1000000*R190/'FX rate'!$C$23,"")</f>
        <v/>
      </c>
      <c r="CE190" s="1112" t="str">
        <f>IF(ISNUMBER(S190),'Cover Page'!$D$35/1000000*S190/'FX rate'!$C$23,"")</f>
        <v/>
      </c>
      <c r="CF190" s="1109" t="str">
        <f>IF(ISNUMBER(T190),'Cover Page'!$D$35/1000000*T190/'FX rate'!$C$23,"")</f>
        <v/>
      </c>
      <c r="CG190" s="1111">
        <f>IF(ISNUMBER(U190),'Cover Page'!$D$35/1000000*U190/'FX rate'!$C$23,"")</f>
        <v>0</v>
      </c>
      <c r="CH190" s="1110">
        <f>IF(ISNUMBER(V190),'Cover Page'!$D$35/1000000*V190/'FX rate'!$C$23,"")</f>
        <v>0</v>
      </c>
      <c r="CI190" s="902">
        <f>IF(ISNUMBER(W190),'Cover Page'!$D$35/1000000*W190/'FX rate'!$C$23,"")</f>
        <v>0</v>
      </c>
      <c r="CJ190" s="795"/>
      <c r="CK190" s="795"/>
      <c r="CL190" s="795"/>
      <c r="CM190" s="795"/>
      <c r="CN190" s="795"/>
      <c r="CO190" s="795"/>
      <c r="CP190" s="795"/>
      <c r="CQ190" s="795"/>
      <c r="CR190" s="795"/>
      <c r="CS190" s="795"/>
    </row>
    <row r="191" spans="1:97" s="20" customFormat="1" ht="14.25" x14ac:dyDescent="0.2">
      <c r="A191" s="24"/>
      <c r="B191" s="78">
        <v>2016</v>
      </c>
      <c r="C191" s="177"/>
      <c r="D191" s="119"/>
      <c r="E191" s="118"/>
      <c r="F191" s="173"/>
      <c r="G191" s="119"/>
      <c r="H191" s="118"/>
      <c r="I191" s="173"/>
      <c r="J191" s="119"/>
      <c r="K191" s="118"/>
      <c r="L191" s="173"/>
      <c r="M191" s="119"/>
      <c r="N191" s="118"/>
      <c r="O191" s="173"/>
      <c r="P191" s="119"/>
      <c r="Q191" s="118"/>
      <c r="R191" s="173"/>
      <c r="S191" s="119"/>
      <c r="T191" s="119"/>
      <c r="U191" s="452">
        <f t="shared" ref="U191" si="46">C191+F191+I191+L191+O191+R191</f>
        <v>0</v>
      </c>
      <c r="V191" s="457">
        <f t="shared" ref="V191" si="47">D191+G191+J191+M191+P191+S191</f>
        <v>0</v>
      </c>
      <c r="W191" s="438">
        <f t="shared" ref="W191" si="48">E191+H191+K191+N191+Q191+T191</f>
        <v>0</v>
      </c>
      <c r="AH191" s="791">
        <v>2016</v>
      </c>
      <c r="AI191" s="872" t="str">
        <f>IF(ISNUMBER(C191),'Cover Page'!$D$35/1000000*'4 classification'!C191/'FX rate'!$C21,"")</f>
        <v/>
      </c>
      <c r="AJ191" s="1120" t="str">
        <f>IF(ISNUMBER(D191),'Cover Page'!$D$35/1000000*'4 classification'!D191/'FX rate'!$C21,"")</f>
        <v/>
      </c>
      <c r="AK191" s="873" t="str">
        <f>IF(ISNUMBER(E191),'Cover Page'!$D$35/1000000*'4 classification'!E191/'FX rate'!$C21,"")</f>
        <v/>
      </c>
      <c r="AL191" s="1121" t="str">
        <f>IF(ISNUMBER(F191),'Cover Page'!$D$35/1000000*'4 classification'!F191/'FX rate'!$C21,"")</f>
        <v/>
      </c>
      <c r="AM191" s="1120" t="str">
        <f>IF(ISNUMBER(G191),'Cover Page'!$D$35/1000000*'4 classification'!G191/'FX rate'!$C21,"")</f>
        <v/>
      </c>
      <c r="AN191" s="873" t="str">
        <f>IF(ISNUMBER(H191),'Cover Page'!$D$35/1000000*'4 classification'!H191/'FX rate'!$C21,"")</f>
        <v/>
      </c>
      <c r="AO191" s="1121" t="str">
        <f>IF(ISNUMBER(I191),'Cover Page'!$D$35/1000000*'4 classification'!I191/'FX rate'!$C21,"")</f>
        <v/>
      </c>
      <c r="AP191" s="1120" t="str">
        <f>IF(ISNUMBER(J191),'Cover Page'!$D$35/1000000*'4 classification'!J191/'FX rate'!$C21,"")</f>
        <v/>
      </c>
      <c r="AQ191" s="873" t="str">
        <f>IF(ISNUMBER(K191),'Cover Page'!$D$35/1000000*'4 classification'!K191/'FX rate'!$C21,"")</f>
        <v/>
      </c>
      <c r="AR191" s="1121" t="str">
        <f>IF(ISNUMBER(L191),'Cover Page'!$D$35/1000000*'4 classification'!L191/'FX rate'!$C21,"")</f>
        <v/>
      </c>
      <c r="AS191" s="1120" t="str">
        <f>IF(ISNUMBER(M191),'Cover Page'!$D$35/1000000*'4 classification'!M191/'FX rate'!$C21,"")</f>
        <v/>
      </c>
      <c r="AT191" s="873" t="str">
        <f>IF(ISNUMBER(N191),'Cover Page'!$D$35/1000000*'4 classification'!N191/'FX rate'!$C21,"")</f>
        <v/>
      </c>
      <c r="AU191" s="1121" t="str">
        <f>IF(ISNUMBER(O191),'Cover Page'!$D$35/1000000*'4 classification'!O191/'FX rate'!$C21,"")</f>
        <v/>
      </c>
      <c r="AV191" s="1120" t="str">
        <f>IF(ISNUMBER(P191),'Cover Page'!$D$35/1000000*'4 classification'!P191/'FX rate'!$C21,"")</f>
        <v/>
      </c>
      <c r="AW191" s="873" t="str">
        <f>IF(ISNUMBER(Q191),'Cover Page'!$D$35/1000000*'4 classification'!Q191/'FX rate'!$C21,"")</f>
        <v/>
      </c>
      <c r="AX191" s="1121" t="str">
        <f>IF(ISNUMBER(R191),'Cover Page'!$D$35/1000000*'4 classification'!R191/'FX rate'!$C21,"")</f>
        <v/>
      </c>
      <c r="AY191" s="1120" t="str">
        <f>IF(ISNUMBER(S191),'Cover Page'!$D$35/1000000*'4 classification'!S191/'FX rate'!$C21,"")</f>
        <v/>
      </c>
      <c r="AZ191" s="1127" t="str">
        <f>IF(ISNUMBER(T191),'Cover Page'!$D$35/1000000*'4 classification'!T191/'FX rate'!$C21,"")</f>
        <v/>
      </c>
      <c r="BA191" s="1119">
        <f>IF(ISNUMBER(U191),'Cover Page'!$D$35/1000000*'4 classification'!U191/'FX rate'!$C21,"")</f>
        <v>0</v>
      </c>
      <c r="BB191" s="1118">
        <f>IF(ISNUMBER(V191),'Cover Page'!$D$35/1000000*'4 classification'!V191/'FX rate'!$C21,"")</f>
        <v>0</v>
      </c>
      <c r="BC191" s="871">
        <f>IF(ISNUMBER(W191),'Cover Page'!$D$35/1000000*'4 classification'!W191/'FX rate'!$C21,"")</f>
        <v>0</v>
      </c>
      <c r="BD191" s="722"/>
      <c r="BE191" s="722"/>
      <c r="BF191" s="722"/>
      <c r="BG191" s="722"/>
      <c r="BH191" s="722"/>
      <c r="BI191" s="722"/>
      <c r="BN191" s="863">
        <v>2016</v>
      </c>
      <c r="BO191" s="903" t="str">
        <f>IF(ISNUMBER(C191),'Cover Page'!$D$35/1000000*C191/'FX rate'!$C$23,"")</f>
        <v/>
      </c>
      <c r="BP191" s="1112" t="str">
        <f>IF(ISNUMBER(D191),'Cover Page'!$D$35/1000000*D191/'FX rate'!$C$23,"")</f>
        <v/>
      </c>
      <c r="BQ191" s="904" t="str">
        <f>IF(ISNUMBER(E191),'Cover Page'!$D$35/1000000*E191/'FX rate'!$C$23,"")</f>
        <v/>
      </c>
      <c r="BR191" s="1113" t="str">
        <f>IF(ISNUMBER(F191),'Cover Page'!$D$35/1000000*F191/'FX rate'!$C$23,"")</f>
        <v/>
      </c>
      <c r="BS191" s="1112" t="str">
        <f>IF(ISNUMBER(G191),'Cover Page'!$D$35/1000000*G191/'FX rate'!$C$23,"")</f>
        <v/>
      </c>
      <c r="BT191" s="904" t="str">
        <f>IF(ISNUMBER(H191),'Cover Page'!$D$35/1000000*H191/'FX rate'!$C$23,"")</f>
        <v/>
      </c>
      <c r="BU191" s="1113" t="str">
        <f>IF(ISNUMBER(I191),'Cover Page'!$D$35/1000000*I191/'FX rate'!$C$23,"")</f>
        <v/>
      </c>
      <c r="BV191" s="1112" t="str">
        <f>IF(ISNUMBER(J191),'Cover Page'!$D$35/1000000*J191/'FX rate'!$C$23,"")</f>
        <v/>
      </c>
      <c r="BW191" s="904" t="str">
        <f>IF(ISNUMBER(K191),'Cover Page'!$D$35/1000000*K191/'FX rate'!$C$23,"")</f>
        <v/>
      </c>
      <c r="BX191" s="1113" t="str">
        <f>IF(ISNUMBER(L191),'Cover Page'!$D$35/1000000*L191/'FX rate'!$C$23,"")</f>
        <v/>
      </c>
      <c r="BY191" s="1112" t="str">
        <f>IF(ISNUMBER(M191),'Cover Page'!$D$35/1000000*M191/'FX rate'!$C$23,"")</f>
        <v/>
      </c>
      <c r="BZ191" s="904" t="str">
        <f>IF(ISNUMBER(N191),'Cover Page'!$D$35/1000000*N191/'FX rate'!$C$23,"")</f>
        <v/>
      </c>
      <c r="CA191" s="1113" t="str">
        <f>IF(ISNUMBER(O191),'Cover Page'!$D$35/1000000*O191/'FX rate'!$C$23,"")</f>
        <v/>
      </c>
      <c r="CB191" s="1112" t="str">
        <f>IF(ISNUMBER(P191),'Cover Page'!$D$35/1000000*P191/'FX rate'!$C$23,"")</f>
        <v/>
      </c>
      <c r="CC191" s="904" t="str">
        <f>IF(ISNUMBER(Q191),'Cover Page'!$D$35/1000000*Q191/'FX rate'!$C$23,"")</f>
        <v/>
      </c>
      <c r="CD191" s="1113" t="str">
        <f>IF(ISNUMBER(R191),'Cover Page'!$D$35/1000000*R191/'FX rate'!$C$23,"")</f>
        <v/>
      </c>
      <c r="CE191" s="1112" t="str">
        <f>IF(ISNUMBER(S191),'Cover Page'!$D$35/1000000*S191/'FX rate'!$C$23,"")</f>
        <v/>
      </c>
      <c r="CF191" s="1109" t="str">
        <f>IF(ISNUMBER(T191),'Cover Page'!$D$35/1000000*T191/'FX rate'!$C$23,"")</f>
        <v/>
      </c>
      <c r="CG191" s="1111">
        <f>IF(ISNUMBER(U191),'Cover Page'!$D$35/1000000*U191/'FX rate'!$C$23,"")</f>
        <v>0</v>
      </c>
      <c r="CH191" s="1110">
        <f>IF(ISNUMBER(V191),'Cover Page'!$D$35/1000000*V191/'FX rate'!$C$23,"")</f>
        <v>0</v>
      </c>
      <c r="CI191" s="902">
        <f>IF(ISNUMBER(W191),'Cover Page'!$D$35/1000000*W191/'FX rate'!$C$23,"")</f>
        <v>0</v>
      </c>
      <c r="CJ191" s="795"/>
      <c r="CK191" s="795"/>
      <c r="CL191" s="795"/>
      <c r="CM191" s="795"/>
      <c r="CN191" s="795"/>
      <c r="CO191" s="795"/>
      <c r="CP191" s="795"/>
      <c r="CQ191" s="795"/>
      <c r="CR191" s="795"/>
      <c r="CS191" s="795"/>
    </row>
    <row r="192" spans="1:97" s="20" customFormat="1" ht="14.25" x14ac:dyDescent="0.2">
      <c r="A192" s="24"/>
      <c r="B192" s="78">
        <v>2017</v>
      </c>
      <c r="C192" s="177"/>
      <c r="D192" s="119"/>
      <c r="E192" s="118"/>
      <c r="F192" s="173"/>
      <c r="G192" s="119"/>
      <c r="H192" s="118"/>
      <c r="I192" s="173"/>
      <c r="J192" s="119"/>
      <c r="K192" s="118"/>
      <c r="L192" s="173"/>
      <c r="M192" s="119"/>
      <c r="N192" s="118"/>
      <c r="O192" s="173"/>
      <c r="P192" s="119"/>
      <c r="Q192" s="118"/>
      <c r="R192" s="173"/>
      <c r="S192" s="119"/>
      <c r="T192" s="119"/>
      <c r="U192" s="452">
        <f t="shared" ref="U192:U193" si="49">C192+F192+I192+L192+O192+R192</f>
        <v>0</v>
      </c>
      <c r="V192" s="457">
        <f t="shared" ref="V192:V193" si="50">D192+G192+J192+M192+P192+S192</f>
        <v>0</v>
      </c>
      <c r="W192" s="438">
        <f t="shared" ref="W192:W193" si="51">E192+H192+K192+N192+Q192+T192</f>
        <v>0</v>
      </c>
      <c r="AH192" s="788">
        <v>2017</v>
      </c>
      <c r="AI192" s="872" t="str">
        <f>IF(ISNUMBER(C192),'Cover Page'!$D$35/1000000*'4 classification'!C192/'FX rate'!$C22,"")</f>
        <v/>
      </c>
      <c r="AJ192" s="1120" t="str">
        <f>IF(ISNUMBER(D192),'Cover Page'!$D$35/1000000*'4 classification'!D192/'FX rate'!$C22,"")</f>
        <v/>
      </c>
      <c r="AK192" s="873" t="str">
        <f>IF(ISNUMBER(E192),'Cover Page'!$D$35/1000000*'4 classification'!E192/'FX rate'!$C22,"")</f>
        <v/>
      </c>
      <c r="AL192" s="1121" t="str">
        <f>IF(ISNUMBER(F192),'Cover Page'!$D$35/1000000*'4 classification'!F192/'FX rate'!$C22,"")</f>
        <v/>
      </c>
      <c r="AM192" s="1120" t="str">
        <f>IF(ISNUMBER(G192),'Cover Page'!$D$35/1000000*'4 classification'!G192/'FX rate'!$C22,"")</f>
        <v/>
      </c>
      <c r="AN192" s="873" t="str">
        <f>IF(ISNUMBER(H192),'Cover Page'!$D$35/1000000*'4 classification'!H192/'FX rate'!$C22,"")</f>
        <v/>
      </c>
      <c r="AO192" s="1121" t="str">
        <f>IF(ISNUMBER(I192),'Cover Page'!$D$35/1000000*'4 classification'!I192/'FX rate'!$C22,"")</f>
        <v/>
      </c>
      <c r="AP192" s="1120" t="str">
        <f>IF(ISNUMBER(J192),'Cover Page'!$D$35/1000000*'4 classification'!J192/'FX rate'!$C22,"")</f>
        <v/>
      </c>
      <c r="AQ192" s="873" t="str">
        <f>IF(ISNUMBER(K192),'Cover Page'!$D$35/1000000*'4 classification'!K192/'FX rate'!$C22,"")</f>
        <v/>
      </c>
      <c r="AR192" s="1121" t="str">
        <f>IF(ISNUMBER(L192),'Cover Page'!$D$35/1000000*'4 classification'!L192/'FX rate'!$C22,"")</f>
        <v/>
      </c>
      <c r="AS192" s="1120" t="str">
        <f>IF(ISNUMBER(M192),'Cover Page'!$D$35/1000000*'4 classification'!M192/'FX rate'!$C22,"")</f>
        <v/>
      </c>
      <c r="AT192" s="873" t="str">
        <f>IF(ISNUMBER(N192),'Cover Page'!$D$35/1000000*'4 classification'!N192/'FX rate'!$C22,"")</f>
        <v/>
      </c>
      <c r="AU192" s="1121" t="str">
        <f>IF(ISNUMBER(O192),'Cover Page'!$D$35/1000000*'4 classification'!O192/'FX rate'!$C22,"")</f>
        <v/>
      </c>
      <c r="AV192" s="1120" t="str">
        <f>IF(ISNUMBER(P192),'Cover Page'!$D$35/1000000*'4 classification'!P192/'FX rate'!$C22,"")</f>
        <v/>
      </c>
      <c r="AW192" s="873" t="str">
        <f>IF(ISNUMBER(Q192),'Cover Page'!$D$35/1000000*'4 classification'!Q192/'FX rate'!$C22,"")</f>
        <v/>
      </c>
      <c r="AX192" s="1121" t="str">
        <f>IF(ISNUMBER(R192),'Cover Page'!$D$35/1000000*'4 classification'!R192/'FX rate'!$C22,"")</f>
        <v/>
      </c>
      <c r="AY192" s="1120" t="str">
        <f>IF(ISNUMBER(S192),'Cover Page'!$D$35/1000000*'4 classification'!S192/'FX rate'!$C22,"")</f>
        <v/>
      </c>
      <c r="AZ192" s="1127" t="str">
        <f>IF(ISNUMBER(T192),'Cover Page'!$D$35/1000000*'4 classification'!T192/'FX rate'!$C22,"")</f>
        <v/>
      </c>
      <c r="BA192" s="1119">
        <f>IF(ISNUMBER(U192),'Cover Page'!$D$35/1000000*'4 classification'!U192/'FX rate'!$C22,"")</f>
        <v>0</v>
      </c>
      <c r="BB192" s="1118">
        <f>IF(ISNUMBER(V192),'Cover Page'!$D$35/1000000*'4 classification'!V192/'FX rate'!$C22,"")</f>
        <v>0</v>
      </c>
      <c r="BC192" s="871">
        <f>IF(ISNUMBER(W192),'Cover Page'!$D$35/1000000*'4 classification'!W192/'FX rate'!$C22,"")</f>
        <v>0</v>
      </c>
      <c r="BD192" s="722"/>
      <c r="BE192" s="722"/>
      <c r="BF192" s="722"/>
      <c r="BG192" s="722"/>
      <c r="BH192" s="722"/>
      <c r="BI192" s="722"/>
      <c r="BN192" s="860">
        <v>2017</v>
      </c>
      <c r="BO192" s="903" t="str">
        <f>IF(ISNUMBER(C192),'Cover Page'!$D$35/1000000*C192/'FX rate'!$C$23,"")</f>
        <v/>
      </c>
      <c r="BP192" s="1112" t="str">
        <f>IF(ISNUMBER(D192),'Cover Page'!$D$35/1000000*D192/'FX rate'!$C$23,"")</f>
        <v/>
      </c>
      <c r="BQ192" s="904" t="str">
        <f>IF(ISNUMBER(E192),'Cover Page'!$D$35/1000000*E192/'FX rate'!$C$23,"")</f>
        <v/>
      </c>
      <c r="BR192" s="1113" t="str">
        <f>IF(ISNUMBER(F192),'Cover Page'!$D$35/1000000*F192/'FX rate'!$C$23,"")</f>
        <v/>
      </c>
      <c r="BS192" s="1112" t="str">
        <f>IF(ISNUMBER(G192),'Cover Page'!$D$35/1000000*G192/'FX rate'!$C$23,"")</f>
        <v/>
      </c>
      <c r="BT192" s="904" t="str">
        <f>IF(ISNUMBER(H192),'Cover Page'!$D$35/1000000*H192/'FX rate'!$C$23,"")</f>
        <v/>
      </c>
      <c r="BU192" s="1113" t="str">
        <f>IF(ISNUMBER(I192),'Cover Page'!$D$35/1000000*I192/'FX rate'!$C$23,"")</f>
        <v/>
      </c>
      <c r="BV192" s="1112" t="str">
        <f>IF(ISNUMBER(J192),'Cover Page'!$D$35/1000000*J192/'FX rate'!$C$23,"")</f>
        <v/>
      </c>
      <c r="BW192" s="904" t="str">
        <f>IF(ISNUMBER(K192),'Cover Page'!$D$35/1000000*K192/'FX rate'!$C$23,"")</f>
        <v/>
      </c>
      <c r="BX192" s="1113" t="str">
        <f>IF(ISNUMBER(L192),'Cover Page'!$D$35/1000000*L192/'FX rate'!$C$23,"")</f>
        <v/>
      </c>
      <c r="BY192" s="1112" t="str">
        <f>IF(ISNUMBER(M192),'Cover Page'!$D$35/1000000*M192/'FX rate'!$C$23,"")</f>
        <v/>
      </c>
      <c r="BZ192" s="904" t="str">
        <f>IF(ISNUMBER(N192),'Cover Page'!$D$35/1000000*N192/'FX rate'!$C$23,"")</f>
        <v/>
      </c>
      <c r="CA192" s="1113" t="str">
        <f>IF(ISNUMBER(O192),'Cover Page'!$D$35/1000000*O192/'FX rate'!$C$23,"")</f>
        <v/>
      </c>
      <c r="CB192" s="1112" t="str">
        <f>IF(ISNUMBER(P192),'Cover Page'!$D$35/1000000*P192/'FX rate'!$C$23,"")</f>
        <v/>
      </c>
      <c r="CC192" s="904" t="str">
        <f>IF(ISNUMBER(Q192),'Cover Page'!$D$35/1000000*Q192/'FX rate'!$C$23,"")</f>
        <v/>
      </c>
      <c r="CD192" s="1113" t="str">
        <f>IF(ISNUMBER(R192),'Cover Page'!$D$35/1000000*R192/'FX rate'!$C$23,"")</f>
        <v/>
      </c>
      <c r="CE192" s="1112" t="str">
        <f>IF(ISNUMBER(S192),'Cover Page'!$D$35/1000000*S192/'FX rate'!$C$23,"")</f>
        <v/>
      </c>
      <c r="CF192" s="1109" t="str">
        <f>IF(ISNUMBER(T192),'Cover Page'!$D$35/1000000*T192/'FX rate'!$C$23,"")</f>
        <v/>
      </c>
      <c r="CG192" s="1111">
        <f>IF(ISNUMBER(U192),'Cover Page'!$D$35/1000000*U192/'FX rate'!$C$23,"")</f>
        <v>0</v>
      </c>
      <c r="CH192" s="1110">
        <f>IF(ISNUMBER(V192),'Cover Page'!$D$35/1000000*V192/'FX rate'!$C$23,"")</f>
        <v>0</v>
      </c>
      <c r="CI192" s="902">
        <f>IF(ISNUMBER(W192),'Cover Page'!$D$35/1000000*W192/'FX rate'!$C$23,"")</f>
        <v>0</v>
      </c>
      <c r="CJ192" s="795"/>
      <c r="CK192" s="795"/>
      <c r="CL192" s="795"/>
      <c r="CM192" s="795"/>
      <c r="CN192" s="795"/>
      <c r="CO192" s="795"/>
      <c r="CP192" s="795"/>
      <c r="CQ192" s="795"/>
      <c r="CR192" s="795"/>
      <c r="CS192" s="795"/>
    </row>
    <row r="193" spans="1:97" s="20" customFormat="1" ht="14.25" x14ac:dyDescent="0.2">
      <c r="A193" s="24"/>
      <c r="B193" s="78">
        <v>2018</v>
      </c>
      <c r="C193" s="666"/>
      <c r="D193" s="667"/>
      <c r="E193" s="560"/>
      <c r="F193" s="668"/>
      <c r="G193" s="667"/>
      <c r="H193" s="560"/>
      <c r="I193" s="668"/>
      <c r="J193" s="667"/>
      <c r="K193" s="560"/>
      <c r="L193" s="668"/>
      <c r="M193" s="667"/>
      <c r="N193" s="560"/>
      <c r="O193" s="668"/>
      <c r="P193" s="667"/>
      <c r="Q193" s="560"/>
      <c r="R193" s="668"/>
      <c r="S193" s="667"/>
      <c r="T193" s="667"/>
      <c r="U193" s="452">
        <f t="shared" si="49"/>
        <v>0</v>
      </c>
      <c r="V193" s="457">
        <f t="shared" si="50"/>
        <v>0</v>
      </c>
      <c r="W193" s="438">
        <f t="shared" si="51"/>
        <v>0</v>
      </c>
      <c r="AH193" s="791">
        <v>2018</v>
      </c>
      <c r="AI193" s="872" t="str">
        <f>IF(ISNUMBER(C193),'Cover Page'!$D$35/1000000*'4 classification'!C193/'FX rate'!$C23,"")</f>
        <v/>
      </c>
      <c r="AJ193" s="1120" t="str">
        <f>IF(ISNUMBER(D193),'Cover Page'!$D$35/1000000*'4 classification'!D193/'FX rate'!$C23,"")</f>
        <v/>
      </c>
      <c r="AK193" s="873" t="str">
        <f>IF(ISNUMBER(E193),'Cover Page'!$D$35/1000000*'4 classification'!E193/'FX rate'!$C23,"")</f>
        <v/>
      </c>
      <c r="AL193" s="1121" t="str">
        <f>IF(ISNUMBER(F193),'Cover Page'!$D$35/1000000*'4 classification'!F193/'FX rate'!$C23,"")</f>
        <v/>
      </c>
      <c r="AM193" s="1120" t="str">
        <f>IF(ISNUMBER(G193),'Cover Page'!$D$35/1000000*'4 classification'!G193/'FX rate'!$C23,"")</f>
        <v/>
      </c>
      <c r="AN193" s="873" t="str">
        <f>IF(ISNUMBER(H193),'Cover Page'!$D$35/1000000*'4 classification'!H193/'FX rate'!$C23,"")</f>
        <v/>
      </c>
      <c r="AO193" s="1121" t="str">
        <f>IF(ISNUMBER(I193),'Cover Page'!$D$35/1000000*'4 classification'!I193/'FX rate'!$C23,"")</f>
        <v/>
      </c>
      <c r="AP193" s="1120" t="str">
        <f>IF(ISNUMBER(J193),'Cover Page'!$D$35/1000000*'4 classification'!J193/'FX rate'!$C23,"")</f>
        <v/>
      </c>
      <c r="AQ193" s="873" t="str">
        <f>IF(ISNUMBER(K193),'Cover Page'!$D$35/1000000*'4 classification'!K193/'FX rate'!$C23,"")</f>
        <v/>
      </c>
      <c r="AR193" s="1121" t="str">
        <f>IF(ISNUMBER(L193),'Cover Page'!$D$35/1000000*'4 classification'!L193/'FX rate'!$C23,"")</f>
        <v/>
      </c>
      <c r="AS193" s="1120" t="str">
        <f>IF(ISNUMBER(M193),'Cover Page'!$D$35/1000000*'4 classification'!M193/'FX rate'!$C23,"")</f>
        <v/>
      </c>
      <c r="AT193" s="873" t="str">
        <f>IF(ISNUMBER(N193),'Cover Page'!$D$35/1000000*'4 classification'!N193/'FX rate'!$C23,"")</f>
        <v/>
      </c>
      <c r="AU193" s="1121" t="str">
        <f>IF(ISNUMBER(O193),'Cover Page'!$D$35/1000000*'4 classification'!O193/'FX rate'!$C23,"")</f>
        <v/>
      </c>
      <c r="AV193" s="1120" t="str">
        <f>IF(ISNUMBER(P193),'Cover Page'!$D$35/1000000*'4 classification'!P193/'FX rate'!$C23,"")</f>
        <v/>
      </c>
      <c r="AW193" s="873" t="str">
        <f>IF(ISNUMBER(Q193),'Cover Page'!$D$35/1000000*'4 classification'!Q193/'FX rate'!$C23,"")</f>
        <v/>
      </c>
      <c r="AX193" s="1121" t="str">
        <f>IF(ISNUMBER(R193),'Cover Page'!$D$35/1000000*'4 classification'!R193/'FX rate'!$C23,"")</f>
        <v/>
      </c>
      <c r="AY193" s="1120" t="str">
        <f>IF(ISNUMBER(S193),'Cover Page'!$D$35/1000000*'4 classification'!S193/'FX rate'!$C23,"")</f>
        <v/>
      </c>
      <c r="AZ193" s="1127" t="str">
        <f>IF(ISNUMBER(T193),'Cover Page'!$D$35/1000000*'4 classification'!T193/'FX rate'!$C23,"")</f>
        <v/>
      </c>
      <c r="BA193" s="1119">
        <f>IF(ISNUMBER(U193),'Cover Page'!$D$35/1000000*'4 classification'!U193/'FX rate'!$C23,"")</f>
        <v>0</v>
      </c>
      <c r="BB193" s="1118">
        <f>IF(ISNUMBER(V193),'Cover Page'!$D$35/1000000*'4 classification'!V193/'FX rate'!$C23,"")</f>
        <v>0</v>
      </c>
      <c r="BC193" s="871">
        <f>IF(ISNUMBER(W193),'Cover Page'!$D$35/1000000*'4 classification'!W193/'FX rate'!$C23,"")</f>
        <v>0</v>
      </c>
      <c r="BD193" s="722"/>
      <c r="BE193" s="722"/>
      <c r="BF193" s="722"/>
      <c r="BG193" s="722"/>
      <c r="BH193" s="722"/>
      <c r="BI193" s="722"/>
      <c r="BN193" s="863">
        <v>2018</v>
      </c>
      <c r="BO193" s="903" t="str">
        <f>IF(ISNUMBER(C193),'Cover Page'!$D$35/1000000*C193/'FX rate'!$C$23,"")</f>
        <v/>
      </c>
      <c r="BP193" s="1112" t="str">
        <f>IF(ISNUMBER(D193),'Cover Page'!$D$35/1000000*D193/'FX rate'!$C$23,"")</f>
        <v/>
      </c>
      <c r="BQ193" s="904" t="str">
        <f>IF(ISNUMBER(E193),'Cover Page'!$D$35/1000000*E193/'FX rate'!$C$23,"")</f>
        <v/>
      </c>
      <c r="BR193" s="1113" t="str">
        <f>IF(ISNUMBER(F193),'Cover Page'!$D$35/1000000*F193/'FX rate'!$C$23,"")</f>
        <v/>
      </c>
      <c r="BS193" s="1112" t="str">
        <f>IF(ISNUMBER(G193),'Cover Page'!$D$35/1000000*G193/'FX rate'!$C$23,"")</f>
        <v/>
      </c>
      <c r="BT193" s="904" t="str">
        <f>IF(ISNUMBER(H193),'Cover Page'!$D$35/1000000*H193/'FX rate'!$C$23,"")</f>
        <v/>
      </c>
      <c r="BU193" s="1113" t="str">
        <f>IF(ISNUMBER(I193),'Cover Page'!$D$35/1000000*I193/'FX rate'!$C$23,"")</f>
        <v/>
      </c>
      <c r="BV193" s="1112" t="str">
        <f>IF(ISNUMBER(J193),'Cover Page'!$D$35/1000000*J193/'FX rate'!$C$23,"")</f>
        <v/>
      </c>
      <c r="BW193" s="904" t="str">
        <f>IF(ISNUMBER(K193),'Cover Page'!$D$35/1000000*K193/'FX rate'!$C$23,"")</f>
        <v/>
      </c>
      <c r="BX193" s="1113" t="str">
        <f>IF(ISNUMBER(L193),'Cover Page'!$D$35/1000000*L193/'FX rate'!$C$23,"")</f>
        <v/>
      </c>
      <c r="BY193" s="1112" t="str">
        <f>IF(ISNUMBER(M193),'Cover Page'!$D$35/1000000*M193/'FX rate'!$C$23,"")</f>
        <v/>
      </c>
      <c r="BZ193" s="904" t="str">
        <f>IF(ISNUMBER(N193),'Cover Page'!$D$35/1000000*N193/'FX rate'!$C$23,"")</f>
        <v/>
      </c>
      <c r="CA193" s="1113" t="str">
        <f>IF(ISNUMBER(O193),'Cover Page'!$D$35/1000000*O193/'FX rate'!$C$23,"")</f>
        <v/>
      </c>
      <c r="CB193" s="1112" t="str">
        <f>IF(ISNUMBER(P193),'Cover Page'!$D$35/1000000*P193/'FX rate'!$C$23,"")</f>
        <v/>
      </c>
      <c r="CC193" s="904" t="str">
        <f>IF(ISNUMBER(Q193),'Cover Page'!$D$35/1000000*Q193/'FX rate'!$C$23,"")</f>
        <v/>
      </c>
      <c r="CD193" s="1113" t="str">
        <f>IF(ISNUMBER(R193),'Cover Page'!$D$35/1000000*R193/'FX rate'!$C$23,"")</f>
        <v/>
      </c>
      <c r="CE193" s="1112" t="str">
        <f>IF(ISNUMBER(S193),'Cover Page'!$D$35/1000000*S193/'FX rate'!$C$23,"")</f>
        <v/>
      </c>
      <c r="CF193" s="1109" t="str">
        <f>IF(ISNUMBER(T193),'Cover Page'!$D$35/1000000*T193/'FX rate'!$C$23,"")</f>
        <v/>
      </c>
      <c r="CG193" s="1111">
        <f>IF(ISNUMBER(U193),'Cover Page'!$D$35/1000000*U193/'FX rate'!$C$23,"")</f>
        <v>0</v>
      </c>
      <c r="CH193" s="1110">
        <f>IF(ISNUMBER(V193),'Cover Page'!$D$35/1000000*V193/'FX rate'!$C$23,"")</f>
        <v>0</v>
      </c>
      <c r="CI193" s="902">
        <f>IF(ISNUMBER(W193),'Cover Page'!$D$35/1000000*W193/'FX rate'!$C$23,"")</f>
        <v>0</v>
      </c>
      <c r="CJ193" s="795"/>
      <c r="CK193" s="795"/>
      <c r="CL193" s="795"/>
      <c r="CM193" s="795"/>
      <c r="CN193" s="795"/>
      <c r="CO193" s="795"/>
      <c r="CP193" s="795"/>
      <c r="CQ193" s="795"/>
      <c r="CR193" s="795"/>
      <c r="CS193" s="795"/>
    </row>
    <row r="194" spans="1:97" s="2" customFormat="1" ht="14.25" customHeight="1" x14ac:dyDescent="0.2">
      <c r="B194" s="196" t="s">
        <v>1089</v>
      </c>
      <c r="C194" s="1075"/>
      <c r="D194" s="1079"/>
      <c r="E194" s="1076"/>
      <c r="F194" s="1080"/>
      <c r="G194" s="1079"/>
      <c r="H194" s="1076"/>
      <c r="I194" s="1080"/>
      <c r="J194" s="1079"/>
      <c r="K194" s="1076"/>
      <c r="L194" s="1080"/>
      <c r="M194" s="1079"/>
      <c r="N194" s="1076"/>
      <c r="O194" s="1080"/>
      <c r="P194" s="1079"/>
      <c r="Q194" s="1076"/>
      <c r="R194" s="1080"/>
      <c r="S194" s="1079"/>
      <c r="T194" s="1079"/>
      <c r="U194" s="459">
        <f t="shared" si="43"/>
        <v>0</v>
      </c>
      <c r="V194" s="460">
        <f t="shared" si="44"/>
        <v>0</v>
      </c>
      <c r="W194" s="461">
        <f t="shared" si="45"/>
        <v>0</v>
      </c>
      <c r="AH194" s="722"/>
      <c r="AI194" s="722"/>
      <c r="AJ194" s="722"/>
      <c r="AK194" s="722"/>
      <c r="AL194" s="722"/>
      <c r="AM194" s="722"/>
      <c r="AN194" s="722"/>
      <c r="AO194" s="722"/>
      <c r="AP194" s="722"/>
      <c r="AQ194" s="722"/>
      <c r="AR194" s="722"/>
      <c r="AS194" s="722"/>
      <c r="AT194" s="722"/>
      <c r="AU194" s="722"/>
      <c r="AV194" s="722"/>
      <c r="AW194" s="722"/>
      <c r="AX194" s="722"/>
      <c r="AY194" s="722"/>
      <c r="AZ194" s="722"/>
      <c r="BA194" s="722"/>
      <c r="BB194" s="722"/>
      <c r="BC194" s="722"/>
      <c r="BD194" s="722"/>
      <c r="BE194" s="722"/>
      <c r="BF194" s="722"/>
      <c r="BG194" s="722"/>
      <c r="BH194" s="722"/>
      <c r="BI194" s="722"/>
      <c r="BN194" s="794"/>
      <c r="BO194" s="794"/>
      <c r="BP194" s="794"/>
      <c r="BQ194" s="794"/>
      <c r="BR194" s="794"/>
      <c r="BS194" s="794"/>
      <c r="BT194" s="794"/>
      <c r="BU194" s="794"/>
      <c r="BV194" s="794"/>
      <c r="BW194" s="794"/>
      <c r="BX194" s="794"/>
      <c r="BY194" s="794"/>
      <c r="BZ194" s="794"/>
      <c r="CA194" s="794"/>
      <c r="CB194" s="794"/>
      <c r="CC194" s="794"/>
      <c r="CD194" s="794"/>
      <c r="CE194" s="794"/>
      <c r="CF194" s="794"/>
      <c r="CG194" s="794"/>
      <c r="CH194" s="794"/>
      <c r="CI194" s="794"/>
      <c r="CJ194" s="795"/>
      <c r="CK194" s="795"/>
      <c r="CL194" s="795"/>
      <c r="CM194" s="795"/>
      <c r="CN194" s="795"/>
      <c r="CO194" s="795"/>
      <c r="CP194" s="795"/>
      <c r="CQ194" s="795"/>
      <c r="CR194" s="795"/>
      <c r="CS194" s="795"/>
    </row>
    <row r="195" spans="1:97" s="14" customFormat="1" ht="69.95" customHeight="1" thickBot="1" x14ac:dyDescent="0.25">
      <c r="A195" s="2"/>
      <c r="B195" s="197" t="s">
        <v>327</v>
      </c>
      <c r="C195" s="183"/>
      <c r="D195" s="198"/>
      <c r="E195" s="184"/>
      <c r="F195" s="199"/>
      <c r="G195" s="198"/>
      <c r="H195" s="184"/>
      <c r="I195" s="199"/>
      <c r="J195" s="198"/>
      <c r="K195" s="184"/>
      <c r="L195" s="199"/>
      <c r="M195" s="198"/>
      <c r="N195" s="184"/>
      <c r="O195" s="199"/>
      <c r="P195" s="198"/>
      <c r="Q195" s="184"/>
      <c r="R195" s="199"/>
      <c r="S195" s="198"/>
      <c r="T195" s="198"/>
      <c r="U195" s="1540"/>
      <c r="V195" s="1541"/>
      <c r="W195" s="1542"/>
      <c r="AH195" s="723"/>
      <c r="AI195" s="723"/>
      <c r="AJ195" s="723"/>
      <c r="AK195" s="723"/>
      <c r="AL195" s="723"/>
      <c r="AM195" s="723"/>
      <c r="AN195" s="723"/>
      <c r="AO195" s="723"/>
      <c r="AP195" s="723"/>
      <c r="AQ195" s="723"/>
      <c r="AR195" s="723"/>
      <c r="AS195" s="723"/>
      <c r="AT195" s="723"/>
      <c r="AU195" s="723"/>
      <c r="AV195" s="723"/>
      <c r="AW195" s="723"/>
      <c r="AX195" s="723"/>
      <c r="AY195" s="723"/>
      <c r="AZ195" s="723"/>
      <c r="BA195" s="723"/>
      <c r="BB195" s="723"/>
      <c r="BC195" s="723"/>
      <c r="BD195" s="722"/>
      <c r="BE195" s="722"/>
      <c r="BF195" s="722"/>
      <c r="BG195" s="722"/>
      <c r="BH195" s="722"/>
      <c r="BI195" s="722"/>
      <c r="BN195" s="795"/>
      <c r="BO195" s="795"/>
      <c r="BP195" s="795"/>
      <c r="BQ195" s="795"/>
      <c r="BR195" s="795"/>
      <c r="BS195" s="795"/>
      <c r="BT195" s="795"/>
      <c r="BU195" s="795"/>
      <c r="BV195" s="795"/>
      <c r="BW195" s="795"/>
      <c r="BX195" s="795"/>
      <c r="BY195" s="795"/>
      <c r="BZ195" s="795"/>
      <c r="CA195" s="795"/>
      <c r="CB195" s="795"/>
      <c r="CC195" s="795"/>
      <c r="CD195" s="795"/>
      <c r="CE195" s="795"/>
      <c r="CF195" s="795"/>
      <c r="CG195" s="795"/>
      <c r="CH195" s="795"/>
      <c r="CI195" s="795"/>
      <c r="CJ195" s="795"/>
      <c r="CK195" s="795"/>
      <c r="CL195" s="795"/>
      <c r="CM195" s="795"/>
      <c r="CN195" s="795"/>
      <c r="CO195" s="795"/>
      <c r="CP195" s="795"/>
      <c r="CQ195" s="795"/>
      <c r="CR195" s="795"/>
      <c r="CS195" s="795"/>
    </row>
    <row r="196" spans="1:97" s="2" customFormat="1" ht="20.100000000000001" customHeight="1" x14ac:dyDescent="0.2">
      <c r="B196" s="7"/>
      <c r="C196" s="674" t="str">
        <f>IF(MAX(C187:C193)&gt;0,IF(ISBLANK(C186),"Please extend back to at least 2011",""),"")</f>
        <v/>
      </c>
      <c r="D196" s="674" t="str">
        <f t="shared" ref="D196:T196" si="52">IF(MAX(D187:D193)&gt;0,IF(ISBLANK(D186),"Please extend back to at least 2011",""),"")</f>
        <v/>
      </c>
      <c r="E196" s="674" t="str">
        <f t="shared" si="52"/>
        <v/>
      </c>
      <c r="F196" s="674" t="str">
        <f t="shared" si="52"/>
        <v/>
      </c>
      <c r="G196" s="674" t="str">
        <f t="shared" si="52"/>
        <v/>
      </c>
      <c r="H196" s="674" t="str">
        <f t="shared" si="52"/>
        <v/>
      </c>
      <c r="I196" s="674" t="str">
        <f t="shared" si="52"/>
        <v/>
      </c>
      <c r="J196" s="674" t="str">
        <f t="shared" si="52"/>
        <v/>
      </c>
      <c r="K196" s="674" t="str">
        <f t="shared" si="52"/>
        <v/>
      </c>
      <c r="L196" s="674" t="str">
        <f t="shared" si="52"/>
        <v/>
      </c>
      <c r="M196" s="674" t="str">
        <f t="shared" si="52"/>
        <v/>
      </c>
      <c r="N196" s="674" t="str">
        <f t="shared" si="52"/>
        <v/>
      </c>
      <c r="O196" s="674" t="str">
        <f t="shared" si="52"/>
        <v/>
      </c>
      <c r="P196" s="674" t="str">
        <f t="shared" si="52"/>
        <v/>
      </c>
      <c r="Q196" s="674" t="str">
        <f t="shared" si="52"/>
        <v/>
      </c>
      <c r="R196" s="674" t="str">
        <f t="shared" si="52"/>
        <v/>
      </c>
      <c r="S196" s="674" t="str">
        <f t="shared" si="52"/>
        <v/>
      </c>
      <c r="T196" s="674" t="str">
        <f t="shared" si="52"/>
        <v/>
      </c>
      <c r="U196" s="55"/>
      <c r="AH196" s="722"/>
      <c r="AI196" s="722"/>
      <c r="AJ196" s="722"/>
      <c r="AK196" s="722"/>
      <c r="AL196" s="722"/>
      <c r="AM196" s="722"/>
      <c r="AN196" s="722"/>
      <c r="AO196" s="722"/>
      <c r="AP196" s="722"/>
      <c r="AQ196" s="722"/>
      <c r="AR196" s="722"/>
      <c r="AS196" s="722"/>
      <c r="AT196" s="722"/>
      <c r="AU196" s="722"/>
      <c r="AV196" s="722"/>
      <c r="AW196" s="722"/>
      <c r="AX196" s="722"/>
      <c r="AY196" s="722"/>
      <c r="AZ196" s="722"/>
      <c r="BA196" s="722"/>
      <c r="BB196" s="722"/>
      <c r="BC196" s="722"/>
      <c r="BD196" s="722"/>
      <c r="BE196" s="722"/>
      <c r="BF196" s="722"/>
      <c r="BG196" s="722"/>
      <c r="BH196" s="722"/>
      <c r="BI196" s="722"/>
      <c r="BN196" s="794"/>
      <c r="BO196" s="794"/>
      <c r="BP196" s="794"/>
      <c r="BQ196" s="794"/>
      <c r="BR196" s="794"/>
      <c r="BS196" s="794"/>
      <c r="BT196" s="794"/>
      <c r="BU196" s="794"/>
      <c r="BV196" s="794"/>
      <c r="BW196" s="794"/>
      <c r="BX196" s="794"/>
      <c r="BY196" s="794"/>
      <c r="BZ196" s="794"/>
      <c r="CA196" s="794"/>
      <c r="CB196" s="794"/>
      <c r="CC196" s="794"/>
      <c r="CD196" s="794"/>
      <c r="CE196" s="794"/>
      <c r="CF196" s="794"/>
      <c r="CG196" s="794"/>
      <c r="CH196" s="794"/>
      <c r="CI196" s="794"/>
      <c r="CJ196" s="795"/>
      <c r="CK196" s="795"/>
      <c r="CL196" s="795"/>
      <c r="CM196" s="795"/>
      <c r="CN196" s="795"/>
      <c r="CO196" s="795"/>
      <c r="CP196" s="795"/>
      <c r="CQ196" s="795"/>
      <c r="CR196" s="795"/>
      <c r="CS196" s="795"/>
    </row>
    <row r="197" spans="1:97" s="2" customFormat="1" ht="20.100000000000001" customHeight="1" x14ac:dyDescent="0.2">
      <c r="B197" s="1209" t="s">
        <v>611</v>
      </c>
      <c r="C197" s="1212" t="s">
        <v>842</v>
      </c>
      <c r="D197" s="1211" t="s">
        <v>843</v>
      </c>
      <c r="E197" s="1211" t="s">
        <v>844</v>
      </c>
      <c r="F197" s="1211" t="s">
        <v>845</v>
      </c>
      <c r="G197" s="1211" t="s">
        <v>846</v>
      </c>
      <c r="H197" s="1211" t="s">
        <v>847</v>
      </c>
      <c r="I197" s="1211" t="s">
        <v>848</v>
      </c>
      <c r="J197" s="1211" t="s">
        <v>849</v>
      </c>
      <c r="K197" s="1211" t="s">
        <v>850</v>
      </c>
      <c r="L197" s="1211" t="s">
        <v>851</v>
      </c>
      <c r="M197" s="1211" t="s">
        <v>852</v>
      </c>
      <c r="N197" s="1211" t="s">
        <v>853</v>
      </c>
      <c r="O197" s="1211" t="s">
        <v>854</v>
      </c>
      <c r="P197" s="1211" t="s">
        <v>855</v>
      </c>
      <c r="Q197" s="1211" t="s">
        <v>856</v>
      </c>
      <c r="R197" s="1211" t="s">
        <v>858</v>
      </c>
      <c r="S197" s="1211" t="s">
        <v>857</v>
      </c>
      <c r="T197" s="1211" t="s">
        <v>859</v>
      </c>
      <c r="U197" s="55"/>
      <c r="AH197" s="722"/>
      <c r="AI197" s="722"/>
      <c r="AJ197" s="722"/>
      <c r="AK197" s="722"/>
      <c r="AL197" s="722"/>
      <c r="AM197" s="722"/>
      <c r="AN197" s="722"/>
      <c r="AO197" s="722"/>
      <c r="AP197" s="722"/>
      <c r="AQ197" s="722"/>
      <c r="AR197" s="722"/>
      <c r="AS197" s="722"/>
      <c r="AT197" s="722"/>
      <c r="AU197" s="722"/>
      <c r="AV197" s="722"/>
      <c r="AW197" s="722"/>
      <c r="AX197" s="722"/>
      <c r="AY197" s="722"/>
      <c r="AZ197" s="722"/>
      <c r="BA197" s="722"/>
      <c r="BB197" s="722"/>
      <c r="BC197" s="722"/>
      <c r="BD197" s="722"/>
      <c r="BE197" s="722"/>
      <c r="BF197" s="722"/>
      <c r="BG197" s="722"/>
      <c r="BH197" s="722"/>
      <c r="BI197" s="722"/>
      <c r="BN197" s="794"/>
      <c r="BO197" s="794"/>
      <c r="BP197" s="794"/>
      <c r="BQ197" s="794"/>
      <c r="BR197" s="794"/>
      <c r="BS197" s="794"/>
      <c r="BT197" s="794"/>
      <c r="BU197" s="794"/>
      <c r="BV197" s="794"/>
      <c r="BW197" s="794"/>
      <c r="BX197" s="794"/>
      <c r="BY197" s="794"/>
      <c r="BZ197" s="794"/>
      <c r="CA197" s="794"/>
      <c r="CB197" s="794"/>
      <c r="CC197" s="794"/>
      <c r="CD197" s="794"/>
      <c r="CE197" s="794"/>
      <c r="CF197" s="794"/>
      <c r="CG197" s="794"/>
      <c r="CH197" s="794"/>
      <c r="CI197" s="794"/>
      <c r="CJ197" s="795"/>
      <c r="CK197" s="795"/>
      <c r="CL197" s="795"/>
      <c r="CM197" s="795"/>
      <c r="CN197" s="795"/>
      <c r="CO197" s="795"/>
      <c r="CP197" s="795"/>
      <c r="CQ197" s="795"/>
      <c r="CR197" s="795"/>
      <c r="CS197" s="795"/>
    </row>
    <row r="198" spans="1:97" s="2" customFormat="1" ht="20.100000000000001" customHeight="1" x14ac:dyDescent="0.2">
      <c r="B198" s="7"/>
      <c r="C198" s="7"/>
      <c r="D198" s="7"/>
      <c r="E198" s="7"/>
      <c r="F198" s="7"/>
      <c r="G198" s="7"/>
      <c r="H198" s="7"/>
      <c r="I198" s="7"/>
      <c r="J198" s="7"/>
      <c r="K198" s="7"/>
      <c r="L198" s="7"/>
      <c r="M198" s="7"/>
      <c r="N198" s="7"/>
      <c r="O198" s="7"/>
      <c r="P198" s="7"/>
      <c r="Q198" s="7"/>
      <c r="R198" s="7"/>
      <c r="S198" s="7"/>
      <c r="T198" s="7"/>
      <c r="U198" s="55"/>
      <c r="AH198" s="723"/>
      <c r="AI198" s="723"/>
      <c r="AJ198" s="723"/>
      <c r="AK198" s="723"/>
      <c r="AL198" s="723"/>
      <c r="AM198" s="723"/>
      <c r="AN198" s="723"/>
      <c r="AO198" s="723"/>
      <c r="AP198" s="723"/>
      <c r="AQ198" s="723"/>
      <c r="AR198" s="723"/>
      <c r="AS198" s="723"/>
      <c r="AT198" s="722"/>
      <c r="AU198" s="722"/>
      <c r="AV198" s="722"/>
      <c r="AW198" s="722"/>
      <c r="AX198" s="722"/>
      <c r="AY198" s="722"/>
      <c r="AZ198" s="722"/>
      <c r="BA198" s="722"/>
      <c r="BB198" s="722"/>
      <c r="BC198" s="722"/>
      <c r="BD198" s="722"/>
      <c r="BE198" s="722"/>
      <c r="BF198" s="722"/>
      <c r="BG198" s="722"/>
      <c r="BH198" s="722"/>
      <c r="BI198" s="722"/>
      <c r="BN198" s="795"/>
      <c r="BO198" s="795"/>
      <c r="BP198" s="795"/>
      <c r="BQ198" s="795"/>
      <c r="BR198" s="795"/>
      <c r="BS198" s="795"/>
      <c r="BT198" s="795"/>
      <c r="BU198" s="795"/>
      <c r="BV198" s="795"/>
      <c r="BW198" s="795"/>
      <c r="BX198" s="795"/>
      <c r="BY198" s="795"/>
      <c r="BZ198" s="794"/>
      <c r="CA198" s="794"/>
      <c r="CB198" s="794"/>
      <c r="CC198" s="794"/>
      <c r="CD198" s="794"/>
      <c r="CE198" s="794"/>
      <c r="CF198" s="794"/>
      <c r="CG198" s="794"/>
      <c r="CH198" s="794"/>
      <c r="CI198" s="794"/>
      <c r="CJ198" s="795"/>
      <c r="CK198" s="795"/>
      <c r="CL198" s="795"/>
      <c r="CM198" s="795"/>
      <c r="CN198" s="795"/>
      <c r="CO198" s="795"/>
      <c r="CP198" s="795"/>
      <c r="CQ198" s="795"/>
      <c r="CR198" s="795"/>
      <c r="CS198" s="795"/>
    </row>
    <row r="199" spans="1:97" s="2" customFormat="1" ht="14.25" customHeight="1" x14ac:dyDescent="0.25">
      <c r="B199" s="90" t="s">
        <v>1090</v>
      </c>
      <c r="C199" s="7"/>
      <c r="D199" s="7"/>
      <c r="E199" s="7"/>
      <c r="F199" s="7"/>
      <c r="G199" s="7"/>
      <c r="H199" s="7"/>
      <c r="I199" s="7"/>
      <c r="J199" s="7"/>
      <c r="K199" s="7"/>
      <c r="L199" s="7"/>
      <c r="M199" s="7"/>
      <c r="N199" s="7"/>
      <c r="O199" s="7"/>
      <c r="P199" s="7"/>
      <c r="Q199" s="7"/>
      <c r="R199" s="7"/>
      <c r="S199" s="7"/>
      <c r="T199" s="7"/>
      <c r="U199" s="55"/>
      <c r="AH199" s="932"/>
      <c r="AI199" s="723"/>
      <c r="AJ199" s="723"/>
      <c r="AK199" s="723"/>
      <c r="AL199" s="723"/>
      <c r="AM199" s="723"/>
      <c r="AN199" s="723"/>
      <c r="AO199" s="723"/>
      <c r="AP199" s="723"/>
      <c r="AQ199" s="723"/>
      <c r="AR199" s="723"/>
      <c r="AS199" s="723"/>
      <c r="AT199" s="722"/>
      <c r="AU199" s="722"/>
      <c r="AV199" s="722"/>
      <c r="AW199" s="722"/>
      <c r="AX199" s="722"/>
      <c r="AY199" s="722"/>
      <c r="AZ199" s="722"/>
      <c r="BA199" s="722"/>
      <c r="BB199" s="722"/>
      <c r="BC199" s="722"/>
      <c r="BD199" s="722"/>
      <c r="BE199" s="722"/>
      <c r="BF199" s="722"/>
      <c r="BG199" s="722"/>
      <c r="BH199" s="722"/>
      <c r="BI199" s="722"/>
      <c r="BN199" s="933"/>
      <c r="BO199" s="795"/>
      <c r="BP199" s="795"/>
      <c r="BQ199" s="795"/>
      <c r="BR199" s="795"/>
      <c r="BS199" s="795"/>
      <c r="BT199" s="795"/>
      <c r="BU199" s="795"/>
      <c r="BV199" s="795"/>
      <c r="BW199" s="795"/>
      <c r="BX199" s="795"/>
      <c r="BY199" s="795"/>
      <c r="BZ199" s="794"/>
      <c r="CA199" s="794"/>
      <c r="CB199" s="794"/>
      <c r="CC199" s="794"/>
      <c r="CD199" s="794"/>
      <c r="CE199" s="794"/>
      <c r="CF199" s="794"/>
      <c r="CG199" s="794"/>
      <c r="CH199" s="794"/>
      <c r="CI199" s="794"/>
      <c r="CJ199" s="795"/>
      <c r="CK199" s="795"/>
      <c r="CL199" s="795"/>
      <c r="CM199" s="795"/>
      <c r="CN199" s="795"/>
      <c r="CO199" s="795"/>
      <c r="CP199" s="795"/>
      <c r="CQ199" s="795"/>
      <c r="CR199" s="795"/>
      <c r="CS199" s="795"/>
    </row>
    <row r="200" spans="1:97" s="2" customFormat="1" ht="9.75" customHeight="1" x14ac:dyDescent="0.2">
      <c r="B200" s="7"/>
      <c r="C200" s="7"/>
      <c r="D200" s="7"/>
      <c r="E200" s="7"/>
      <c r="F200" s="7"/>
      <c r="G200" s="7"/>
      <c r="H200" s="7"/>
      <c r="I200" s="7"/>
      <c r="J200" s="7"/>
      <c r="K200" s="7"/>
      <c r="L200" s="7"/>
      <c r="M200" s="7"/>
      <c r="N200" s="7"/>
      <c r="O200" s="7"/>
      <c r="P200" s="7"/>
      <c r="Q200" s="7"/>
      <c r="R200" s="7"/>
      <c r="S200" s="7"/>
      <c r="T200" s="7"/>
      <c r="U200" s="55"/>
      <c r="AH200" s="723"/>
      <c r="AI200" s="723"/>
      <c r="AJ200" s="723"/>
      <c r="AK200" s="723"/>
      <c r="AL200" s="723"/>
      <c r="AM200" s="723"/>
      <c r="AN200" s="723"/>
      <c r="AO200" s="723"/>
      <c r="AP200" s="723"/>
      <c r="AQ200" s="723"/>
      <c r="AR200" s="723"/>
      <c r="AS200" s="723"/>
      <c r="AT200" s="722"/>
      <c r="AU200" s="722"/>
      <c r="AV200" s="722"/>
      <c r="AW200" s="722"/>
      <c r="AX200" s="722"/>
      <c r="AY200" s="722"/>
      <c r="AZ200" s="722"/>
      <c r="BA200" s="722"/>
      <c r="BB200" s="722"/>
      <c r="BC200" s="722"/>
      <c r="BD200" s="722"/>
      <c r="BE200" s="722"/>
      <c r="BF200" s="722"/>
      <c r="BG200" s="722"/>
      <c r="BH200" s="722"/>
      <c r="BI200" s="722"/>
      <c r="BN200" s="795"/>
      <c r="BO200" s="795"/>
      <c r="BP200" s="795"/>
      <c r="BQ200" s="795"/>
      <c r="BR200" s="795"/>
      <c r="BS200" s="795"/>
      <c r="BT200" s="795"/>
      <c r="BU200" s="795"/>
      <c r="BV200" s="795"/>
      <c r="BW200" s="795"/>
      <c r="BX200" s="795"/>
      <c r="BY200" s="795"/>
      <c r="BZ200" s="794"/>
      <c r="CA200" s="794"/>
      <c r="CB200" s="794"/>
      <c r="CC200" s="794"/>
      <c r="CD200" s="794"/>
      <c r="CE200" s="794"/>
      <c r="CF200" s="794"/>
      <c r="CG200" s="794"/>
      <c r="CH200" s="794"/>
      <c r="CI200" s="794"/>
      <c r="CJ200" s="795"/>
      <c r="CK200" s="795"/>
      <c r="CL200" s="795"/>
      <c r="CM200" s="795"/>
      <c r="CN200" s="795"/>
      <c r="CO200" s="795"/>
      <c r="CP200" s="795"/>
      <c r="CQ200" s="795"/>
      <c r="CR200" s="795"/>
      <c r="CS200" s="795"/>
    </row>
    <row r="201" spans="1:97" s="2" customFormat="1" ht="14.25" customHeight="1" thickBot="1" x14ac:dyDescent="0.3">
      <c r="B201" s="93"/>
      <c r="C201" s="94" t="s">
        <v>1</v>
      </c>
      <c r="D201" s="94" t="s">
        <v>2</v>
      </c>
      <c r="E201" s="94" t="s">
        <v>3</v>
      </c>
      <c r="F201" s="94" t="s">
        <v>80</v>
      </c>
      <c r="G201" s="94" t="s">
        <v>4</v>
      </c>
      <c r="H201" s="94" t="s">
        <v>5</v>
      </c>
      <c r="I201" s="94" t="s">
        <v>6</v>
      </c>
      <c r="J201" s="94" t="s">
        <v>7</v>
      </c>
      <c r="K201" s="94" t="s">
        <v>8</v>
      </c>
      <c r="L201" s="94" t="s">
        <v>9</v>
      </c>
      <c r="M201" s="94" t="s">
        <v>10</v>
      </c>
      <c r="N201" s="94" t="s">
        <v>11</v>
      </c>
      <c r="O201" s="94" t="s">
        <v>12</v>
      </c>
      <c r="P201" s="94" t="s">
        <v>13</v>
      </c>
      <c r="Q201" s="94" t="s">
        <v>14</v>
      </c>
      <c r="R201" s="94" t="s">
        <v>15</v>
      </c>
      <c r="AH201" s="866"/>
      <c r="AI201" s="884"/>
      <c r="AJ201" s="884"/>
      <c r="AK201" s="884"/>
      <c r="AL201" s="884"/>
      <c r="AM201" s="884"/>
      <c r="AN201" s="884"/>
      <c r="AO201" s="884"/>
      <c r="AP201" s="884"/>
      <c r="AQ201" s="884"/>
      <c r="AR201" s="884"/>
      <c r="AS201" s="884"/>
      <c r="AT201" s="722"/>
      <c r="AU201" s="722"/>
      <c r="AV201" s="722"/>
      <c r="AW201" s="722"/>
      <c r="AX201" s="722"/>
      <c r="AY201" s="722"/>
      <c r="AZ201" s="722"/>
      <c r="BA201" s="722"/>
      <c r="BB201" s="722"/>
      <c r="BC201" s="722"/>
      <c r="BD201" s="722"/>
      <c r="BE201" s="722"/>
      <c r="BF201" s="722"/>
      <c r="BG201" s="722"/>
      <c r="BH201" s="722"/>
      <c r="BI201" s="722"/>
      <c r="BN201" s="897"/>
      <c r="BO201" s="916"/>
      <c r="BP201" s="916"/>
      <c r="BQ201" s="916"/>
      <c r="BR201" s="916"/>
      <c r="BS201" s="916"/>
      <c r="BT201" s="916"/>
      <c r="BU201" s="916"/>
      <c r="BV201" s="916"/>
      <c r="BW201" s="916"/>
      <c r="BX201" s="916"/>
      <c r="BY201" s="916"/>
      <c r="BZ201" s="794"/>
      <c r="CA201" s="794"/>
      <c r="CB201" s="794"/>
      <c r="CC201" s="794"/>
      <c r="CD201" s="794"/>
      <c r="CE201" s="794"/>
      <c r="CF201" s="794"/>
      <c r="CG201" s="794"/>
      <c r="CH201" s="794"/>
      <c r="CI201" s="794"/>
      <c r="CJ201" s="795"/>
      <c r="CK201" s="795"/>
      <c r="CL201" s="795"/>
      <c r="CM201" s="795"/>
      <c r="CN201" s="795"/>
      <c r="CO201" s="795"/>
      <c r="CP201" s="795"/>
      <c r="CQ201" s="795"/>
      <c r="CR201" s="795"/>
      <c r="CS201" s="795"/>
    </row>
    <row r="202" spans="1:97" s="2" customFormat="1" ht="99.95" customHeight="1" thickBot="1" x14ac:dyDescent="0.3">
      <c r="B202" s="95"/>
      <c r="C202" s="494" t="s">
        <v>45</v>
      </c>
      <c r="D202" s="495" t="s">
        <v>52</v>
      </c>
      <c r="E202" s="495" t="s">
        <v>58</v>
      </c>
      <c r="F202" s="495" t="s">
        <v>97</v>
      </c>
      <c r="G202" s="495" t="s">
        <v>98</v>
      </c>
      <c r="H202" s="495" t="s">
        <v>99</v>
      </c>
      <c r="I202" s="495" t="s">
        <v>100</v>
      </c>
      <c r="J202" s="495" t="s">
        <v>101</v>
      </c>
      <c r="K202" s="495" t="s">
        <v>129</v>
      </c>
      <c r="L202" s="496" t="s">
        <v>130</v>
      </c>
      <c r="M202" s="495" t="s">
        <v>599</v>
      </c>
      <c r="N202" s="495" t="s">
        <v>600</v>
      </c>
      <c r="O202" s="495" t="s">
        <v>601</v>
      </c>
      <c r="P202" s="495" t="s">
        <v>602</v>
      </c>
      <c r="Q202" s="496" t="s">
        <v>603</v>
      </c>
      <c r="R202" s="200" t="s">
        <v>50</v>
      </c>
      <c r="AH202" s="1091" t="s">
        <v>1090</v>
      </c>
      <c r="AI202" s="892"/>
      <c r="AJ202" s="892"/>
      <c r="AK202" s="892"/>
      <c r="AL202" s="892"/>
      <c r="AM202" s="892"/>
      <c r="AN202" s="892"/>
      <c r="AO202" s="892"/>
      <c r="AP202" s="892"/>
      <c r="AQ202" s="892"/>
      <c r="AR202" s="892"/>
      <c r="AS202" s="893"/>
      <c r="AT202" s="722"/>
      <c r="AU202" s="722"/>
      <c r="AV202" s="722"/>
      <c r="AW202" s="722"/>
      <c r="AX202" s="722"/>
      <c r="AY202" s="722"/>
      <c r="AZ202" s="722"/>
      <c r="BA202" s="722"/>
      <c r="BB202" s="722"/>
      <c r="BC202" s="722"/>
      <c r="BD202" s="722"/>
      <c r="BE202" s="722"/>
      <c r="BF202" s="722"/>
      <c r="BG202" s="722"/>
      <c r="BH202" s="722"/>
      <c r="BI202" s="722"/>
      <c r="BN202" s="1100" t="s">
        <v>1090</v>
      </c>
      <c r="BO202" s="924"/>
      <c r="BP202" s="924"/>
      <c r="BQ202" s="924"/>
      <c r="BR202" s="924"/>
      <c r="BS202" s="924"/>
      <c r="BT202" s="924"/>
      <c r="BU202" s="924"/>
      <c r="BV202" s="924"/>
      <c r="BW202" s="924"/>
      <c r="BX202" s="924"/>
      <c r="BY202" s="925"/>
      <c r="BZ202" s="794"/>
      <c r="CA202" s="794"/>
      <c r="CB202" s="794"/>
      <c r="CC202" s="794"/>
      <c r="CD202" s="794"/>
      <c r="CE202" s="794"/>
      <c r="CF202" s="794"/>
      <c r="CG202" s="794"/>
      <c r="CH202" s="794"/>
      <c r="CI202" s="794"/>
      <c r="CJ202" s="795"/>
      <c r="CK202" s="795"/>
      <c r="CL202" s="795"/>
      <c r="CM202" s="795"/>
      <c r="CN202" s="795"/>
      <c r="CO202" s="795"/>
      <c r="CP202" s="795"/>
      <c r="CQ202" s="795"/>
      <c r="CR202" s="795"/>
      <c r="CS202" s="795"/>
    </row>
    <row r="203" spans="1:97" s="1455" customFormat="1" ht="60" customHeight="1" x14ac:dyDescent="0.2">
      <c r="B203" s="1517" t="s">
        <v>43</v>
      </c>
      <c r="C203" s="485"/>
      <c r="D203" s="486"/>
      <c r="E203" s="486"/>
      <c r="F203" s="486"/>
      <c r="G203" s="486"/>
      <c r="H203" s="486"/>
      <c r="I203" s="486"/>
      <c r="J203" s="486"/>
      <c r="K203" s="486"/>
      <c r="L203" s="487"/>
      <c r="M203" s="486"/>
      <c r="N203" s="486"/>
      <c r="O203" s="486"/>
      <c r="P203" s="486"/>
      <c r="Q203" s="487"/>
      <c r="R203" s="1518"/>
      <c r="AH203" s="1519" t="s">
        <v>549</v>
      </c>
      <c r="AI203" s="1520"/>
      <c r="AJ203" s="1520"/>
      <c r="AK203" s="1520"/>
      <c r="AL203" s="1520"/>
      <c r="AM203" s="1520"/>
      <c r="AN203" s="1520"/>
      <c r="AO203" s="1520"/>
      <c r="AP203" s="1520"/>
      <c r="AQ203" s="1520"/>
      <c r="AR203" s="1520"/>
      <c r="AS203" s="1520"/>
      <c r="AT203" s="1405"/>
      <c r="AU203" s="1405"/>
      <c r="AV203" s="1405"/>
      <c r="AW203" s="1405"/>
      <c r="AX203" s="1405"/>
      <c r="AY203" s="1405"/>
      <c r="AZ203" s="1405"/>
      <c r="BA203" s="1405"/>
      <c r="BB203" s="1405"/>
      <c r="BC203" s="1405"/>
      <c r="BD203" s="1405"/>
      <c r="BE203" s="1405"/>
      <c r="BF203" s="1405"/>
      <c r="BG203" s="1405"/>
      <c r="BH203" s="1405"/>
      <c r="BI203" s="1405"/>
      <c r="BN203" s="1521" t="s">
        <v>1132</v>
      </c>
      <c r="BO203" s="1522"/>
      <c r="BP203" s="1522"/>
      <c r="BQ203" s="1522"/>
      <c r="BR203" s="1522"/>
      <c r="BS203" s="1522"/>
      <c r="BT203" s="1522"/>
      <c r="BU203" s="1522"/>
      <c r="BV203" s="1522"/>
      <c r="BW203" s="1522"/>
      <c r="BX203" s="1522"/>
      <c r="BY203" s="1522"/>
      <c r="BZ203" s="1486"/>
      <c r="CA203" s="1486"/>
      <c r="CB203" s="1486"/>
      <c r="CC203" s="1486"/>
      <c r="CD203" s="1486"/>
      <c r="CE203" s="1486"/>
      <c r="CF203" s="1486"/>
      <c r="CG203" s="1486"/>
      <c r="CH203" s="1486"/>
      <c r="CI203" s="1486"/>
      <c r="CJ203" s="1412"/>
      <c r="CK203" s="1412"/>
      <c r="CL203" s="1412"/>
      <c r="CM203" s="1412"/>
      <c r="CN203" s="1412"/>
      <c r="CO203" s="1412"/>
      <c r="CP203" s="1412"/>
      <c r="CQ203" s="1412"/>
      <c r="CR203" s="1412"/>
      <c r="CS203" s="1412"/>
    </row>
    <row r="204" spans="1:97" s="1455" customFormat="1" ht="60" customHeight="1" x14ac:dyDescent="0.2">
      <c r="B204" s="1523" t="s">
        <v>95</v>
      </c>
      <c r="C204" s="488"/>
      <c r="D204" s="489"/>
      <c r="E204" s="489"/>
      <c r="F204" s="489"/>
      <c r="G204" s="489"/>
      <c r="H204" s="489"/>
      <c r="I204" s="489"/>
      <c r="J204" s="489"/>
      <c r="K204" s="489"/>
      <c r="L204" s="490"/>
      <c r="M204" s="489"/>
      <c r="N204" s="489"/>
      <c r="O204" s="489"/>
      <c r="P204" s="489"/>
      <c r="Q204" s="490"/>
      <c r="R204" s="1524"/>
      <c r="AH204" s="1457"/>
      <c r="AI204" s="1458" t="s">
        <v>1</v>
      </c>
      <c r="AJ204" s="1458" t="s">
        <v>2</v>
      </c>
      <c r="AK204" s="1458" t="s">
        <v>3</v>
      </c>
      <c r="AL204" s="1458" t="s">
        <v>80</v>
      </c>
      <c r="AM204" s="1458" t="s">
        <v>4</v>
      </c>
      <c r="AN204" s="1458" t="s">
        <v>5</v>
      </c>
      <c r="AO204" s="1458" t="s">
        <v>6</v>
      </c>
      <c r="AP204" s="1458" t="s">
        <v>7</v>
      </c>
      <c r="AQ204" s="1458" t="s">
        <v>8</v>
      </c>
      <c r="AR204" s="1458" t="s">
        <v>9</v>
      </c>
      <c r="AS204" s="1458" t="s">
        <v>10</v>
      </c>
      <c r="AT204" s="1458" t="s">
        <v>11</v>
      </c>
      <c r="AU204" s="1458" t="s">
        <v>12</v>
      </c>
      <c r="AV204" s="1458" t="s">
        <v>13</v>
      </c>
      <c r="AW204" s="1458" t="s">
        <v>14</v>
      </c>
      <c r="AX204" s="1458" t="s">
        <v>15</v>
      </c>
      <c r="AY204" s="1405"/>
      <c r="AZ204" s="1405"/>
      <c r="BA204" s="1405"/>
      <c r="BB204" s="1405"/>
      <c r="BC204" s="1405"/>
      <c r="BD204" s="1405"/>
      <c r="BE204" s="1405"/>
      <c r="BF204" s="1405"/>
      <c r="BG204" s="1405"/>
      <c r="BH204" s="1405"/>
      <c r="BI204" s="1405"/>
      <c r="BN204" s="1460"/>
      <c r="BO204" s="1461" t="s">
        <v>1</v>
      </c>
      <c r="BP204" s="1461" t="s">
        <v>2</v>
      </c>
      <c r="BQ204" s="1461" t="s">
        <v>3</v>
      </c>
      <c r="BR204" s="1461" t="s">
        <v>80</v>
      </c>
      <c r="BS204" s="1461" t="s">
        <v>4</v>
      </c>
      <c r="BT204" s="1461" t="s">
        <v>5</v>
      </c>
      <c r="BU204" s="1461" t="s">
        <v>6</v>
      </c>
      <c r="BV204" s="1461" t="s">
        <v>7</v>
      </c>
      <c r="BW204" s="1461" t="s">
        <v>8</v>
      </c>
      <c r="BX204" s="1461" t="s">
        <v>9</v>
      </c>
      <c r="BY204" s="1461" t="s">
        <v>10</v>
      </c>
      <c r="BZ204" s="1461" t="s">
        <v>11</v>
      </c>
      <c r="CA204" s="1461" t="s">
        <v>12</v>
      </c>
      <c r="CB204" s="1461" t="s">
        <v>13</v>
      </c>
      <c r="CC204" s="1461" t="s">
        <v>14</v>
      </c>
      <c r="CD204" s="1461" t="s">
        <v>15</v>
      </c>
      <c r="CE204" s="1486"/>
      <c r="CF204" s="1486"/>
      <c r="CG204" s="1486"/>
      <c r="CH204" s="1486"/>
      <c r="CI204" s="1486"/>
      <c r="CJ204" s="1412"/>
      <c r="CK204" s="1412"/>
      <c r="CL204" s="1412"/>
      <c r="CM204" s="1412"/>
      <c r="CN204" s="1412"/>
      <c r="CO204" s="1412"/>
      <c r="CP204" s="1412"/>
      <c r="CQ204" s="1412"/>
      <c r="CR204" s="1412"/>
      <c r="CS204" s="1412"/>
    </row>
    <row r="205" spans="1:97" s="1455" customFormat="1" ht="60" customHeight="1" thickBot="1" x14ac:dyDescent="0.25">
      <c r="B205" s="1525" t="s">
        <v>1136</v>
      </c>
      <c r="C205" s="491"/>
      <c r="D205" s="492"/>
      <c r="E205" s="492"/>
      <c r="F205" s="492"/>
      <c r="G205" s="492"/>
      <c r="H205" s="492"/>
      <c r="I205" s="492"/>
      <c r="J205" s="492"/>
      <c r="K205" s="492"/>
      <c r="L205" s="493"/>
      <c r="M205" s="492"/>
      <c r="N205" s="492"/>
      <c r="O205" s="492"/>
      <c r="P205" s="492"/>
      <c r="Q205" s="493"/>
      <c r="R205" s="1526"/>
      <c r="AH205" s="1499"/>
      <c r="AI205" s="1527" t="str">
        <f t="shared" ref="AI205:AQ205" si="53">C202</f>
        <v>Entity Type 1</v>
      </c>
      <c r="AJ205" s="1528" t="str">
        <f t="shared" si="53"/>
        <v>Entity Type 2</v>
      </c>
      <c r="AK205" s="1528" t="str">
        <f t="shared" si="53"/>
        <v>Entity Type 3</v>
      </c>
      <c r="AL205" s="1528" t="str">
        <f t="shared" si="53"/>
        <v>Entity Type 4</v>
      </c>
      <c r="AM205" s="1528" t="str">
        <f t="shared" si="53"/>
        <v>Entity Type 5</v>
      </c>
      <c r="AN205" s="1528" t="str">
        <f t="shared" si="53"/>
        <v>Entity Type 6</v>
      </c>
      <c r="AO205" s="1528" t="str">
        <f t="shared" si="53"/>
        <v>Entity Type 7</v>
      </c>
      <c r="AP205" s="1528" t="str">
        <f t="shared" si="53"/>
        <v>Entity Type 8</v>
      </c>
      <c r="AQ205" s="1528" t="str">
        <f t="shared" si="53"/>
        <v>Entity Type 9</v>
      </c>
      <c r="AR205" s="1528" t="str">
        <f t="shared" ref="AR205" si="54">L202</f>
        <v>Entity Type 10</v>
      </c>
      <c r="AS205" s="1528" t="str">
        <f t="shared" ref="AS205" si="55">M202</f>
        <v>Entity Type 11</v>
      </c>
      <c r="AT205" s="1528" t="str">
        <f t="shared" ref="AT205" si="56">N202</f>
        <v>Entity Type 12</v>
      </c>
      <c r="AU205" s="1528" t="str">
        <f t="shared" ref="AU205" si="57">O202</f>
        <v>Entity Type 13</v>
      </c>
      <c r="AV205" s="1528" t="str">
        <f t="shared" ref="AV205" si="58">P202</f>
        <v>Entity Type 14</v>
      </c>
      <c r="AW205" s="1529" t="str">
        <f t="shared" ref="AW205" si="59">Q202</f>
        <v>Entity Type 15</v>
      </c>
      <c r="AX205" s="1527" t="s">
        <v>50</v>
      </c>
      <c r="AY205" s="1405"/>
      <c r="AZ205" s="1405"/>
      <c r="BA205" s="1405"/>
      <c r="BB205" s="1405"/>
      <c r="BC205" s="1405"/>
      <c r="BD205" s="1405"/>
      <c r="BE205" s="1405"/>
      <c r="BF205" s="1405"/>
      <c r="BG205" s="1405"/>
      <c r="BH205" s="1405"/>
      <c r="BI205" s="1405"/>
      <c r="BN205" s="1512"/>
      <c r="BO205" s="1530" t="str">
        <f t="shared" ref="BO205:BW205" si="60">C202</f>
        <v>Entity Type 1</v>
      </c>
      <c r="BP205" s="1531" t="str">
        <f t="shared" si="60"/>
        <v>Entity Type 2</v>
      </c>
      <c r="BQ205" s="1531" t="str">
        <f t="shared" si="60"/>
        <v>Entity Type 3</v>
      </c>
      <c r="BR205" s="1531" t="str">
        <f t="shared" si="60"/>
        <v>Entity Type 4</v>
      </c>
      <c r="BS205" s="1531" t="str">
        <f t="shared" si="60"/>
        <v>Entity Type 5</v>
      </c>
      <c r="BT205" s="1531" t="str">
        <f t="shared" si="60"/>
        <v>Entity Type 6</v>
      </c>
      <c r="BU205" s="1531" t="str">
        <f t="shared" si="60"/>
        <v>Entity Type 7</v>
      </c>
      <c r="BV205" s="1531" t="str">
        <f t="shared" si="60"/>
        <v>Entity Type 8</v>
      </c>
      <c r="BW205" s="1531" t="str">
        <f t="shared" si="60"/>
        <v>Entity Type 9</v>
      </c>
      <c r="BX205" s="1531" t="str">
        <f t="shared" ref="BX205" si="61">L202</f>
        <v>Entity Type 10</v>
      </c>
      <c r="BY205" s="1531" t="str">
        <f t="shared" ref="BY205" si="62">M202</f>
        <v>Entity Type 11</v>
      </c>
      <c r="BZ205" s="1531" t="str">
        <f t="shared" ref="BZ205" si="63">N202</f>
        <v>Entity Type 12</v>
      </c>
      <c r="CA205" s="1531" t="str">
        <f t="shared" ref="CA205" si="64">O202</f>
        <v>Entity Type 13</v>
      </c>
      <c r="CB205" s="1531" t="str">
        <f t="shared" ref="CB205" si="65">P202</f>
        <v>Entity Type 14</v>
      </c>
      <c r="CC205" s="1532" t="str">
        <f t="shared" ref="CC205" si="66">Q202</f>
        <v>Entity Type 15</v>
      </c>
      <c r="CD205" s="1533" t="s">
        <v>50</v>
      </c>
      <c r="CE205" s="1486"/>
      <c r="CF205" s="1486"/>
      <c r="CG205" s="1486"/>
      <c r="CH205" s="1486"/>
      <c r="CI205" s="1486"/>
      <c r="CJ205" s="1412"/>
      <c r="CK205" s="1412"/>
      <c r="CL205" s="1412"/>
      <c r="CM205" s="1412"/>
      <c r="CN205" s="1412"/>
      <c r="CO205" s="1412"/>
      <c r="CP205" s="1412"/>
      <c r="CQ205" s="1412"/>
      <c r="CR205" s="1412"/>
      <c r="CS205" s="1412"/>
    </row>
    <row r="206" spans="1:97" s="1396" customFormat="1" ht="14.25" customHeight="1" x14ac:dyDescent="0.2">
      <c r="A206" s="1390"/>
      <c r="B206" s="1391" t="s">
        <v>131</v>
      </c>
      <c r="C206" s="1439"/>
      <c r="D206" s="1440"/>
      <c r="E206" s="1440"/>
      <c r="F206" s="1440"/>
      <c r="G206" s="1440"/>
      <c r="H206" s="1440"/>
      <c r="I206" s="1440"/>
      <c r="J206" s="1440"/>
      <c r="K206" s="1440"/>
      <c r="L206" s="1441"/>
      <c r="M206" s="1440"/>
      <c r="N206" s="1440"/>
      <c r="O206" s="1440"/>
      <c r="P206" s="1440"/>
      <c r="Q206" s="1441"/>
      <c r="R206" s="1439"/>
      <c r="AH206" s="1397"/>
      <c r="AI206" s="1442"/>
      <c r="AJ206" s="1443"/>
      <c r="AK206" s="1443"/>
      <c r="AL206" s="1443"/>
      <c r="AM206" s="1443"/>
      <c r="AN206" s="1443"/>
      <c r="AO206" s="1443"/>
      <c r="AP206" s="1443"/>
      <c r="AQ206" s="1443"/>
      <c r="AR206" s="1443"/>
      <c r="AS206" s="1443"/>
      <c r="AT206" s="1443"/>
      <c r="AU206" s="1443"/>
      <c r="AV206" s="1443"/>
      <c r="AW206" s="1444"/>
      <c r="AX206" s="1445"/>
      <c r="AY206" s="1446"/>
      <c r="AZ206" s="1446"/>
      <c r="BA206" s="1446"/>
      <c r="BB206" s="1446"/>
      <c r="BC206" s="1446"/>
      <c r="BD206" s="1405"/>
      <c r="BE206" s="1405"/>
      <c r="BF206" s="1405"/>
      <c r="BG206" s="1405"/>
      <c r="BH206" s="1405"/>
      <c r="BI206" s="1405"/>
      <c r="BN206" s="1447"/>
      <c r="BO206" s="1423"/>
      <c r="BP206" s="1448"/>
      <c r="BQ206" s="1448"/>
      <c r="BR206" s="1448"/>
      <c r="BS206" s="1448"/>
      <c r="BT206" s="1448"/>
      <c r="BU206" s="1448"/>
      <c r="BV206" s="1448"/>
      <c r="BW206" s="1448"/>
      <c r="BX206" s="1448"/>
      <c r="BY206" s="1448"/>
      <c r="BZ206" s="1448"/>
      <c r="CA206" s="1448"/>
      <c r="CB206" s="1448"/>
      <c r="CC206" s="1449"/>
      <c r="CD206" s="1450"/>
      <c r="CE206" s="1451"/>
      <c r="CF206" s="1451"/>
      <c r="CG206" s="1451"/>
      <c r="CH206" s="1451"/>
      <c r="CI206" s="1451"/>
      <c r="CJ206" s="1412"/>
      <c r="CK206" s="1412"/>
      <c r="CL206" s="1412"/>
      <c r="CM206" s="1412"/>
      <c r="CN206" s="1412"/>
      <c r="CO206" s="1412"/>
      <c r="CP206" s="1412"/>
      <c r="CQ206" s="1412"/>
      <c r="CR206" s="1412"/>
      <c r="CS206" s="1412"/>
    </row>
    <row r="207" spans="1:97" s="2" customFormat="1" ht="14.25" x14ac:dyDescent="0.2">
      <c r="A207" s="6"/>
      <c r="B207" s="81">
        <v>2002</v>
      </c>
      <c r="C207" s="202"/>
      <c r="D207" s="203"/>
      <c r="E207" s="203"/>
      <c r="F207" s="203"/>
      <c r="G207" s="203"/>
      <c r="H207" s="203"/>
      <c r="I207" s="203"/>
      <c r="J207" s="203"/>
      <c r="K207" s="203"/>
      <c r="L207" s="204"/>
      <c r="M207" s="203"/>
      <c r="N207" s="203"/>
      <c r="O207" s="203"/>
      <c r="P207" s="203"/>
      <c r="Q207" s="204"/>
      <c r="R207" s="462">
        <f>C207+D207+E207+F207+G207+H207+I207+J207+K207+L207+M207+N207+O207+P207+Q207</f>
        <v>0</v>
      </c>
      <c r="AH207" s="894">
        <v>2002</v>
      </c>
      <c r="AI207" s="870" t="str">
        <f>IF(ISNUMBER(C207),'Cover Page'!$D$35/1000000*'4 classification'!C207/'FX rate'!$C7,"")</f>
        <v/>
      </c>
      <c r="AJ207" s="1117" t="str">
        <f>IF(ISNUMBER(D207),'Cover Page'!$D$35/1000000*'4 classification'!D207/'FX rate'!$C7,"")</f>
        <v/>
      </c>
      <c r="AK207" s="1117" t="str">
        <f>IF(ISNUMBER(E207),'Cover Page'!$D$35/1000000*'4 classification'!E207/'FX rate'!$C7,"")</f>
        <v/>
      </c>
      <c r="AL207" s="1117" t="str">
        <f>IF(ISNUMBER(F207),'Cover Page'!$D$35/1000000*'4 classification'!F207/'FX rate'!$C7,"")</f>
        <v/>
      </c>
      <c r="AM207" s="1117" t="str">
        <f>IF(ISNUMBER(G207),'Cover Page'!$D$35/1000000*'4 classification'!G207/'FX rate'!$C7,"")</f>
        <v/>
      </c>
      <c r="AN207" s="1117" t="str">
        <f>IF(ISNUMBER(H207),'Cover Page'!$D$35/1000000*'4 classification'!H207/'FX rate'!$C7,"")</f>
        <v/>
      </c>
      <c r="AO207" s="1117" t="str">
        <f>IF(ISNUMBER(I207),'Cover Page'!$D$35/1000000*'4 classification'!I207/'FX rate'!$C7,"")</f>
        <v/>
      </c>
      <c r="AP207" s="1117" t="str">
        <f>IF(ISNUMBER(J207),'Cover Page'!$D$35/1000000*'4 classification'!J207/'FX rate'!$C7,"")</f>
        <v/>
      </c>
      <c r="AQ207" s="1117" t="str">
        <f>IF(ISNUMBER(K207),'Cover Page'!$D$35/1000000*'4 classification'!K207/'FX rate'!$C7,"")</f>
        <v/>
      </c>
      <c r="AR207" s="1117" t="str">
        <f>IF(ISNUMBER(L207),'Cover Page'!$D$35/1000000*'4 classification'!L207/'FX rate'!$C7,"")</f>
        <v/>
      </c>
      <c r="AS207" s="1117" t="str">
        <f>IF(ISNUMBER(M207),'Cover Page'!$D$35/1000000*'4 classification'!M207/'FX rate'!$C7,"")</f>
        <v/>
      </c>
      <c r="AT207" s="1117" t="str">
        <f>IF(ISNUMBER(N207),'Cover Page'!$D$35/1000000*'4 classification'!N207/'FX rate'!$C7,"")</f>
        <v/>
      </c>
      <c r="AU207" s="1117" t="str">
        <f>IF(ISNUMBER(O207),'Cover Page'!$D$35/1000000*'4 classification'!O207/'FX rate'!$C7,"")</f>
        <v/>
      </c>
      <c r="AV207" s="1117" t="str">
        <f>IF(ISNUMBER(P207),'Cover Page'!$D$35/1000000*'4 classification'!P207/'FX rate'!$C7,"")</f>
        <v/>
      </c>
      <c r="AW207" s="1177" t="str">
        <f>IF(ISNUMBER(Q207),'Cover Page'!$D$35/1000000*'4 classification'!Q207/'FX rate'!$C7,"")</f>
        <v/>
      </c>
      <c r="AX207" s="895">
        <f>IF(ISNUMBER(R207),'Cover Page'!$D$35/1000000*'4 classification'!R207/'FX rate'!$C7,"")</f>
        <v>0</v>
      </c>
      <c r="AY207" s="722"/>
      <c r="AZ207" s="722"/>
      <c r="BA207" s="722"/>
      <c r="BB207" s="722"/>
      <c r="BC207" s="722"/>
      <c r="BD207" s="722"/>
      <c r="BE207" s="722"/>
      <c r="BF207" s="722"/>
      <c r="BG207" s="722"/>
      <c r="BH207" s="722"/>
      <c r="BI207" s="722"/>
      <c r="BN207" s="926">
        <v>2002</v>
      </c>
      <c r="BO207" s="901" t="str">
        <f>IF(ISNUMBER(C207),'Cover Page'!$D$35/1000000*C207/'FX rate'!$C$23,"")</f>
        <v/>
      </c>
      <c r="BP207" s="1116" t="str">
        <f>IF(ISNUMBER(D207),'Cover Page'!$D$35/1000000*D207/'FX rate'!$C$23,"")</f>
        <v/>
      </c>
      <c r="BQ207" s="1116" t="str">
        <f>IF(ISNUMBER(E207),'Cover Page'!$D$35/1000000*E207/'FX rate'!$C$23,"")</f>
        <v/>
      </c>
      <c r="BR207" s="1116" t="str">
        <f>IF(ISNUMBER(F207),'Cover Page'!$D$35/1000000*F207/'FX rate'!$C$23,"")</f>
        <v/>
      </c>
      <c r="BS207" s="1116" t="str">
        <f>IF(ISNUMBER(G207),'Cover Page'!$D$35/1000000*G207/'FX rate'!$C$23,"")</f>
        <v/>
      </c>
      <c r="BT207" s="1116" t="str">
        <f>IF(ISNUMBER(H207),'Cover Page'!$D$35/1000000*H207/'FX rate'!$C$23,"")</f>
        <v/>
      </c>
      <c r="BU207" s="1116" t="str">
        <f>IF(ISNUMBER(I207),'Cover Page'!$D$35/1000000*I207/'FX rate'!$C$23,"")</f>
        <v/>
      </c>
      <c r="BV207" s="1116" t="str">
        <f>IF(ISNUMBER(J207),'Cover Page'!$D$35/1000000*J207/'FX rate'!$C$23,"")</f>
        <v/>
      </c>
      <c r="BW207" s="1116" t="str">
        <f>IF(ISNUMBER(K207),'Cover Page'!$D$35/1000000*K207/'FX rate'!$C$23,"")</f>
        <v/>
      </c>
      <c r="BX207" s="1116" t="str">
        <f>IF(ISNUMBER(L207),'Cover Page'!$D$35/1000000*L207/'FX rate'!$C$23,"")</f>
        <v/>
      </c>
      <c r="BY207" s="1116" t="str">
        <f>IF(ISNUMBER(M207),'Cover Page'!$D$35/1000000*M207/'FX rate'!$C$23,"")</f>
        <v/>
      </c>
      <c r="BZ207" s="1116" t="str">
        <f>IF(ISNUMBER(N207),'Cover Page'!$D$35/1000000*N207/'FX rate'!$C$23,"")</f>
        <v/>
      </c>
      <c r="CA207" s="1116" t="str">
        <f>IF(ISNUMBER(O207),'Cover Page'!$D$35/1000000*O207/'FX rate'!$C$23,"")</f>
        <v/>
      </c>
      <c r="CB207" s="1116" t="str">
        <f>IF(ISNUMBER(P207),'Cover Page'!$D$35/1000000*P207/'FX rate'!$C$23,"")</f>
        <v/>
      </c>
      <c r="CC207" s="1176" t="str">
        <f>IF(ISNUMBER(Q207),'Cover Page'!$D$35/1000000*Q207/'FX rate'!$C$23,"")</f>
        <v/>
      </c>
      <c r="CD207" s="927">
        <f>IF(ISNUMBER(R207),'Cover Page'!$D$35/1000000*R207/'FX rate'!$C$23,"")</f>
        <v>0</v>
      </c>
      <c r="CE207" s="794"/>
      <c r="CF207" s="794"/>
      <c r="CG207" s="794"/>
      <c r="CH207" s="794"/>
      <c r="CI207" s="794"/>
      <c r="CJ207" s="795"/>
      <c r="CK207" s="795"/>
      <c r="CL207" s="795"/>
      <c r="CM207" s="795"/>
      <c r="CN207" s="795"/>
      <c r="CO207" s="795"/>
      <c r="CP207" s="795"/>
      <c r="CQ207" s="795"/>
      <c r="CR207" s="795"/>
      <c r="CS207" s="795"/>
    </row>
    <row r="208" spans="1:97" s="2" customFormat="1" ht="14.25" x14ac:dyDescent="0.2">
      <c r="A208" s="6"/>
      <c r="B208" s="82">
        <v>2003</v>
      </c>
      <c r="C208" s="202"/>
      <c r="D208" s="203"/>
      <c r="E208" s="203"/>
      <c r="F208" s="203"/>
      <c r="G208" s="203"/>
      <c r="H208" s="203"/>
      <c r="I208" s="203"/>
      <c r="J208" s="203"/>
      <c r="K208" s="203"/>
      <c r="L208" s="204"/>
      <c r="M208" s="203"/>
      <c r="N208" s="203"/>
      <c r="O208" s="203"/>
      <c r="P208" s="203"/>
      <c r="Q208" s="204"/>
      <c r="R208" s="462">
        <f t="shared" ref="R208:R223" si="67">C208+D208+E208+F208+G208+H208+I208+J208+K208+L208+M208+N208+O208+P208+Q208</f>
        <v>0</v>
      </c>
      <c r="AH208" s="896">
        <v>2003</v>
      </c>
      <c r="AI208" s="895" t="str">
        <f>IF(ISNUMBER(C208),'Cover Page'!$D$35/1000000*'4 classification'!C208/'FX rate'!$C8,"")</f>
        <v/>
      </c>
      <c r="AJ208" s="1117" t="str">
        <f>IF(ISNUMBER(D208),'Cover Page'!$D$35/1000000*'4 classification'!D208/'FX rate'!$C8,"")</f>
        <v/>
      </c>
      <c r="AK208" s="1117" t="str">
        <f>IF(ISNUMBER(E208),'Cover Page'!$D$35/1000000*'4 classification'!E208/'FX rate'!$C8,"")</f>
        <v/>
      </c>
      <c r="AL208" s="1117" t="str">
        <f>IF(ISNUMBER(F208),'Cover Page'!$D$35/1000000*'4 classification'!F208/'FX rate'!$C8,"")</f>
        <v/>
      </c>
      <c r="AM208" s="1117" t="str">
        <f>IF(ISNUMBER(G208),'Cover Page'!$D$35/1000000*'4 classification'!G208/'FX rate'!$C8,"")</f>
        <v/>
      </c>
      <c r="AN208" s="1117" t="str">
        <f>IF(ISNUMBER(H208),'Cover Page'!$D$35/1000000*'4 classification'!H208/'FX rate'!$C8,"")</f>
        <v/>
      </c>
      <c r="AO208" s="1117" t="str">
        <f>IF(ISNUMBER(I208),'Cover Page'!$D$35/1000000*'4 classification'!I208/'FX rate'!$C8,"")</f>
        <v/>
      </c>
      <c r="AP208" s="1117" t="str">
        <f>IF(ISNUMBER(J208),'Cover Page'!$D$35/1000000*'4 classification'!J208/'FX rate'!$C8,"")</f>
        <v/>
      </c>
      <c r="AQ208" s="1117" t="str">
        <f>IF(ISNUMBER(K208),'Cover Page'!$D$35/1000000*'4 classification'!K208/'FX rate'!$C8,"")</f>
        <v/>
      </c>
      <c r="AR208" s="1117" t="str">
        <f>IF(ISNUMBER(L208),'Cover Page'!$D$35/1000000*'4 classification'!L208/'FX rate'!$C8,"")</f>
        <v/>
      </c>
      <c r="AS208" s="1117" t="str">
        <f>IF(ISNUMBER(M208),'Cover Page'!$D$35/1000000*'4 classification'!M208/'FX rate'!$C8,"")</f>
        <v/>
      </c>
      <c r="AT208" s="1117" t="str">
        <f>IF(ISNUMBER(N208),'Cover Page'!$D$35/1000000*'4 classification'!N208/'FX rate'!$C8,"")</f>
        <v/>
      </c>
      <c r="AU208" s="1117" t="str">
        <f>IF(ISNUMBER(O208),'Cover Page'!$D$35/1000000*'4 classification'!O208/'FX rate'!$C8,"")</f>
        <v/>
      </c>
      <c r="AV208" s="1117" t="str">
        <f>IF(ISNUMBER(P208),'Cover Page'!$D$35/1000000*'4 classification'!P208/'FX rate'!$C8,"")</f>
        <v/>
      </c>
      <c r="AW208" s="1177" t="str">
        <f>IF(ISNUMBER(Q208),'Cover Page'!$D$35/1000000*'4 classification'!Q208/'FX rate'!$C8,"")</f>
        <v/>
      </c>
      <c r="AX208" s="895">
        <f>IF(ISNUMBER(R208),'Cover Page'!$D$35/1000000*'4 classification'!R208/'FX rate'!$C8,"")</f>
        <v>0</v>
      </c>
      <c r="AY208" s="722"/>
      <c r="AZ208" s="722"/>
      <c r="BA208" s="722"/>
      <c r="BB208" s="722"/>
      <c r="BC208" s="722"/>
      <c r="BD208" s="722"/>
      <c r="BE208" s="722"/>
      <c r="BF208" s="722"/>
      <c r="BG208" s="722"/>
      <c r="BH208" s="722"/>
      <c r="BI208" s="722"/>
      <c r="BN208" s="928">
        <v>2003</v>
      </c>
      <c r="BO208" s="927" t="str">
        <f>IF(ISNUMBER(C208),'Cover Page'!$D$35/1000000*C208/'FX rate'!$C$23,"")</f>
        <v/>
      </c>
      <c r="BP208" s="1116" t="str">
        <f>IF(ISNUMBER(D208),'Cover Page'!$D$35/1000000*D208/'FX rate'!$C$23,"")</f>
        <v/>
      </c>
      <c r="BQ208" s="1116" t="str">
        <f>IF(ISNUMBER(E208),'Cover Page'!$D$35/1000000*E208/'FX rate'!$C$23,"")</f>
        <v/>
      </c>
      <c r="BR208" s="1116" t="str">
        <f>IF(ISNUMBER(F208),'Cover Page'!$D$35/1000000*F208/'FX rate'!$C$23,"")</f>
        <v/>
      </c>
      <c r="BS208" s="1116" t="str">
        <f>IF(ISNUMBER(G208),'Cover Page'!$D$35/1000000*G208/'FX rate'!$C$23,"")</f>
        <v/>
      </c>
      <c r="BT208" s="1116" t="str">
        <f>IF(ISNUMBER(H208),'Cover Page'!$D$35/1000000*H208/'FX rate'!$C$23,"")</f>
        <v/>
      </c>
      <c r="BU208" s="1116" t="str">
        <f>IF(ISNUMBER(I208),'Cover Page'!$D$35/1000000*I208/'FX rate'!$C$23,"")</f>
        <v/>
      </c>
      <c r="BV208" s="1116" t="str">
        <f>IF(ISNUMBER(J208),'Cover Page'!$D$35/1000000*J208/'FX rate'!$C$23,"")</f>
        <v/>
      </c>
      <c r="BW208" s="1116" t="str">
        <f>IF(ISNUMBER(K208),'Cover Page'!$D$35/1000000*K208/'FX rate'!$C$23,"")</f>
        <v/>
      </c>
      <c r="BX208" s="1116" t="str">
        <f>IF(ISNUMBER(L208),'Cover Page'!$D$35/1000000*L208/'FX rate'!$C$23,"")</f>
        <v/>
      </c>
      <c r="BY208" s="1116" t="str">
        <f>IF(ISNUMBER(M208),'Cover Page'!$D$35/1000000*M208/'FX rate'!$C$23,"")</f>
        <v/>
      </c>
      <c r="BZ208" s="1116" t="str">
        <f>IF(ISNUMBER(N208),'Cover Page'!$D$35/1000000*N208/'FX rate'!$C$23,"")</f>
        <v/>
      </c>
      <c r="CA208" s="1116" t="str">
        <f>IF(ISNUMBER(O208),'Cover Page'!$D$35/1000000*O208/'FX rate'!$C$23,"")</f>
        <v/>
      </c>
      <c r="CB208" s="1116" t="str">
        <f>IF(ISNUMBER(P208),'Cover Page'!$D$35/1000000*P208/'FX rate'!$C$23,"")</f>
        <v/>
      </c>
      <c r="CC208" s="1176" t="str">
        <f>IF(ISNUMBER(Q208),'Cover Page'!$D$35/1000000*Q208/'FX rate'!$C$23,"")</f>
        <v/>
      </c>
      <c r="CD208" s="927">
        <f>IF(ISNUMBER(R208),'Cover Page'!$D$35/1000000*R208/'FX rate'!$C$23,"")</f>
        <v>0</v>
      </c>
      <c r="CE208" s="794"/>
      <c r="CF208" s="794"/>
      <c r="CG208" s="794"/>
      <c r="CH208" s="794"/>
      <c r="CI208" s="794"/>
      <c r="CJ208" s="795"/>
      <c r="CK208" s="795"/>
      <c r="CL208" s="795"/>
      <c r="CM208" s="795"/>
      <c r="CN208" s="795"/>
      <c r="CO208" s="795"/>
      <c r="CP208" s="795"/>
      <c r="CQ208" s="795"/>
      <c r="CR208" s="795"/>
      <c r="CS208" s="795"/>
    </row>
    <row r="209" spans="1:97" s="2" customFormat="1" ht="14.25" x14ac:dyDescent="0.2">
      <c r="A209" s="6"/>
      <c r="B209" s="82">
        <v>2004</v>
      </c>
      <c r="C209" s="202"/>
      <c r="D209" s="203"/>
      <c r="E209" s="203"/>
      <c r="F209" s="203"/>
      <c r="G209" s="203"/>
      <c r="H209" s="203"/>
      <c r="I209" s="203"/>
      <c r="J209" s="203"/>
      <c r="K209" s="203"/>
      <c r="L209" s="204"/>
      <c r="M209" s="203"/>
      <c r="N209" s="203"/>
      <c r="O209" s="203"/>
      <c r="P209" s="203"/>
      <c r="Q209" s="204"/>
      <c r="R209" s="462">
        <f t="shared" si="67"/>
        <v>0</v>
      </c>
      <c r="AH209" s="896">
        <v>2004</v>
      </c>
      <c r="AI209" s="895" t="str">
        <f>IF(ISNUMBER(C209),'Cover Page'!$D$35/1000000*'4 classification'!C209/'FX rate'!$C9,"")</f>
        <v/>
      </c>
      <c r="AJ209" s="1117" t="str">
        <f>IF(ISNUMBER(D209),'Cover Page'!$D$35/1000000*'4 classification'!D209/'FX rate'!$C9,"")</f>
        <v/>
      </c>
      <c r="AK209" s="1117" t="str">
        <f>IF(ISNUMBER(E209),'Cover Page'!$D$35/1000000*'4 classification'!E209/'FX rate'!$C9,"")</f>
        <v/>
      </c>
      <c r="AL209" s="1117" t="str">
        <f>IF(ISNUMBER(F209),'Cover Page'!$D$35/1000000*'4 classification'!F209/'FX rate'!$C9,"")</f>
        <v/>
      </c>
      <c r="AM209" s="1117" t="str">
        <f>IF(ISNUMBER(G209),'Cover Page'!$D$35/1000000*'4 classification'!G209/'FX rate'!$C9,"")</f>
        <v/>
      </c>
      <c r="AN209" s="1117" t="str">
        <f>IF(ISNUMBER(H209),'Cover Page'!$D$35/1000000*'4 classification'!H209/'FX rate'!$C9,"")</f>
        <v/>
      </c>
      <c r="AO209" s="1117" t="str">
        <f>IF(ISNUMBER(I209),'Cover Page'!$D$35/1000000*'4 classification'!I209/'FX rate'!$C9,"")</f>
        <v/>
      </c>
      <c r="AP209" s="1117" t="str">
        <f>IF(ISNUMBER(J209),'Cover Page'!$D$35/1000000*'4 classification'!J209/'FX rate'!$C9,"")</f>
        <v/>
      </c>
      <c r="AQ209" s="1117" t="str">
        <f>IF(ISNUMBER(K209),'Cover Page'!$D$35/1000000*'4 classification'!K209/'FX rate'!$C9,"")</f>
        <v/>
      </c>
      <c r="AR209" s="1117" t="str">
        <f>IF(ISNUMBER(L209),'Cover Page'!$D$35/1000000*'4 classification'!L209/'FX rate'!$C9,"")</f>
        <v/>
      </c>
      <c r="AS209" s="1117" t="str">
        <f>IF(ISNUMBER(M209),'Cover Page'!$D$35/1000000*'4 classification'!M209/'FX rate'!$C9,"")</f>
        <v/>
      </c>
      <c r="AT209" s="1117" t="str">
        <f>IF(ISNUMBER(N209),'Cover Page'!$D$35/1000000*'4 classification'!N209/'FX rate'!$C9,"")</f>
        <v/>
      </c>
      <c r="AU209" s="1117" t="str">
        <f>IF(ISNUMBER(O209),'Cover Page'!$D$35/1000000*'4 classification'!O209/'FX rate'!$C9,"")</f>
        <v/>
      </c>
      <c r="AV209" s="1117" t="str">
        <f>IF(ISNUMBER(P209),'Cover Page'!$D$35/1000000*'4 classification'!P209/'FX rate'!$C9,"")</f>
        <v/>
      </c>
      <c r="AW209" s="1177" t="str">
        <f>IF(ISNUMBER(Q209),'Cover Page'!$D$35/1000000*'4 classification'!Q209/'FX rate'!$C9,"")</f>
        <v/>
      </c>
      <c r="AX209" s="895">
        <f>IF(ISNUMBER(R209),'Cover Page'!$D$35/1000000*'4 classification'!R209/'FX rate'!$C9,"")</f>
        <v>0</v>
      </c>
      <c r="AY209" s="722"/>
      <c r="AZ209" s="722"/>
      <c r="BA209" s="722"/>
      <c r="BB209" s="722"/>
      <c r="BC209" s="722"/>
      <c r="BD209" s="722"/>
      <c r="BE209" s="722"/>
      <c r="BF209" s="722"/>
      <c r="BG209" s="722"/>
      <c r="BH209" s="722"/>
      <c r="BI209" s="722"/>
      <c r="BN209" s="928">
        <v>2004</v>
      </c>
      <c r="BO209" s="927" t="str">
        <f>IF(ISNUMBER(C209),'Cover Page'!$D$35/1000000*C209/'FX rate'!$C$23,"")</f>
        <v/>
      </c>
      <c r="BP209" s="1116" t="str">
        <f>IF(ISNUMBER(D209),'Cover Page'!$D$35/1000000*D209/'FX rate'!$C$23,"")</f>
        <v/>
      </c>
      <c r="BQ209" s="1116" t="str">
        <f>IF(ISNUMBER(E209),'Cover Page'!$D$35/1000000*E209/'FX rate'!$C$23,"")</f>
        <v/>
      </c>
      <c r="BR209" s="1116" t="str">
        <f>IF(ISNUMBER(F209),'Cover Page'!$D$35/1000000*F209/'FX rate'!$C$23,"")</f>
        <v/>
      </c>
      <c r="BS209" s="1116" t="str">
        <f>IF(ISNUMBER(G209),'Cover Page'!$D$35/1000000*G209/'FX rate'!$C$23,"")</f>
        <v/>
      </c>
      <c r="BT209" s="1116" t="str">
        <f>IF(ISNUMBER(H209),'Cover Page'!$D$35/1000000*H209/'FX rate'!$C$23,"")</f>
        <v/>
      </c>
      <c r="BU209" s="1116" t="str">
        <f>IF(ISNUMBER(I209),'Cover Page'!$D$35/1000000*I209/'FX rate'!$C$23,"")</f>
        <v/>
      </c>
      <c r="BV209" s="1116" t="str">
        <f>IF(ISNUMBER(J209),'Cover Page'!$D$35/1000000*J209/'FX rate'!$C$23,"")</f>
        <v/>
      </c>
      <c r="BW209" s="1116" t="str">
        <f>IF(ISNUMBER(K209),'Cover Page'!$D$35/1000000*K209/'FX rate'!$C$23,"")</f>
        <v/>
      </c>
      <c r="BX209" s="1116" t="str">
        <f>IF(ISNUMBER(L209),'Cover Page'!$D$35/1000000*L209/'FX rate'!$C$23,"")</f>
        <v/>
      </c>
      <c r="BY209" s="1116" t="str">
        <f>IF(ISNUMBER(M209),'Cover Page'!$D$35/1000000*M209/'FX rate'!$C$23,"")</f>
        <v/>
      </c>
      <c r="BZ209" s="1116" t="str">
        <f>IF(ISNUMBER(N209),'Cover Page'!$D$35/1000000*N209/'FX rate'!$C$23,"")</f>
        <v/>
      </c>
      <c r="CA209" s="1116" t="str">
        <f>IF(ISNUMBER(O209),'Cover Page'!$D$35/1000000*O209/'FX rate'!$C$23,"")</f>
        <v/>
      </c>
      <c r="CB209" s="1116" t="str">
        <f>IF(ISNUMBER(P209),'Cover Page'!$D$35/1000000*P209/'FX rate'!$C$23,"")</f>
        <v/>
      </c>
      <c r="CC209" s="1176" t="str">
        <f>IF(ISNUMBER(Q209),'Cover Page'!$D$35/1000000*Q209/'FX rate'!$C$23,"")</f>
        <v/>
      </c>
      <c r="CD209" s="927">
        <f>IF(ISNUMBER(R209),'Cover Page'!$D$35/1000000*R209/'FX rate'!$C$23,"")</f>
        <v>0</v>
      </c>
      <c r="CE209" s="794"/>
      <c r="CF209" s="794"/>
      <c r="CG209" s="794"/>
      <c r="CH209" s="794"/>
      <c r="CI209" s="794"/>
      <c r="CJ209" s="795"/>
      <c r="CK209" s="795"/>
      <c r="CL209" s="795"/>
      <c r="CM209" s="795"/>
      <c r="CN209" s="795"/>
      <c r="CO209" s="795"/>
      <c r="CP209" s="795"/>
      <c r="CQ209" s="795"/>
      <c r="CR209" s="795"/>
      <c r="CS209" s="795"/>
    </row>
    <row r="210" spans="1:97" s="2" customFormat="1" ht="14.25" x14ac:dyDescent="0.2">
      <c r="A210" s="6"/>
      <c r="B210" s="82">
        <v>2005</v>
      </c>
      <c r="C210" s="202"/>
      <c r="D210" s="203"/>
      <c r="E210" s="203"/>
      <c r="F210" s="203"/>
      <c r="G210" s="203"/>
      <c r="H210" s="203"/>
      <c r="I210" s="203"/>
      <c r="J210" s="203"/>
      <c r="K210" s="203"/>
      <c r="L210" s="204"/>
      <c r="M210" s="203"/>
      <c r="N210" s="203"/>
      <c r="O210" s="203"/>
      <c r="P210" s="203"/>
      <c r="Q210" s="204"/>
      <c r="R210" s="462">
        <f t="shared" si="67"/>
        <v>0</v>
      </c>
      <c r="AH210" s="896">
        <v>2005</v>
      </c>
      <c r="AI210" s="895" t="str">
        <f>IF(ISNUMBER(C210),'Cover Page'!$D$35/1000000*'4 classification'!C210/'FX rate'!$C10,"")</f>
        <v/>
      </c>
      <c r="AJ210" s="1117" t="str">
        <f>IF(ISNUMBER(D210),'Cover Page'!$D$35/1000000*'4 classification'!D210/'FX rate'!$C10,"")</f>
        <v/>
      </c>
      <c r="AK210" s="1117" t="str">
        <f>IF(ISNUMBER(E210),'Cover Page'!$D$35/1000000*'4 classification'!E210/'FX rate'!$C10,"")</f>
        <v/>
      </c>
      <c r="AL210" s="1117" t="str">
        <f>IF(ISNUMBER(F210),'Cover Page'!$D$35/1000000*'4 classification'!F210/'FX rate'!$C10,"")</f>
        <v/>
      </c>
      <c r="AM210" s="1117" t="str">
        <f>IF(ISNUMBER(G210),'Cover Page'!$D$35/1000000*'4 classification'!G210/'FX rate'!$C10,"")</f>
        <v/>
      </c>
      <c r="AN210" s="1117" t="str">
        <f>IF(ISNUMBER(H210),'Cover Page'!$D$35/1000000*'4 classification'!H210/'FX rate'!$C10,"")</f>
        <v/>
      </c>
      <c r="AO210" s="1117" t="str">
        <f>IF(ISNUMBER(I210),'Cover Page'!$D$35/1000000*'4 classification'!I210/'FX rate'!$C10,"")</f>
        <v/>
      </c>
      <c r="AP210" s="1117" t="str">
        <f>IF(ISNUMBER(J210),'Cover Page'!$D$35/1000000*'4 classification'!J210/'FX rate'!$C10,"")</f>
        <v/>
      </c>
      <c r="AQ210" s="1117" t="str">
        <f>IF(ISNUMBER(K210),'Cover Page'!$D$35/1000000*'4 classification'!K210/'FX rate'!$C10,"")</f>
        <v/>
      </c>
      <c r="AR210" s="1117" t="str">
        <f>IF(ISNUMBER(L210),'Cover Page'!$D$35/1000000*'4 classification'!L210/'FX rate'!$C10,"")</f>
        <v/>
      </c>
      <c r="AS210" s="1117" t="str">
        <f>IF(ISNUMBER(M210),'Cover Page'!$D$35/1000000*'4 classification'!M210/'FX rate'!$C10,"")</f>
        <v/>
      </c>
      <c r="AT210" s="1117" t="str">
        <f>IF(ISNUMBER(N210),'Cover Page'!$D$35/1000000*'4 classification'!N210/'FX rate'!$C10,"")</f>
        <v/>
      </c>
      <c r="AU210" s="1117" t="str">
        <f>IF(ISNUMBER(O210),'Cover Page'!$D$35/1000000*'4 classification'!O210/'FX rate'!$C10,"")</f>
        <v/>
      </c>
      <c r="AV210" s="1117" t="str">
        <f>IF(ISNUMBER(P210),'Cover Page'!$D$35/1000000*'4 classification'!P210/'FX rate'!$C10,"")</f>
        <v/>
      </c>
      <c r="AW210" s="1177" t="str">
        <f>IF(ISNUMBER(Q210),'Cover Page'!$D$35/1000000*'4 classification'!Q210/'FX rate'!$C10,"")</f>
        <v/>
      </c>
      <c r="AX210" s="895">
        <f>IF(ISNUMBER(R210),'Cover Page'!$D$35/1000000*'4 classification'!R210/'FX rate'!$C10,"")</f>
        <v>0</v>
      </c>
      <c r="AY210" s="722"/>
      <c r="AZ210" s="722"/>
      <c r="BA210" s="722"/>
      <c r="BB210" s="722"/>
      <c r="BC210" s="722"/>
      <c r="BD210" s="722"/>
      <c r="BE210" s="722"/>
      <c r="BF210" s="722"/>
      <c r="BG210" s="722"/>
      <c r="BH210" s="722"/>
      <c r="BI210" s="722"/>
      <c r="BN210" s="928">
        <v>2005</v>
      </c>
      <c r="BO210" s="927" t="str">
        <f>IF(ISNUMBER(C210),'Cover Page'!$D$35/1000000*C210/'FX rate'!$C$23,"")</f>
        <v/>
      </c>
      <c r="BP210" s="1116" t="str">
        <f>IF(ISNUMBER(D210),'Cover Page'!$D$35/1000000*D210/'FX rate'!$C$23,"")</f>
        <v/>
      </c>
      <c r="BQ210" s="1116" t="str">
        <f>IF(ISNUMBER(E210),'Cover Page'!$D$35/1000000*E210/'FX rate'!$C$23,"")</f>
        <v/>
      </c>
      <c r="BR210" s="1116" t="str">
        <f>IF(ISNUMBER(F210),'Cover Page'!$D$35/1000000*F210/'FX rate'!$C$23,"")</f>
        <v/>
      </c>
      <c r="BS210" s="1116" t="str">
        <f>IF(ISNUMBER(G210),'Cover Page'!$D$35/1000000*G210/'FX rate'!$C$23,"")</f>
        <v/>
      </c>
      <c r="BT210" s="1116" t="str">
        <f>IF(ISNUMBER(H210),'Cover Page'!$D$35/1000000*H210/'FX rate'!$C$23,"")</f>
        <v/>
      </c>
      <c r="BU210" s="1116" t="str">
        <f>IF(ISNUMBER(I210),'Cover Page'!$D$35/1000000*I210/'FX rate'!$C$23,"")</f>
        <v/>
      </c>
      <c r="BV210" s="1116" t="str">
        <f>IF(ISNUMBER(J210),'Cover Page'!$D$35/1000000*J210/'FX rate'!$C$23,"")</f>
        <v/>
      </c>
      <c r="BW210" s="1116" t="str">
        <f>IF(ISNUMBER(K210),'Cover Page'!$D$35/1000000*K210/'FX rate'!$C$23,"")</f>
        <v/>
      </c>
      <c r="BX210" s="1116" t="str">
        <f>IF(ISNUMBER(L210),'Cover Page'!$D$35/1000000*L210/'FX rate'!$C$23,"")</f>
        <v/>
      </c>
      <c r="BY210" s="1116" t="str">
        <f>IF(ISNUMBER(M210),'Cover Page'!$D$35/1000000*M210/'FX rate'!$C$23,"")</f>
        <v/>
      </c>
      <c r="BZ210" s="1116" t="str">
        <f>IF(ISNUMBER(N210),'Cover Page'!$D$35/1000000*N210/'FX rate'!$C$23,"")</f>
        <v/>
      </c>
      <c r="CA210" s="1116" t="str">
        <f>IF(ISNUMBER(O210),'Cover Page'!$D$35/1000000*O210/'FX rate'!$C$23,"")</f>
        <v/>
      </c>
      <c r="CB210" s="1116" t="str">
        <f>IF(ISNUMBER(P210),'Cover Page'!$D$35/1000000*P210/'FX rate'!$C$23,"")</f>
        <v/>
      </c>
      <c r="CC210" s="1176" t="str">
        <f>IF(ISNUMBER(Q210),'Cover Page'!$D$35/1000000*Q210/'FX rate'!$C$23,"")</f>
        <v/>
      </c>
      <c r="CD210" s="927">
        <f>IF(ISNUMBER(R210),'Cover Page'!$D$35/1000000*R210/'FX rate'!$C$23,"")</f>
        <v>0</v>
      </c>
      <c r="CE210" s="794"/>
      <c r="CF210" s="794"/>
      <c r="CG210" s="794"/>
      <c r="CH210" s="794"/>
      <c r="CI210" s="794"/>
      <c r="CJ210" s="795"/>
      <c r="CK210" s="795"/>
      <c r="CL210" s="795"/>
      <c r="CM210" s="795"/>
      <c r="CN210" s="795"/>
      <c r="CO210" s="795"/>
      <c r="CP210" s="795"/>
      <c r="CQ210" s="795"/>
      <c r="CR210" s="795"/>
      <c r="CS210" s="795"/>
    </row>
    <row r="211" spans="1:97" s="2" customFormat="1" ht="14.25" x14ac:dyDescent="0.2">
      <c r="A211" s="6"/>
      <c r="B211" s="82">
        <v>2006</v>
      </c>
      <c r="C211" s="202"/>
      <c r="D211" s="203"/>
      <c r="E211" s="203"/>
      <c r="F211" s="203"/>
      <c r="G211" s="203"/>
      <c r="H211" s="203"/>
      <c r="I211" s="203"/>
      <c r="J211" s="203"/>
      <c r="K211" s="203"/>
      <c r="L211" s="204"/>
      <c r="M211" s="203"/>
      <c r="N211" s="203"/>
      <c r="O211" s="203"/>
      <c r="P211" s="203"/>
      <c r="Q211" s="204"/>
      <c r="R211" s="462">
        <f t="shared" si="67"/>
        <v>0</v>
      </c>
      <c r="AH211" s="896">
        <v>2006</v>
      </c>
      <c r="AI211" s="895" t="str">
        <f>IF(ISNUMBER(C211),'Cover Page'!$D$35/1000000*'4 classification'!C211/'FX rate'!$C11,"")</f>
        <v/>
      </c>
      <c r="AJ211" s="1117" t="str">
        <f>IF(ISNUMBER(D211),'Cover Page'!$D$35/1000000*'4 classification'!D211/'FX rate'!$C11,"")</f>
        <v/>
      </c>
      <c r="AK211" s="1117" t="str">
        <f>IF(ISNUMBER(E211),'Cover Page'!$D$35/1000000*'4 classification'!E211/'FX rate'!$C11,"")</f>
        <v/>
      </c>
      <c r="AL211" s="1117" t="str">
        <f>IF(ISNUMBER(F211),'Cover Page'!$D$35/1000000*'4 classification'!F211/'FX rate'!$C11,"")</f>
        <v/>
      </c>
      <c r="AM211" s="1117" t="str">
        <f>IF(ISNUMBER(G211),'Cover Page'!$D$35/1000000*'4 classification'!G211/'FX rate'!$C11,"")</f>
        <v/>
      </c>
      <c r="AN211" s="1117" t="str">
        <f>IF(ISNUMBER(H211),'Cover Page'!$D$35/1000000*'4 classification'!H211/'FX rate'!$C11,"")</f>
        <v/>
      </c>
      <c r="AO211" s="1117" t="str">
        <f>IF(ISNUMBER(I211),'Cover Page'!$D$35/1000000*'4 classification'!I211/'FX rate'!$C11,"")</f>
        <v/>
      </c>
      <c r="AP211" s="1117" t="str">
        <f>IF(ISNUMBER(J211),'Cover Page'!$D$35/1000000*'4 classification'!J211/'FX rate'!$C11,"")</f>
        <v/>
      </c>
      <c r="AQ211" s="1117" t="str">
        <f>IF(ISNUMBER(K211),'Cover Page'!$D$35/1000000*'4 classification'!K211/'FX rate'!$C11,"")</f>
        <v/>
      </c>
      <c r="AR211" s="1117" t="str">
        <f>IF(ISNUMBER(L211),'Cover Page'!$D$35/1000000*'4 classification'!L211/'FX rate'!$C11,"")</f>
        <v/>
      </c>
      <c r="AS211" s="1117" t="str">
        <f>IF(ISNUMBER(M211),'Cover Page'!$D$35/1000000*'4 classification'!M211/'FX rate'!$C11,"")</f>
        <v/>
      </c>
      <c r="AT211" s="1117" t="str">
        <f>IF(ISNUMBER(N211),'Cover Page'!$D$35/1000000*'4 classification'!N211/'FX rate'!$C11,"")</f>
        <v/>
      </c>
      <c r="AU211" s="1117" t="str">
        <f>IF(ISNUMBER(O211),'Cover Page'!$D$35/1000000*'4 classification'!O211/'FX rate'!$C11,"")</f>
        <v/>
      </c>
      <c r="AV211" s="1117" t="str">
        <f>IF(ISNUMBER(P211),'Cover Page'!$D$35/1000000*'4 classification'!P211/'FX rate'!$C11,"")</f>
        <v/>
      </c>
      <c r="AW211" s="1177" t="str">
        <f>IF(ISNUMBER(Q211),'Cover Page'!$D$35/1000000*'4 classification'!Q211/'FX rate'!$C11,"")</f>
        <v/>
      </c>
      <c r="AX211" s="895">
        <f>IF(ISNUMBER(R211),'Cover Page'!$D$35/1000000*'4 classification'!R211/'FX rate'!$C11,"")</f>
        <v>0</v>
      </c>
      <c r="AY211" s="722"/>
      <c r="AZ211" s="722"/>
      <c r="BA211" s="722"/>
      <c r="BB211" s="722"/>
      <c r="BC211" s="722"/>
      <c r="BD211" s="722"/>
      <c r="BE211" s="722"/>
      <c r="BF211" s="722"/>
      <c r="BG211" s="722"/>
      <c r="BH211" s="722"/>
      <c r="BI211" s="722"/>
      <c r="BN211" s="928">
        <v>2006</v>
      </c>
      <c r="BO211" s="927" t="str">
        <f>IF(ISNUMBER(C211),'Cover Page'!$D$35/1000000*C211/'FX rate'!$C$23,"")</f>
        <v/>
      </c>
      <c r="BP211" s="1116" t="str">
        <f>IF(ISNUMBER(D211),'Cover Page'!$D$35/1000000*D211/'FX rate'!$C$23,"")</f>
        <v/>
      </c>
      <c r="BQ211" s="1116" t="str">
        <f>IF(ISNUMBER(E211),'Cover Page'!$D$35/1000000*E211/'FX rate'!$C$23,"")</f>
        <v/>
      </c>
      <c r="BR211" s="1116" t="str">
        <f>IF(ISNUMBER(F211),'Cover Page'!$D$35/1000000*F211/'FX rate'!$C$23,"")</f>
        <v/>
      </c>
      <c r="BS211" s="1116" t="str">
        <f>IF(ISNUMBER(G211),'Cover Page'!$D$35/1000000*G211/'FX rate'!$C$23,"")</f>
        <v/>
      </c>
      <c r="BT211" s="1116" t="str">
        <f>IF(ISNUMBER(H211),'Cover Page'!$D$35/1000000*H211/'FX rate'!$C$23,"")</f>
        <v/>
      </c>
      <c r="BU211" s="1116" t="str">
        <f>IF(ISNUMBER(I211),'Cover Page'!$D$35/1000000*I211/'FX rate'!$C$23,"")</f>
        <v/>
      </c>
      <c r="BV211" s="1116" t="str">
        <f>IF(ISNUMBER(J211),'Cover Page'!$D$35/1000000*J211/'FX rate'!$C$23,"")</f>
        <v/>
      </c>
      <c r="BW211" s="1116" t="str">
        <f>IF(ISNUMBER(K211),'Cover Page'!$D$35/1000000*K211/'FX rate'!$C$23,"")</f>
        <v/>
      </c>
      <c r="BX211" s="1116" t="str">
        <f>IF(ISNUMBER(L211),'Cover Page'!$D$35/1000000*L211/'FX rate'!$C$23,"")</f>
        <v/>
      </c>
      <c r="BY211" s="1116" t="str">
        <f>IF(ISNUMBER(M211),'Cover Page'!$D$35/1000000*M211/'FX rate'!$C$23,"")</f>
        <v/>
      </c>
      <c r="BZ211" s="1116" t="str">
        <f>IF(ISNUMBER(N211),'Cover Page'!$D$35/1000000*N211/'FX rate'!$C$23,"")</f>
        <v/>
      </c>
      <c r="CA211" s="1116" t="str">
        <f>IF(ISNUMBER(O211),'Cover Page'!$D$35/1000000*O211/'FX rate'!$C$23,"")</f>
        <v/>
      </c>
      <c r="CB211" s="1116" t="str">
        <f>IF(ISNUMBER(P211),'Cover Page'!$D$35/1000000*P211/'FX rate'!$C$23,"")</f>
        <v/>
      </c>
      <c r="CC211" s="1176" t="str">
        <f>IF(ISNUMBER(Q211),'Cover Page'!$D$35/1000000*Q211/'FX rate'!$C$23,"")</f>
        <v/>
      </c>
      <c r="CD211" s="927">
        <f>IF(ISNUMBER(R211),'Cover Page'!$D$35/1000000*R211/'FX rate'!$C$23,"")</f>
        <v>0</v>
      </c>
      <c r="CE211" s="794"/>
      <c r="CF211" s="794"/>
      <c r="CG211" s="794"/>
      <c r="CH211" s="794"/>
      <c r="CI211" s="794"/>
      <c r="CJ211" s="795"/>
      <c r="CK211" s="795"/>
      <c r="CL211" s="795"/>
      <c r="CM211" s="795"/>
      <c r="CN211" s="795"/>
      <c r="CO211" s="795"/>
      <c r="CP211" s="795"/>
      <c r="CQ211" s="795"/>
      <c r="CR211" s="795"/>
      <c r="CS211" s="795"/>
    </row>
    <row r="212" spans="1:97" s="2" customFormat="1" ht="14.25" x14ac:dyDescent="0.2">
      <c r="A212" s="6"/>
      <c r="B212" s="82">
        <v>2007</v>
      </c>
      <c r="C212" s="202"/>
      <c r="D212" s="203"/>
      <c r="E212" s="203"/>
      <c r="F212" s="203"/>
      <c r="G212" s="203"/>
      <c r="H212" s="203"/>
      <c r="I212" s="203"/>
      <c r="J212" s="203"/>
      <c r="K212" s="203"/>
      <c r="L212" s="204"/>
      <c r="M212" s="203"/>
      <c r="N212" s="203"/>
      <c r="O212" s="203"/>
      <c r="P212" s="203"/>
      <c r="Q212" s="204"/>
      <c r="R212" s="462">
        <f t="shared" si="67"/>
        <v>0</v>
      </c>
      <c r="AH212" s="896">
        <v>2007</v>
      </c>
      <c r="AI212" s="895" t="str">
        <f>IF(ISNUMBER(C212),'Cover Page'!$D$35/1000000*'4 classification'!C212/'FX rate'!$C12,"")</f>
        <v/>
      </c>
      <c r="AJ212" s="1117" t="str">
        <f>IF(ISNUMBER(D212),'Cover Page'!$D$35/1000000*'4 classification'!D212/'FX rate'!$C12,"")</f>
        <v/>
      </c>
      <c r="AK212" s="1117" t="str">
        <f>IF(ISNUMBER(E212),'Cover Page'!$D$35/1000000*'4 classification'!E212/'FX rate'!$C12,"")</f>
        <v/>
      </c>
      <c r="AL212" s="1117" t="str">
        <f>IF(ISNUMBER(F212),'Cover Page'!$D$35/1000000*'4 classification'!F212/'FX rate'!$C12,"")</f>
        <v/>
      </c>
      <c r="AM212" s="1117" t="str">
        <f>IF(ISNUMBER(G212),'Cover Page'!$D$35/1000000*'4 classification'!G212/'FX rate'!$C12,"")</f>
        <v/>
      </c>
      <c r="AN212" s="1117" t="str">
        <f>IF(ISNUMBER(H212),'Cover Page'!$D$35/1000000*'4 classification'!H212/'FX rate'!$C12,"")</f>
        <v/>
      </c>
      <c r="AO212" s="1117" t="str">
        <f>IF(ISNUMBER(I212),'Cover Page'!$D$35/1000000*'4 classification'!I212/'FX rate'!$C12,"")</f>
        <v/>
      </c>
      <c r="AP212" s="1117" t="str">
        <f>IF(ISNUMBER(J212),'Cover Page'!$D$35/1000000*'4 classification'!J212/'FX rate'!$C12,"")</f>
        <v/>
      </c>
      <c r="AQ212" s="1117" t="str">
        <f>IF(ISNUMBER(K212),'Cover Page'!$D$35/1000000*'4 classification'!K212/'FX rate'!$C12,"")</f>
        <v/>
      </c>
      <c r="AR212" s="1117" t="str">
        <f>IF(ISNUMBER(L212),'Cover Page'!$D$35/1000000*'4 classification'!L212/'FX rate'!$C12,"")</f>
        <v/>
      </c>
      <c r="AS212" s="1117" t="str">
        <f>IF(ISNUMBER(M212),'Cover Page'!$D$35/1000000*'4 classification'!M212/'FX rate'!$C12,"")</f>
        <v/>
      </c>
      <c r="AT212" s="1117" t="str">
        <f>IF(ISNUMBER(N212),'Cover Page'!$D$35/1000000*'4 classification'!N212/'FX rate'!$C12,"")</f>
        <v/>
      </c>
      <c r="AU212" s="1117" t="str">
        <f>IF(ISNUMBER(O212),'Cover Page'!$D$35/1000000*'4 classification'!O212/'FX rate'!$C12,"")</f>
        <v/>
      </c>
      <c r="AV212" s="1117" t="str">
        <f>IF(ISNUMBER(P212),'Cover Page'!$D$35/1000000*'4 classification'!P212/'FX rate'!$C12,"")</f>
        <v/>
      </c>
      <c r="AW212" s="1177" t="str">
        <f>IF(ISNUMBER(Q212),'Cover Page'!$D$35/1000000*'4 classification'!Q212/'FX rate'!$C12,"")</f>
        <v/>
      </c>
      <c r="AX212" s="895">
        <f>IF(ISNUMBER(R212),'Cover Page'!$D$35/1000000*'4 classification'!R212/'FX rate'!$C12,"")</f>
        <v>0</v>
      </c>
      <c r="AY212" s="722"/>
      <c r="AZ212" s="722"/>
      <c r="BA212" s="722"/>
      <c r="BB212" s="722"/>
      <c r="BC212" s="722"/>
      <c r="BD212" s="722"/>
      <c r="BE212" s="722"/>
      <c r="BF212" s="722"/>
      <c r="BG212" s="722"/>
      <c r="BH212" s="722"/>
      <c r="BI212" s="722"/>
      <c r="BN212" s="928">
        <v>2007</v>
      </c>
      <c r="BO212" s="927" t="str">
        <f>IF(ISNUMBER(C212),'Cover Page'!$D$35/1000000*C212/'FX rate'!$C$23,"")</f>
        <v/>
      </c>
      <c r="BP212" s="1116" t="str">
        <f>IF(ISNUMBER(D212),'Cover Page'!$D$35/1000000*D212/'FX rate'!$C$23,"")</f>
        <v/>
      </c>
      <c r="BQ212" s="1116" t="str">
        <f>IF(ISNUMBER(E212),'Cover Page'!$D$35/1000000*E212/'FX rate'!$C$23,"")</f>
        <v/>
      </c>
      <c r="BR212" s="1116" t="str">
        <f>IF(ISNUMBER(F212),'Cover Page'!$D$35/1000000*F212/'FX rate'!$C$23,"")</f>
        <v/>
      </c>
      <c r="BS212" s="1116" t="str">
        <f>IF(ISNUMBER(G212),'Cover Page'!$D$35/1000000*G212/'FX rate'!$C$23,"")</f>
        <v/>
      </c>
      <c r="BT212" s="1116" t="str">
        <f>IF(ISNUMBER(H212),'Cover Page'!$D$35/1000000*H212/'FX rate'!$C$23,"")</f>
        <v/>
      </c>
      <c r="BU212" s="1116" t="str">
        <f>IF(ISNUMBER(I212),'Cover Page'!$D$35/1000000*I212/'FX rate'!$C$23,"")</f>
        <v/>
      </c>
      <c r="BV212" s="1116" t="str">
        <f>IF(ISNUMBER(J212),'Cover Page'!$D$35/1000000*J212/'FX rate'!$C$23,"")</f>
        <v/>
      </c>
      <c r="BW212" s="1116" t="str">
        <f>IF(ISNUMBER(K212),'Cover Page'!$D$35/1000000*K212/'FX rate'!$C$23,"")</f>
        <v/>
      </c>
      <c r="BX212" s="1116" t="str">
        <f>IF(ISNUMBER(L212),'Cover Page'!$D$35/1000000*L212/'FX rate'!$C$23,"")</f>
        <v/>
      </c>
      <c r="BY212" s="1116" t="str">
        <f>IF(ISNUMBER(M212),'Cover Page'!$D$35/1000000*M212/'FX rate'!$C$23,"")</f>
        <v/>
      </c>
      <c r="BZ212" s="1116" t="str">
        <f>IF(ISNUMBER(N212),'Cover Page'!$D$35/1000000*N212/'FX rate'!$C$23,"")</f>
        <v/>
      </c>
      <c r="CA212" s="1116" t="str">
        <f>IF(ISNUMBER(O212),'Cover Page'!$D$35/1000000*O212/'FX rate'!$C$23,"")</f>
        <v/>
      </c>
      <c r="CB212" s="1116" t="str">
        <f>IF(ISNUMBER(P212),'Cover Page'!$D$35/1000000*P212/'FX rate'!$C$23,"")</f>
        <v/>
      </c>
      <c r="CC212" s="1176" t="str">
        <f>IF(ISNUMBER(Q212),'Cover Page'!$D$35/1000000*Q212/'FX rate'!$C$23,"")</f>
        <v/>
      </c>
      <c r="CD212" s="927">
        <f>IF(ISNUMBER(R212),'Cover Page'!$D$35/1000000*R212/'FX rate'!$C$23,"")</f>
        <v>0</v>
      </c>
      <c r="CE212" s="794"/>
      <c r="CF212" s="794"/>
      <c r="CG212" s="794"/>
      <c r="CH212" s="794"/>
      <c r="CI212" s="794"/>
      <c r="CJ212" s="795"/>
      <c r="CK212" s="795"/>
      <c r="CL212" s="795"/>
      <c r="CM212" s="795"/>
      <c r="CN212" s="795"/>
      <c r="CO212" s="795"/>
      <c r="CP212" s="795"/>
      <c r="CQ212" s="795"/>
      <c r="CR212" s="795"/>
      <c r="CS212" s="795"/>
    </row>
    <row r="213" spans="1:97" s="2" customFormat="1" ht="14.25" x14ac:dyDescent="0.2">
      <c r="A213" s="6"/>
      <c r="B213" s="82">
        <v>2008</v>
      </c>
      <c r="C213" s="202"/>
      <c r="D213" s="203"/>
      <c r="E213" s="203"/>
      <c r="F213" s="203"/>
      <c r="G213" s="203"/>
      <c r="H213" s="203"/>
      <c r="I213" s="203"/>
      <c r="J213" s="203"/>
      <c r="K213" s="203"/>
      <c r="L213" s="204"/>
      <c r="M213" s="203"/>
      <c r="N213" s="203"/>
      <c r="O213" s="203"/>
      <c r="P213" s="203"/>
      <c r="Q213" s="204"/>
      <c r="R213" s="462">
        <f t="shared" si="67"/>
        <v>0</v>
      </c>
      <c r="AH213" s="896">
        <v>2008</v>
      </c>
      <c r="AI213" s="895" t="str">
        <f>IF(ISNUMBER(C213),'Cover Page'!$D$35/1000000*'4 classification'!C213/'FX rate'!$C13,"")</f>
        <v/>
      </c>
      <c r="AJ213" s="1117" t="str">
        <f>IF(ISNUMBER(D213),'Cover Page'!$D$35/1000000*'4 classification'!D213/'FX rate'!$C13,"")</f>
        <v/>
      </c>
      <c r="AK213" s="1117" t="str">
        <f>IF(ISNUMBER(E213),'Cover Page'!$D$35/1000000*'4 classification'!E213/'FX rate'!$C13,"")</f>
        <v/>
      </c>
      <c r="AL213" s="1117" t="str">
        <f>IF(ISNUMBER(F213),'Cover Page'!$D$35/1000000*'4 classification'!F213/'FX rate'!$C13,"")</f>
        <v/>
      </c>
      <c r="AM213" s="1117" t="str">
        <f>IF(ISNUMBER(G213),'Cover Page'!$D$35/1000000*'4 classification'!G213/'FX rate'!$C13,"")</f>
        <v/>
      </c>
      <c r="AN213" s="1117" t="str">
        <f>IF(ISNUMBER(H213),'Cover Page'!$D$35/1000000*'4 classification'!H213/'FX rate'!$C13,"")</f>
        <v/>
      </c>
      <c r="AO213" s="1117" t="str">
        <f>IF(ISNUMBER(I213),'Cover Page'!$D$35/1000000*'4 classification'!I213/'FX rate'!$C13,"")</f>
        <v/>
      </c>
      <c r="AP213" s="1117" t="str">
        <f>IF(ISNUMBER(J213),'Cover Page'!$D$35/1000000*'4 classification'!J213/'FX rate'!$C13,"")</f>
        <v/>
      </c>
      <c r="AQ213" s="1117" t="str">
        <f>IF(ISNUMBER(K213),'Cover Page'!$D$35/1000000*'4 classification'!K213/'FX rate'!$C13,"")</f>
        <v/>
      </c>
      <c r="AR213" s="1117" t="str">
        <f>IF(ISNUMBER(L213),'Cover Page'!$D$35/1000000*'4 classification'!L213/'FX rate'!$C13,"")</f>
        <v/>
      </c>
      <c r="AS213" s="1117" t="str">
        <f>IF(ISNUMBER(M213),'Cover Page'!$D$35/1000000*'4 classification'!M213/'FX rate'!$C13,"")</f>
        <v/>
      </c>
      <c r="AT213" s="1117" t="str">
        <f>IF(ISNUMBER(N213),'Cover Page'!$D$35/1000000*'4 classification'!N213/'FX rate'!$C13,"")</f>
        <v/>
      </c>
      <c r="AU213" s="1117" t="str">
        <f>IF(ISNUMBER(O213),'Cover Page'!$D$35/1000000*'4 classification'!O213/'FX rate'!$C13,"")</f>
        <v/>
      </c>
      <c r="AV213" s="1117" t="str">
        <f>IF(ISNUMBER(P213),'Cover Page'!$D$35/1000000*'4 classification'!P213/'FX rate'!$C13,"")</f>
        <v/>
      </c>
      <c r="AW213" s="1177" t="str">
        <f>IF(ISNUMBER(Q213),'Cover Page'!$D$35/1000000*'4 classification'!Q213/'FX rate'!$C13,"")</f>
        <v/>
      </c>
      <c r="AX213" s="895">
        <f>IF(ISNUMBER(R213),'Cover Page'!$D$35/1000000*'4 classification'!R213/'FX rate'!$C13,"")</f>
        <v>0</v>
      </c>
      <c r="AY213" s="722"/>
      <c r="AZ213" s="722"/>
      <c r="BA213" s="722"/>
      <c r="BB213" s="722"/>
      <c r="BC213" s="722"/>
      <c r="BD213" s="722"/>
      <c r="BE213" s="722"/>
      <c r="BF213" s="722"/>
      <c r="BG213" s="722"/>
      <c r="BH213" s="722"/>
      <c r="BI213" s="722"/>
      <c r="BN213" s="928">
        <v>2008</v>
      </c>
      <c r="BO213" s="927" t="str">
        <f>IF(ISNUMBER(C213),'Cover Page'!$D$35/1000000*C213/'FX rate'!$C$23,"")</f>
        <v/>
      </c>
      <c r="BP213" s="1116" t="str">
        <f>IF(ISNUMBER(D213),'Cover Page'!$D$35/1000000*D213/'FX rate'!$C$23,"")</f>
        <v/>
      </c>
      <c r="BQ213" s="1116" t="str">
        <f>IF(ISNUMBER(E213),'Cover Page'!$D$35/1000000*E213/'FX rate'!$C$23,"")</f>
        <v/>
      </c>
      <c r="BR213" s="1116" t="str">
        <f>IF(ISNUMBER(F213),'Cover Page'!$D$35/1000000*F213/'FX rate'!$C$23,"")</f>
        <v/>
      </c>
      <c r="BS213" s="1116" t="str">
        <f>IF(ISNUMBER(G213),'Cover Page'!$D$35/1000000*G213/'FX rate'!$C$23,"")</f>
        <v/>
      </c>
      <c r="BT213" s="1116" t="str">
        <f>IF(ISNUMBER(H213),'Cover Page'!$D$35/1000000*H213/'FX rate'!$C$23,"")</f>
        <v/>
      </c>
      <c r="BU213" s="1116" t="str">
        <f>IF(ISNUMBER(I213),'Cover Page'!$D$35/1000000*I213/'FX rate'!$C$23,"")</f>
        <v/>
      </c>
      <c r="BV213" s="1116" t="str">
        <f>IF(ISNUMBER(J213),'Cover Page'!$D$35/1000000*J213/'FX rate'!$C$23,"")</f>
        <v/>
      </c>
      <c r="BW213" s="1116" t="str">
        <f>IF(ISNUMBER(K213),'Cover Page'!$D$35/1000000*K213/'FX rate'!$C$23,"")</f>
        <v/>
      </c>
      <c r="BX213" s="1116" t="str">
        <f>IF(ISNUMBER(L213),'Cover Page'!$D$35/1000000*L213/'FX rate'!$C$23,"")</f>
        <v/>
      </c>
      <c r="BY213" s="1116" t="str">
        <f>IF(ISNUMBER(M213),'Cover Page'!$D$35/1000000*M213/'FX rate'!$C$23,"")</f>
        <v/>
      </c>
      <c r="BZ213" s="1116" t="str">
        <f>IF(ISNUMBER(N213),'Cover Page'!$D$35/1000000*N213/'FX rate'!$C$23,"")</f>
        <v/>
      </c>
      <c r="CA213" s="1116" t="str">
        <f>IF(ISNUMBER(O213),'Cover Page'!$D$35/1000000*O213/'FX rate'!$C$23,"")</f>
        <v/>
      </c>
      <c r="CB213" s="1116" t="str">
        <f>IF(ISNUMBER(P213),'Cover Page'!$D$35/1000000*P213/'FX rate'!$C$23,"")</f>
        <v/>
      </c>
      <c r="CC213" s="1176" t="str">
        <f>IF(ISNUMBER(Q213),'Cover Page'!$D$35/1000000*Q213/'FX rate'!$C$23,"")</f>
        <v/>
      </c>
      <c r="CD213" s="927">
        <f>IF(ISNUMBER(R213),'Cover Page'!$D$35/1000000*R213/'FX rate'!$C$23,"")</f>
        <v>0</v>
      </c>
      <c r="CE213" s="794"/>
      <c r="CF213" s="794"/>
      <c r="CG213" s="794"/>
      <c r="CH213" s="794"/>
      <c r="CI213" s="794"/>
      <c r="CJ213" s="795"/>
      <c r="CK213" s="795"/>
      <c r="CL213" s="795"/>
      <c r="CM213" s="795"/>
      <c r="CN213" s="795"/>
      <c r="CO213" s="795"/>
      <c r="CP213" s="795"/>
      <c r="CQ213" s="795"/>
      <c r="CR213" s="795"/>
      <c r="CS213" s="795"/>
    </row>
    <row r="214" spans="1:97" s="2" customFormat="1" ht="14.25" x14ac:dyDescent="0.2">
      <c r="A214" s="6"/>
      <c r="B214" s="82">
        <v>2009</v>
      </c>
      <c r="C214" s="202"/>
      <c r="D214" s="203"/>
      <c r="E214" s="203"/>
      <c r="F214" s="203"/>
      <c r="G214" s="203"/>
      <c r="H214" s="203"/>
      <c r="I214" s="203"/>
      <c r="J214" s="203"/>
      <c r="K214" s="203"/>
      <c r="L214" s="204"/>
      <c r="M214" s="203"/>
      <c r="N214" s="203"/>
      <c r="O214" s="203"/>
      <c r="P214" s="203"/>
      <c r="Q214" s="204"/>
      <c r="R214" s="462">
        <f t="shared" si="67"/>
        <v>0</v>
      </c>
      <c r="AH214" s="896">
        <v>2009</v>
      </c>
      <c r="AI214" s="895" t="str">
        <f>IF(ISNUMBER(C214),'Cover Page'!$D$35/1000000*'4 classification'!C214/'FX rate'!$C14,"")</f>
        <v/>
      </c>
      <c r="AJ214" s="1117" t="str">
        <f>IF(ISNUMBER(D214),'Cover Page'!$D$35/1000000*'4 classification'!D214/'FX rate'!$C14,"")</f>
        <v/>
      </c>
      <c r="AK214" s="1117" t="str">
        <f>IF(ISNUMBER(E214),'Cover Page'!$D$35/1000000*'4 classification'!E214/'FX rate'!$C14,"")</f>
        <v/>
      </c>
      <c r="AL214" s="1117" t="str">
        <f>IF(ISNUMBER(F214),'Cover Page'!$D$35/1000000*'4 classification'!F214/'FX rate'!$C14,"")</f>
        <v/>
      </c>
      <c r="AM214" s="1117" t="str">
        <f>IF(ISNUMBER(G214),'Cover Page'!$D$35/1000000*'4 classification'!G214/'FX rate'!$C14,"")</f>
        <v/>
      </c>
      <c r="AN214" s="1117" t="str">
        <f>IF(ISNUMBER(H214),'Cover Page'!$D$35/1000000*'4 classification'!H214/'FX rate'!$C14,"")</f>
        <v/>
      </c>
      <c r="AO214" s="1117" t="str">
        <f>IF(ISNUMBER(I214),'Cover Page'!$D$35/1000000*'4 classification'!I214/'FX rate'!$C14,"")</f>
        <v/>
      </c>
      <c r="AP214" s="1117" t="str">
        <f>IF(ISNUMBER(J214),'Cover Page'!$D$35/1000000*'4 classification'!J214/'FX rate'!$C14,"")</f>
        <v/>
      </c>
      <c r="AQ214" s="1117" t="str">
        <f>IF(ISNUMBER(K214),'Cover Page'!$D$35/1000000*'4 classification'!K214/'FX rate'!$C14,"")</f>
        <v/>
      </c>
      <c r="AR214" s="1117" t="str">
        <f>IF(ISNUMBER(L214),'Cover Page'!$D$35/1000000*'4 classification'!L214/'FX rate'!$C14,"")</f>
        <v/>
      </c>
      <c r="AS214" s="1117" t="str">
        <f>IF(ISNUMBER(M214),'Cover Page'!$D$35/1000000*'4 classification'!M214/'FX rate'!$C14,"")</f>
        <v/>
      </c>
      <c r="AT214" s="1117" t="str">
        <f>IF(ISNUMBER(N214),'Cover Page'!$D$35/1000000*'4 classification'!N214/'FX rate'!$C14,"")</f>
        <v/>
      </c>
      <c r="AU214" s="1117" t="str">
        <f>IF(ISNUMBER(O214),'Cover Page'!$D$35/1000000*'4 classification'!O214/'FX rate'!$C14,"")</f>
        <v/>
      </c>
      <c r="AV214" s="1117" t="str">
        <f>IF(ISNUMBER(P214),'Cover Page'!$D$35/1000000*'4 classification'!P214/'FX rate'!$C14,"")</f>
        <v/>
      </c>
      <c r="AW214" s="1177" t="str">
        <f>IF(ISNUMBER(Q214),'Cover Page'!$D$35/1000000*'4 classification'!Q214/'FX rate'!$C14,"")</f>
        <v/>
      </c>
      <c r="AX214" s="895">
        <f>IF(ISNUMBER(R214),'Cover Page'!$D$35/1000000*'4 classification'!R214/'FX rate'!$C14,"")</f>
        <v>0</v>
      </c>
      <c r="AY214" s="722"/>
      <c r="AZ214" s="722"/>
      <c r="BA214" s="722"/>
      <c r="BB214" s="722"/>
      <c r="BC214" s="722"/>
      <c r="BD214" s="722"/>
      <c r="BE214" s="722"/>
      <c r="BF214" s="722"/>
      <c r="BG214" s="722"/>
      <c r="BH214" s="722"/>
      <c r="BI214" s="722"/>
      <c r="BN214" s="928">
        <v>2009</v>
      </c>
      <c r="BO214" s="927" t="str">
        <f>IF(ISNUMBER(C214),'Cover Page'!$D$35/1000000*C214/'FX rate'!$C$23,"")</f>
        <v/>
      </c>
      <c r="BP214" s="1116" t="str">
        <f>IF(ISNUMBER(D214),'Cover Page'!$D$35/1000000*D214/'FX rate'!$C$23,"")</f>
        <v/>
      </c>
      <c r="BQ214" s="1116" t="str">
        <f>IF(ISNUMBER(E214),'Cover Page'!$D$35/1000000*E214/'FX rate'!$C$23,"")</f>
        <v/>
      </c>
      <c r="BR214" s="1116" t="str">
        <f>IF(ISNUMBER(F214),'Cover Page'!$D$35/1000000*F214/'FX rate'!$C$23,"")</f>
        <v/>
      </c>
      <c r="BS214" s="1116" t="str">
        <f>IF(ISNUMBER(G214),'Cover Page'!$D$35/1000000*G214/'FX rate'!$C$23,"")</f>
        <v/>
      </c>
      <c r="BT214" s="1116" t="str">
        <f>IF(ISNUMBER(H214),'Cover Page'!$D$35/1000000*H214/'FX rate'!$C$23,"")</f>
        <v/>
      </c>
      <c r="BU214" s="1116" t="str">
        <f>IF(ISNUMBER(I214),'Cover Page'!$D$35/1000000*I214/'FX rate'!$C$23,"")</f>
        <v/>
      </c>
      <c r="BV214" s="1116" t="str">
        <f>IF(ISNUMBER(J214),'Cover Page'!$D$35/1000000*J214/'FX rate'!$C$23,"")</f>
        <v/>
      </c>
      <c r="BW214" s="1116" t="str">
        <f>IF(ISNUMBER(K214),'Cover Page'!$D$35/1000000*K214/'FX rate'!$C$23,"")</f>
        <v/>
      </c>
      <c r="BX214" s="1116" t="str">
        <f>IF(ISNUMBER(L214),'Cover Page'!$D$35/1000000*L214/'FX rate'!$C$23,"")</f>
        <v/>
      </c>
      <c r="BY214" s="1116" t="str">
        <f>IF(ISNUMBER(M214),'Cover Page'!$D$35/1000000*M214/'FX rate'!$C$23,"")</f>
        <v/>
      </c>
      <c r="BZ214" s="1116" t="str">
        <f>IF(ISNUMBER(N214),'Cover Page'!$D$35/1000000*N214/'FX rate'!$C$23,"")</f>
        <v/>
      </c>
      <c r="CA214" s="1116" t="str">
        <f>IF(ISNUMBER(O214),'Cover Page'!$D$35/1000000*O214/'FX rate'!$C$23,"")</f>
        <v/>
      </c>
      <c r="CB214" s="1116" t="str">
        <f>IF(ISNUMBER(P214),'Cover Page'!$D$35/1000000*P214/'FX rate'!$C$23,"")</f>
        <v/>
      </c>
      <c r="CC214" s="1176" t="str">
        <f>IF(ISNUMBER(Q214),'Cover Page'!$D$35/1000000*Q214/'FX rate'!$C$23,"")</f>
        <v/>
      </c>
      <c r="CD214" s="927">
        <f>IF(ISNUMBER(R214),'Cover Page'!$D$35/1000000*R214/'FX rate'!$C$23,"")</f>
        <v>0</v>
      </c>
      <c r="CE214" s="794"/>
      <c r="CF214" s="794"/>
      <c r="CG214" s="794"/>
      <c r="CH214" s="794"/>
      <c r="CI214" s="794"/>
      <c r="CJ214" s="795"/>
      <c r="CK214" s="795"/>
      <c r="CL214" s="795"/>
      <c r="CM214" s="795"/>
      <c r="CN214" s="795"/>
      <c r="CO214" s="795"/>
      <c r="CP214" s="795"/>
      <c r="CQ214" s="795"/>
      <c r="CR214" s="795"/>
      <c r="CS214" s="795"/>
    </row>
    <row r="215" spans="1:97" s="2" customFormat="1" ht="14.25" x14ac:dyDescent="0.2">
      <c r="A215" s="6"/>
      <c r="B215" s="82">
        <v>2010</v>
      </c>
      <c r="C215" s="202"/>
      <c r="D215" s="203"/>
      <c r="E215" s="203"/>
      <c r="F215" s="203"/>
      <c r="G215" s="203"/>
      <c r="H215" s="203"/>
      <c r="I215" s="203"/>
      <c r="J215" s="203"/>
      <c r="K215" s="203"/>
      <c r="L215" s="204"/>
      <c r="M215" s="203"/>
      <c r="N215" s="203"/>
      <c r="O215" s="203"/>
      <c r="P215" s="203"/>
      <c r="Q215" s="204"/>
      <c r="R215" s="462">
        <f t="shared" si="67"/>
        <v>0</v>
      </c>
      <c r="AH215" s="896">
        <v>2010</v>
      </c>
      <c r="AI215" s="895" t="str">
        <f>IF(ISNUMBER(C215),'Cover Page'!$D$35/1000000*'4 classification'!C215/'FX rate'!$C15,"")</f>
        <v/>
      </c>
      <c r="AJ215" s="1117" t="str">
        <f>IF(ISNUMBER(D215),'Cover Page'!$D$35/1000000*'4 classification'!D215/'FX rate'!$C15,"")</f>
        <v/>
      </c>
      <c r="AK215" s="1117" t="str">
        <f>IF(ISNUMBER(E215),'Cover Page'!$D$35/1000000*'4 classification'!E215/'FX rate'!$C15,"")</f>
        <v/>
      </c>
      <c r="AL215" s="1117" t="str">
        <f>IF(ISNUMBER(F215),'Cover Page'!$D$35/1000000*'4 classification'!F215/'FX rate'!$C15,"")</f>
        <v/>
      </c>
      <c r="AM215" s="1117" t="str">
        <f>IF(ISNUMBER(G215),'Cover Page'!$D$35/1000000*'4 classification'!G215/'FX rate'!$C15,"")</f>
        <v/>
      </c>
      <c r="AN215" s="1117" t="str">
        <f>IF(ISNUMBER(H215),'Cover Page'!$D$35/1000000*'4 classification'!H215/'FX rate'!$C15,"")</f>
        <v/>
      </c>
      <c r="AO215" s="1117" t="str">
        <f>IF(ISNUMBER(I215),'Cover Page'!$D$35/1000000*'4 classification'!I215/'FX rate'!$C15,"")</f>
        <v/>
      </c>
      <c r="AP215" s="1117" t="str">
        <f>IF(ISNUMBER(J215),'Cover Page'!$D$35/1000000*'4 classification'!J215/'FX rate'!$C15,"")</f>
        <v/>
      </c>
      <c r="AQ215" s="1117" t="str">
        <f>IF(ISNUMBER(K215),'Cover Page'!$D$35/1000000*'4 classification'!K215/'FX rate'!$C15,"")</f>
        <v/>
      </c>
      <c r="AR215" s="1117" t="str">
        <f>IF(ISNUMBER(L215),'Cover Page'!$D$35/1000000*'4 classification'!L215/'FX rate'!$C15,"")</f>
        <v/>
      </c>
      <c r="AS215" s="1117" t="str">
        <f>IF(ISNUMBER(M215),'Cover Page'!$D$35/1000000*'4 classification'!M215/'FX rate'!$C15,"")</f>
        <v/>
      </c>
      <c r="AT215" s="1117" t="str">
        <f>IF(ISNUMBER(N215),'Cover Page'!$D$35/1000000*'4 classification'!N215/'FX rate'!$C15,"")</f>
        <v/>
      </c>
      <c r="AU215" s="1117" t="str">
        <f>IF(ISNUMBER(O215),'Cover Page'!$D$35/1000000*'4 classification'!O215/'FX rate'!$C15,"")</f>
        <v/>
      </c>
      <c r="AV215" s="1117" t="str">
        <f>IF(ISNUMBER(P215),'Cover Page'!$D$35/1000000*'4 classification'!P215/'FX rate'!$C15,"")</f>
        <v/>
      </c>
      <c r="AW215" s="1177" t="str">
        <f>IF(ISNUMBER(Q215),'Cover Page'!$D$35/1000000*'4 classification'!Q215/'FX rate'!$C15,"")</f>
        <v/>
      </c>
      <c r="AX215" s="895">
        <f>IF(ISNUMBER(R215),'Cover Page'!$D$35/1000000*'4 classification'!R215/'FX rate'!$C15,"")</f>
        <v>0</v>
      </c>
      <c r="AY215" s="722"/>
      <c r="AZ215" s="722"/>
      <c r="BA215" s="722"/>
      <c r="BB215" s="722"/>
      <c r="BC215" s="722"/>
      <c r="BD215" s="722"/>
      <c r="BE215" s="722"/>
      <c r="BF215" s="722"/>
      <c r="BG215" s="722"/>
      <c r="BH215" s="722"/>
      <c r="BI215" s="722"/>
      <c r="BN215" s="928">
        <v>2010</v>
      </c>
      <c r="BO215" s="927" t="str">
        <f>IF(ISNUMBER(C215),'Cover Page'!$D$35/1000000*C215/'FX rate'!$C$23,"")</f>
        <v/>
      </c>
      <c r="BP215" s="1116" t="str">
        <f>IF(ISNUMBER(D215),'Cover Page'!$D$35/1000000*D215/'FX rate'!$C$23,"")</f>
        <v/>
      </c>
      <c r="BQ215" s="1116" t="str">
        <f>IF(ISNUMBER(E215),'Cover Page'!$D$35/1000000*E215/'FX rate'!$C$23,"")</f>
        <v/>
      </c>
      <c r="BR215" s="1116" t="str">
        <f>IF(ISNUMBER(F215),'Cover Page'!$D$35/1000000*F215/'FX rate'!$C$23,"")</f>
        <v/>
      </c>
      <c r="BS215" s="1116" t="str">
        <f>IF(ISNUMBER(G215),'Cover Page'!$D$35/1000000*G215/'FX rate'!$C$23,"")</f>
        <v/>
      </c>
      <c r="BT215" s="1116" t="str">
        <f>IF(ISNUMBER(H215),'Cover Page'!$D$35/1000000*H215/'FX rate'!$C$23,"")</f>
        <v/>
      </c>
      <c r="BU215" s="1116" t="str">
        <f>IF(ISNUMBER(I215),'Cover Page'!$D$35/1000000*I215/'FX rate'!$C$23,"")</f>
        <v/>
      </c>
      <c r="BV215" s="1116" t="str">
        <f>IF(ISNUMBER(J215),'Cover Page'!$D$35/1000000*J215/'FX rate'!$C$23,"")</f>
        <v/>
      </c>
      <c r="BW215" s="1116" t="str">
        <f>IF(ISNUMBER(K215),'Cover Page'!$D$35/1000000*K215/'FX rate'!$C$23,"")</f>
        <v/>
      </c>
      <c r="BX215" s="1116" t="str">
        <f>IF(ISNUMBER(L215),'Cover Page'!$D$35/1000000*L215/'FX rate'!$C$23,"")</f>
        <v/>
      </c>
      <c r="BY215" s="1116" t="str">
        <f>IF(ISNUMBER(M215),'Cover Page'!$D$35/1000000*M215/'FX rate'!$C$23,"")</f>
        <v/>
      </c>
      <c r="BZ215" s="1116" t="str">
        <f>IF(ISNUMBER(N215),'Cover Page'!$D$35/1000000*N215/'FX rate'!$C$23,"")</f>
        <v/>
      </c>
      <c r="CA215" s="1116" t="str">
        <f>IF(ISNUMBER(O215),'Cover Page'!$D$35/1000000*O215/'FX rate'!$C$23,"")</f>
        <v/>
      </c>
      <c r="CB215" s="1116" t="str">
        <f>IF(ISNUMBER(P215),'Cover Page'!$D$35/1000000*P215/'FX rate'!$C$23,"")</f>
        <v/>
      </c>
      <c r="CC215" s="1176" t="str">
        <f>IF(ISNUMBER(Q215),'Cover Page'!$D$35/1000000*Q215/'FX rate'!$C$23,"")</f>
        <v/>
      </c>
      <c r="CD215" s="927">
        <f>IF(ISNUMBER(R215),'Cover Page'!$D$35/1000000*R215/'FX rate'!$C$23,"")</f>
        <v>0</v>
      </c>
      <c r="CE215" s="794"/>
      <c r="CF215" s="794"/>
      <c r="CG215" s="794"/>
      <c r="CH215" s="794"/>
      <c r="CI215" s="794"/>
      <c r="CJ215" s="795"/>
      <c r="CK215" s="795"/>
      <c r="CL215" s="795"/>
      <c r="CM215" s="795"/>
      <c r="CN215" s="795"/>
      <c r="CO215" s="795"/>
      <c r="CP215" s="795"/>
      <c r="CQ215" s="795"/>
      <c r="CR215" s="795"/>
      <c r="CS215" s="795"/>
    </row>
    <row r="216" spans="1:97" s="2" customFormat="1" ht="14.25" x14ac:dyDescent="0.2">
      <c r="A216" s="6"/>
      <c r="B216" s="82">
        <v>2011</v>
      </c>
      <c r="C216" s="202"/>
      <c r="D216" s="203"/>
      <c r="E216" s="203"/>
      <c r="F216" s="203"/>
      <c r="G216" s="203"/>
      <c r="H216" s="203"/>
      <c r="I216" s="203"/>
      <c r="J216" s="203"/>
      <c r="K216" s="203"/>
      <c r="L216" s="204"/>
      <c r="M216" s="203"/>
      <c r="N216" s="203"/>
      <c r="O216" s="203"/>
      <c r="P216" s="203"/>
      <c r="Q216" s="204"/>
      <c r="R216" s="462">
        <f t="shared" si="67"/>
        <v>0</v>
      </c>
      <c r="AH216" s="896">
        <v>2011</v>
      </c>
      <c r="AI216" s="895" t="str">
        <f>IF(ISNUMBER(C216),'Cover Page'!$D$35/1000000*'4 classification'!C216/'FX rate'!$C16,"")</f>
        <v/>
      </c>
      <c r="AJ216" s="1117" t="str">
        <f>IF(ISNUMBER(D216),'Cover Page'!$D$35/1000000*'4 classification'!D216/'FX rate'!$C16,"")</f>
        <v/>
      </c>
      <c r="AK216" s="1117" t="str">
        <f>IF(ISNUMBER(E216),'Cover Page'!$D$35/1000000*'4 classification'!E216/'FX rate'!$C16,"")</f>
        <v/>
      </c>
      <c r="AL216" s="1117" t="str">
        <f>IF(ISNUMBER(F216),'Cover Page'!$D$35/1000000*'4 classification'!F216/'FX rate'!$C16,"")</f>
        <v/>
      </c>
      <c r="AM216" s="1117" t="str">
        <f>IF(ISNUMBER(G216),'Cover Page'!$D$35/1000000*'4 classification'!G216/'FX rate'!$C16,"")</f>
        <v/>
      </c>
      <c r="AN216" s="1117" t="str">
        <f>IF(ISNUMBER(H216),'Cover Page'!$D$35/1000000*'4 classification'!H216/'FX rate'!$C16,"")</f>
        <v/>
      </c>
      <c r="AO216" s="1117" t="str">
        <f>IF(ISNUMBER(I216),'Cover Page'!$D$35/1000000*'4 classification'!I216/'FX rate'!$C16,"")</f>
        <v/>
      </c>
      <c r="AP216" s="1117" t="str">
        <f>IF(ISNUMBER(J216),'Cover Page'!$D$35/1000000*'4 classification'!J216/'FX rate'!$C16,"")</f>
        <v/>
      </c>
      <c r="AQ216" s="1117" t="str">
        <f>IF(ISNUMBER(K216),'Cover Page'!$D$35/1000000*'4 classification'!K216/'FX rate'!$C16,"")</f>
        <v/>
      </c>
      <c r="AR216" s="1117" t="str">
        <f>IF(ISNUMBER(L216),'Cover Page'!$D$35/1000000*'4 classification'!L216/'FX rate'!$C16,"")</f>
        <v/>
      </c>
      <c r="AS216" s="1117" t="str">
        <f>IF(ISNUMBER(M216),'Cover Page'!$D$35/1000000*'4 classification'!M216/'FX rate'!$C16,"")</f>
        <v/>
      </c>
      <c r="AT216" s="1117" t="str">
        <f>IF(ISNUMBER(N216),'Cover Page'!$D$35/1000000*'4 classification'!N216/'FX rate'!$C16,"")</f>
        <v/>
      </c>
      <c r="AU216" s="1117" t="str">
        <f>IF(ISNUMBER(O216),'Cover Page'!$D$35/1000000*'4 classification'!O216/'FX rate'!$C16,"")</f>
        <v/>
      </c>
      <c r="AV216" s="1117" t="str">
        <f>IF(ISNUMBER(P216),'Cover Page'!$D$35/1000000*'4 classification'!P216/'FX rate'!$C16,"")</f>
        <v/>
      </c>
      <c r="AW216" s="1177" t="str">
        <f>IF(ISNUMBER(Q216),'Cover Page'!$D$35/1000000*'4 classification'!Q216/'FX rate'!$C16,"")</f>
        <v/>
      </c>
      <c r="AX216" s="895">
        <f>IF(ISNUMBER(R216),'Cover Page'!$D$35/1000000*'4 classification'!R216/'FX rate'!$C16,"")</f>
        <v>0</v>
      </c>
      <c r="AY216" s="722"/>
      <c r="AZ216" s="722"/>
      <c r="BA216" s="722"/>
      <c r="BB216" s="722"/>
      <c r="BC216" s="722"/>
      <c r="BD216" s="722"/>
      <c r="BE216" s="722"/>
      <c r="BF216" s="722"/>
      <c r="BG216" s="722"/>
      <c r="BH216" s="722"/>
      <c r="BI216" s="722"/>
      <c r="BN216" s="928">
        <v>2011</v>
      </c>
      <c r="BO216" s="927" t="str">
        <f>IF(ISNUMBER(C216),'Cover Page'!$D$35/1000000*C216/'FX rate'!$C$23,"")</f>
        <v/>
      </c>
      <c r="BP216" s="1116" t="str">
        <f>IF(ISNUMBER(D216),'Cover Page'!$D$35/1000000*D216/'FX rate'!$C$23,"")</f>
        <v/>
      </c>
      <c r="BQ216" s="1116" t="str">
        <f>IF(ISNUMBER(E216),'Cover Page'!$D$35/1000000*E216/'FX rate'!$C$23,"")</f>
        <v/>
      </c>
      <c r="BR216" s="1116" t="str">
        <f>IF(ISNUMBER(F216),'Cover Page'!$D$35/1000000*F216/'FX rate'!$C$23,"")</f>
        <v/>
      </c>
      <c r="BS216" s="1116" t="str">
        <f>IF(ISNUMBER(G216),'Cover Page'!$D$35/1000000*G216/'FX rate'!$C$23,"")</f>
        <v/>
      </c>
      <c r="BT216" s="1116" t="str">
        <f>IF(ISNUMBER(H216),'Cover Page'!$D$35/1000000*H216/'FX rate'!$C$23,"")</f>
        <v/>
      </c>
      <c r="BU216" s="1116" t="str">
        <f>IF(ISNUMBER(I216),'Cover Page'!$D$35/1000000*I216/'FX rate'!$C$23,"")</f>
        <v/>
      </c>
      <c r="BV216" s="1116" t="str">
        <f>IF(ISNUMBER(J216),'Cover Page'!$D$35/1000000*J216/'FX rate'!$C$23,"")</f>
        <v/>
      </c>
      <c r="BW216" s="1116" t="str">
        <f>IF(ISNUMBER(K216),'Cover Page'!$D$35/1000000*K216/'FX rate'!$C$23,"")</f>
        <v/>
      </c>
      <c r="BX216" s="1116" t="str">
        <f>IF(ISNUMBER(L216),'Cover Page'!$D$35/1000000*L216/'FX rate'!$C$23,"")</f>
        <v/>
      </c>
      <c r="BY216" s="1116" t="str">
        <f>IF(ISNUMBER(M216),'Cover Page'!$D$35/1000000*M216/'FX rate'!$C$23,"")</f>
        <v/>
      </c>
      <c r="BZ216" s="1116" t="str">
        <f>IF(ISNUMBER(N216),'Cover Page'!$D$35/1000000*N216/'FX rate'!$C$23,"")</f>
        <v/>
      </c>
      <c r="CA216" s="1116" t="str">
        <f>IF(ISNUMBER(O216),'Cover Page'!$D$35/1000000*O216/'FX rate'!$C$23,"")</f>
        <v/>
      </c>
      <c r="CB216" s="1116" t="str">
        <f>IF(ISNUMBER(P216),'Cover Page'!$D$35/1000000*P216/'FX rate'!$C$23,"")</f>
        <v/>
      </c>
      <c r="CC216" s="1176" t="str">
        <f>IF(ISNUMBER(Q216),'Cover Page'!$D$35/1000000*Q216/'FX rate'!$C$23,"")</f>
        <v/>
      </c>
      <c r="CD216" s="927">
        <f>IF(ISNUMBER(R216),'Cover Page'!$D$35/1000000*R216/'FX rate'!$C$23,"")</f>
        <v>0</v>
      </c>
      <c r="CE216" s="794"/>
      <c r="CF216" s="794"/>
      <c r="CG216" s="794"/>
      <c r="CH216" s="794"/>
      <c r="CI216" s="794"/>
      <c r="CJ216" s="795"/>
      <c r="CK216" s="795"/>
      <c r="CL216" s="795"/>
      <c r="CM216" s="795"/>
      <c r="CN216" s="795"/>
      <c r="CO216" s="795"/>
      <c r="CP216" s="795"/>
      <c r="CQ216" s="795"/>
      <c r="CR216" s="795"/>
      <c r="CS216" s="795"/>
    </row>
    <row r="217" spans="1:97" s="2" customFormat="1" ht="14.25" x14ac:dyDescent="0.2">
      <c r="A217" s="6"/>
      <c r="B217" s="82">
        <v>2012</v>
      </c>
      <c r="C217" s="202"/>
      <c r="D217" s="203"/>
      <c r="E217" s="203"/>
      <c r="F217" s="203"/>
      <c r="G217" s="203"/>
      <c r="H217" s="203"/>
      <c r="I217" s="203"/>
      <c r="J217" s="203"/>
      <c r="K217" s="203"/>
      <c r="L217" s="204"/>
      <c r="M217" s="203"/>
      <c r="N217" s="203"/>
      <c r="O217" s="203"/>
      <c r="P217" s="203"/>
      <c r="Q217" s="204"/>
      <c r="R217" s="462">
        <f t="shared" si="67"/>
        <v>0</v>
      </c>
      <c r="AH217" s="896">
        <v>2012</v>
      </c>
      <c r="AI217" s="895" t="str">
        <f>IF(ISNUMBER(C217),'Cover Page'!$D$35/1000000*'4 classification'!C217/'FX rate'!$C17,"")</f>
        <v/>
      </c>
      <c r="AJ217" s="1117" t="str">
        <f>IF(ISNUMBER(D217),'Cover Page'!$D$35/1000000*'4 classification'!D217/'FX rate'!$C17,"")</f>
        <v/>
      </c>
      <c r="AK217" s="1117" t="str">
        <f>IF(ISNUMBER(E217),'Cover Page'!$D$35/1000000*'4 classification'!E217/'FX rate'!$C17,"")</f>
        <v/>
      </c>
      <c r="AL217" s="1117" t="str">
        <f>IF(ISNUMBER(F217),'Cover Page'!$D$35/1000000*'4 classification'!F217/'FX rate'!$C17,"")</f>
        <v/>
      </c>
      <c r="AM217" s="1117" t="str">
        <f>IF(ISNUMBER(G217),'Cover Page'!$D$35/1000000*'4 classification'!G217/'FX rate'!$C17,"")</f>
        <v/>
      </c>
      <c r="AN217" s="1117" t="str">
        <f>IF(ISNUMBER(H217),'Cover Page'!$D$35/1000000*'4 classification'!H217/'FX rate'!$C17,"")</f>
        <v/>
      </c>
      <c r="AO217" s="1117" t="str">
        <f>IF(ISNUMBER(I217),'Cover Page'!$D$35/1000000*'4 classification'!I217/'FX rate'!$C17,"")</f>
        <v/>
      </c>
      <c r="AP217" s="1117" t="str">
        <f>IF(ISNUMBER(J217),'Cover Page'!$D$35/1000000*'4 classification'!J217/'FX rate'!$C17,"")</f>
        <v/>
      </c>
      <c r="AQ217" s="1117" t="str">
        <f>IF(ISNUMBER(K217),'Cover Page'!$D$35/1000000*'4 classification'!K217/'FX rate'!$C17,"")</f>
        <v/>
      </c>
      <c r="AR217" s="1117" t="str">
        <f>IF(ISNUMBER(L217),'Cover Page'!$D$35/1000000*'4 classification'!L217/'FX rate'!$C17,"")</f>
        <v/>
      </c>
      <c r="AS217" s="1117" t="str">
        <f>IF(ISNUMBER(M217),'Cover Page'!$D$35/1000000*'4 classification'!M217/'FX rate'!$C17,"")</f>
        <v/>
      </c>
      <c r="AT217" s="1117" t="str">
        <f>IF(ISNUMBER(N217),'Cover Page'!$D$35/1000000*'4 classification'!N217/'FX rate'!$C17,"")</f>
        <v/>
      </c>
      <c r="AU217" s="1117" t="str">
        <f>IF(ISNUMBER(O217),'Cover Page'!$D$35/1000000*'4 classification'!O217/'FX rate'!$C17,"")</f>
        <v/>
      </c>
      <c r="AV217" s="1117" t="str">
        <f>IF(ISNUMBER(P217),'Cover Page'!$D$35/1000000*'4 classification'!P217/'FX rate'!$C17,"")</f>
        <v/>
      </c>
      <c r="AW217" s="1177" t="str">
        <f>IF(ISNUMBER(Q217),'Cover Page'!$D$35/1000000*'4 classification'!Q217/'FX rate'!$C17,"")</f>
        <v/>
      </c>
      <c r="AX217" s="895">
        <f>IF(ISNUMBER(R217),'Cover Page'!$D$35/1000000*'4 classification'!R217/'FX rate'!$C17,"")</f>
        <v>0</v>
      </c>
      <c r="AY217" s="722"/>
      <c r="AZ217" s="722"/>
      <c r="BA217" s="722"/>
      <c r="BB217" s="722"/>
      <c r="BC217" s="722"/>
      <c r="BD217" s="722"/>
      <c r="BE217" s="722"/>
      <c r="BF217" s="722"/>
      <c r="BG217" s="722"/>
      <c r="BH217" s="722"/>
      <c r="BI217" s="722"/>
      <c r="BN217" s="928">
        <v>2012</v>
      </c>
      <c r="BO217" s="927" t="str">
        <f>IF(ISNUMBER(C217),'Cover Page'!$D$35/1000000*C217/'FX rate'!$C$23,"")</f>
        <v/>
      </c>
      <c r="BP217" s="1116" t="str">
        <f>IF(ISNUMBER(D217),'Cover Page'!$D$35/1000000*D217/'FX rate'!$C$23,"")</f>
        <v/>
      </c>
      <c r="BQ217" s="1116" t="str">
        <f>IF(ISNUMBER(E217),'Cover Page'!$D$35/1000000*E217/'FX rate'!$C$23,"")</f>
        <v/>
      </c>
      <c r="BR217" s="1116" t="str">
        <f>IF(ISNUMBER(F217),'Cover Page'!$D$35/1000000*F217/'FX rate'!$C$23,"")</f>
        <v/>
      </c>
      <c r="BS217" s="1116" t="str">
        <f>IF(ISNUMBER(G217),'Cover Page'!$D$35/1000000*G217/'FX rate'!$C$23,"")</f>
        <v/>
      </c>
      <c r="BT217" s="1116" t="str">
        <f>IF(ISNUMBER(H217),'Cover Page'!$D$35/1000000*H217/'FX rate'!$C$23,"")</f>
        <v/>
      </c>
      <c r="BU217" s="1116" t="str">
        <f>IF(ISNUMBER(I217),'Cover Page'!$D$35/1000000*I217/'FX rate'!$C$23,"")</f>
        <v/>
      </c>
      <c r="BV217" s="1116" t="str">
        <f>IF(ISNUMBER(J217),'Cover Page'!$D$35/1000000*J217/'FX rate'!$C$23,"")</f>
        <v/>
      </c>
      <c r="BW217" s="1116" t="str">
        <f>IF(ISNUMBER(K217),'Cover Page'!$D$35/1000000*K217/'FX rate'!$C$23,"")</f>
        <v/>
      </c>
      <c r="BX217" s="1116" t="str">
        <f>IF(ISNUMBER(L217),'Cover Page'!$D$35/1000000*L217/'FX rate'!$C$23,"")</f>
        <v/>
      </c>
      <c r="BY217" s="1116" t="str">
        <f>IF(ISNUMBER(M217),'Cover Page'!$D$35/1000000*M217/'FX rate'!$C$23,"")</f>
        <v/>
      </c>
      <c r="BZ217" s="1116" t="str">
        <f>IF(ISNUMBER(N217),'Cover Page'!$D$35/1000000*N217/'FX rate'!$C$23,"")</f>
        <v/>
      </c>
      <c r="CA217" s="1116" t="str">
        <f>IF(ISNUMBER(O217),'Cover Page'!$D$35/1000000*O217/'FX rate'!$C$23,"")</f>
        <v/>
      </c>
      <c r="CB217" s="1116" t="str">
        <f>IF(ISNUMBER(P217),'Cover Page'!$D$35/1000000*P217/'FX rate'!$C$23,"")</f>
        <v/>
      </c>
      <c r="CC217" s="1176" t="str">
        <f>IF(ISNUMBER(Q217),'Cover Page'!$D$35/1000000*Q217/'FX rate'!$C$23,"")</f>
        <v/>
      </c>
      <c r="CD217" s="927">
        <f>IF(ISNUMBER(R217),'Cover Page'!$D$35/1000000*R217/'FX rate'!$C$23,"")</f>
        <v>0</v>
      </c>
      <c r="CE217" s="794"/>
      <c r="CF217" s="794"/>
      <c r="CG217" s="794"/>
      <c r="CH217" s="794"/>
      <c r="CI217" s="794"/>
      <c r="CJ217" s="795"/>
      <c r="CK217" s="795"/>
      <c r="CL217" s="795"/>
      <c r="CM217" s="795"/>
      <c r="CN217" s="795"/>
      <c r="CO217" s="795"/>
      <c r="CP217" s="795"/>
      <c r="CQ217" s="795"/>
      <c r="CR217" s="795"/>
      <c r="CS217" s="795"/>
    </row>
    <row r="218" spans="1:97" s="2" customFormat="1" ht="14.25" x14ac:dyDescent="0.2">
      <c r="A218" s="6"/>
      <c r="B218" s="82">
        <v>2013</v>
      </c>
      <c r="C218" s="202"/>
      <c r="D218" s="203"/>
      <c r="E218" s="203"/>
      <c r="F218" s="203"/>
      <c r="G218" s="203"/>
      <c r="H218" s="203"/>
      <c r="I218" s="203"/>
      <c r="J218" s="203"/>
      <c r="K218" s="203"/>
      <c r="L218" s="204"/>
      <c r="M218" s="203"/>
      <c r="N218" s="203"/>
      <c r="O218" s="203"/>
      <c r="P218" s="203"/>
      <c r="Q218" s="204"/>
      <c r="R218" s="462">
        <f t="shared" si="67"/>
        <v>0</v>
      </c>
      <c r="AH218" s="896">
        <v>2013</v>
      </c>
      <c r="AI218" s="895" t="str">
        <f>IF(ISNUMBER(C218),'Cover Page'!$D$35/1000000*'4 classification'!C218/'FX rate'!$C18,"")</f>
        <v/>
      </c>
      <c r="AJ218" s="1117" t="str">
        <f>IF(ISNUMBER(D218),'Cover Page'!$D$35/1000000*'4 classification'!D218/'FX rate'!$C18,"")</f>
        <v/>
      </c>
      <c r="AK218" s="1117" t="str">
        <f>IF(ISNUMBER(E218),'Cover Page'!$D$35/1000000*'4 classification'!E218/'FX rate'!$C18,"")</f>
        <v/>
      </c>
      <c r="AL218" s="1117" t="str">
        <f>IF(ISNUMBER(F218),'Cover Page'!$D$35/1000000*'4 classification'!F218/'FX rate'!$C18,"")</f>
        <v/>
      </c>
      <c r="AM218" s="1117" t="str">
        <f>IF(ISNUMBER(G218),'Cover Page'!$D$35/1000000*'4 classification'!G218/'FX rate'!$C18,"")</f>
        <v/>
      </c>
      <c r="AN218" s="1117" t="str">
        <f>IF(ISNUMBER(H218),'Cover Page'!$D$35/1000000*'4 classification'!H218/'FX rate'!$C18,"")</f>
        <v/>
      </c>
      <c r="AO218" s="1117" t="str">
        <f>IF(ISNUMBER(I218),'Cover Page'!$D$35/1000000*'4 classification'!I218/'FX rate'!$C18,"")</f>
        <v/>
      </c>
      <c r="AP218" s="1117" t="str">
        <f>IF(ISNUMBER(J218),'Cover Page'!$D$35/1000000*'4 classification'!J218/'FX rate'!$C18,"")</f>
        <v/>
      </c>
      <c r="AQ218" s="1117" t="str">
        <f>IF(ISNUMBER(K218),'Cover Page'!$D$35/1000000*'4 classification'!K218/'FX rate'!$C18,"")</f>
        <v/>
      </c>
      <c r="AR218" s="1117" t="str">
        <f>IF(ISNUMBER(L218),'Cover Page'!$D$35/1000000*'4 classification'!L218/'FX rate'!$C18,"")</f>
        <v/>
      </c>
      <c r="AS218" s="1117" t="str">
        <f>IF(ISNUMBER(M218),'Cover Page'!$D$35/1000000*'4 classification'!M218/'FX rate'!$C18,"")</f>
        <v/>
      </c>
      <c r="AT218" s="1117" t="str">
        <f>IF(ISNUMBER(N218),'Cover Page'!$D$35/1000000*'4 classification'!N218/'FX rate'!$C18,"")</f>
        <v/>
      </c>
      <c r="AU218" s="1117" t="str">
        <f>IF(ISNUMBER(O218),'Cover Page'!$D$35/1000000*'4 classification'!O218/'FX rate'!$C18,"")</f>
        <v/>
      </c>
      <c r="AV218" s="1117" t="str">
        <f>IF(ISNUMBER(P218),'Cover Page'!$D$35/1000000*'4 classification'!P218/'FX rate'!$C18,"")</f>
        <v/>
      </c>
      <c r="AW218" s="1177" t="str">
        <f>IF(ISNUMBER(Q218),'Cover Page'!$D$35/1000000*'4 classification'!Q218/'FX rate'!$C18,"")</f>
        <v/>
      </c>
      <c r="AX218" s="895">
        <f>IF(ISNUMBER(R218),'Cover Page'!$D$35/1000000*'4 classification'!R218/'FX rate'!$C18,"")</f>
        <v>0</v>
      </c>
      <c r="AY218" s="722"/>
      <c r="AZ218" s="722"/>
      <c r="BA218" s="722"/>
      <c r="BB218" s="722"/>
      <c r="BC218" s="722"/>
      <c r="BD218" s="722"/>
      <c r="BE218" s="722"/>
      <c r="BF218" s="722"/>
      <c r="BG218" s="722"/>
      <c r="BH218" s="722"/>
      <c r="BI218" s="722"/>
      <c r="BN218" s="928">
        <v>2013</v>
      </c>
      <c r="BO218" s="927" t="str">
        <f>IF(ISNUMBER(C218),'Cover Page'!$D$35/1000000*C218/'FX rate'!$C$23,"")</f>
        <v/>
      </c>
      <c r="BP218" s="1116" t="str">
        <f>IF(ISNUMBER(D218),'Cover Page'!$D$35/1000000*D218/'FX rate'!$C$23,"")</f>
        <v/>
      </c>
      <c r="BQ218" s="1116" t="str">
        <f>IF(ISNUMBER(E218),'Cover Page'!$D$35/1000000*E218/'FX rate'!$C$23,"")</f>
        <v/>
      </c>
      <c r="BR218" s="1116" t="str">
        <f>IF(ISNUMBER(F218),'Cover Page'!$D$35/1000000*F218/'FX rate'!$C$23,"")</f>
        <v/>
      </c>
      <c r="BS218" s="1116" t="str">
        <f>IF(ISNUMBER(G218),'Cover Page'!$D$35/1000000*G218/'FX rate'!$C$23,"")</f>
        <v/>
      </c>
      <c r="BT218" s="1116" t="str">
        <f>IF(ISNUMBER(H218),'Cover Page'!$D$35/1000000*H218/'FX rate'!$C$23,"")</f>
        <v/>
      </c>
      <c r="BU218" s="1116" t="str">
        <f>IF(ISNUMBER(I218),'Cover Page'!$D$35/1000000*I218/'FX rate'!$C$23,"")</f>
        <v/>
      </c>
      <c r="BV218" s="1116" t="str">
        <f>IF(ISNUMBER(J218),'Cover Page'!$D$35/1000000*J218/'FX rate'!$C$23,"")</f>
        <v/>
      </c>
      <c r="BW218" s="1116" t="str">
        <f>IF(ISNUMBER(K218),'Cover Page'!$D$35/1000000*K218/'FX rate'!$C$23,"")</f>
        <v/>
      </c>
      <c r="BX218" s="1116" t="str">
        <f>IF(ISNUMBER(L218),'Cover Page'!$D$35/1000000*L218/'FX rate'!$C$23,"")</f>
        <v/>
      </c>
      <c r="BY218" s="1116" t="str">
        <f>IF(ISNUMBER(M218),'Cover Page'!$D$35/1000000*M218/'FX rate'!$C$23,"")</f>
        <v/>
      </c>
      <c r="BZ218" s="1116" t="str">
        <f>IF(ISNUMBER(N218),'Cover Page'!$D$35/1000000*N218/'FX rate'!$C$23,"")</f>
        <v/>
      </c>
      <c r="CA218" s="1116" t="str">
        <f>IF(ISNUMBER(O218),'Cover Page'!$D$35/1000000*O218/'FX rate'!$C$23,"")</f>
        <v/>
      </c>
      <c r="CB218" s="1116" t="str">
        <f>IF(ISNUMBER(P218),'Cover Page'!$D$35/1000000*P218/'FX rate'!$C$23,"")</f>
        <v/>
      </c>
      <c r="CC218" s="1176" t="str">
        <f>IF(ISNUMBER(Q218),'Cover Page'!$D$35/1000000*Q218/'FX rate'!$C$23,"")</f>
        <v/>
      </c>
      <c r="CD218" s="927">
        <f>IF(ISNUMBER(R218),'Cover Page'!$D$35/1000000*R218/'FX rate'!$C$23,"")</f>
        <v>0</v>
      </c>
      <c r="CE218" s="794"/>
      <c r="CF218" s="794"/>
      <c r="CG218" s="794"/>
      <c r="CH218" s="794"/>
      <c r="CI218" s="794"/>
      <c r="CJ218" s="795"/>
      <c r="CK218" s="795"/>
      <c r="CL218" s="795"/>
      <c r="CM218" s="795"/>
      <c r="CN218" s="795"/>
      <c r="CO218" s="795"/>
      <c r="CP218" s="795"/>
      <c r="CQ218" s="795"/>
      <c r="CR218" s="795"/>
      <c r="CS218" s="795"/>
    </row>
    <row r="219" spans="1:97" s="20" customFormat="1" ht="14.25" x14ac:dyDescent="0.2">
      <c r="A219" s="24"/>
      <c r="B219" s="83">
        <v>2014</v>
      </c>
      <c r="C219" s="202"/>
      <c r="D219" s="203"/>
      <c r="E219" s="203"/>
      <c r="F219" s="203"/>
      <c r="G219" s="203"/>
      <c r="H219" s="203"/>
      <c r="I219" s="203"/>
      <c r="J219" s="203"/>
      <c r="K219" s="203"/>
      <c r="L219" s="204"/>
      <c r="M219" s="203"/>
      <c r="N219" s="203"/>
      <c r="O219" s="203"/>
      <c r="P219" s="203"/>
      <c r="Q219" s="204"/>
      <c r="R219" s="462">
        <f t="shared" si="67"/>
        <v>0</v>
      </c>
      <c r="AH219" s="896">
        <v>2014</v>
      </c>
      <c r="AI219" s="895" t="str">
        <f>IF(ISNUMBER(C219),'Cover Page'!$D$35/1000000*'4 classification'!C219/'FX rate'!$C19,"")</f>
        <v/>
      </c>
      <c r="AJ219" s="1117" t="str">
        <f>IF(ISNUMBER(D219),'Cover Page'!$D$35/1000000*'4 classification'!D219/'FX rate'!$C19,"")</f>
        <v/>
      </c>
      <c r="AK219" s="1117" t="str">
        <f>IF(ISNUMBER(E219),'Cover Page'!$D$35/1000000*'4 classification'!E219/'FX rate'!$C19,"")</f>
        <v/>
      </c>
      <c r="AL219" s="1117" t="str">
        <f>IF(ISNUMBER(F219),'Cover Page'!$D$35/1000000*'4 classification'!F219/'FX rate'!$C19,"")</f>
        <v/>
      </c>
      <c r="AM219" s="1117" t="str">
        <f>IF(ISNUMBER(G219),'Cover Page'!$D$35/1000000*'4 classification'!G219/'FX rate'!$C19,"")</f>
        <v/>
      </c>
      <c r="AN219" s="1117" t="str">
        <f>IF(ISNUMBER(H219),'Cover Page'!$D$35/1000000*'4 classification'!H219/'FX rate'!$C19,"")</f>
        <v/>
      </c>
      <c r="AO219" s="1117" t="str">
        <f>IF(ISNUMBER(I219),'Cover Page'!$D$35/1000000*'4 classification'!I219/'FX rate'!$C19,"")</f>
        <v/>
      </c>
      <c r="AP219" s="1117" t="str">
        <f>IF(ISNUMBER(J219),'Cover Page'!$D$35/1000000*'4 classification'!J219/'FX rate'!$C19,"")</f>
        <v/>
      </c>
      <c r="AQ219" s="1117" t="str">
        <f>IF(ISNUMBER(K219),'Cover Page'!$D$35/1000000*'4 classification'!K219/'FX rate'!$C19,"")</f>
        <v/>
      </c>
      <c r="AR219" s="1117" t="str">
        <f>IF(ISNUMBER(L219),'Cover Page'!$D$35/1000000*'4 classification'!L219/'FX rate'!$C19,"")</f>
        <v/>
      </c>
      <c r="AS219" s="1117" t="str">
        <f>IF(ISNUMBER(M219),'Cover Page'!$D$35/1000000*'4 classification'!M219/'FX rate'!$C19,"")</f>
        <v/>
      </c>
      <c r="AT219" s="1117" t="str">
        <f>IF(ISNUMBER(N219),'Cover Page'!$D$35/1000000*'4 classification'!N219/'FX rate'!$C19,"")</f>
        <v/>
      </c>
      <c r="AU219" s="1117" t="str">
        <f>IF(ISNUMBER(O219),'Cover Page'!$D$35/1000000*'4 classification'!O219/'FX rate'!$C19,"")</f>
        <v/>
      </c>
      <c r="AV219" s="1117" t="str">
        <f>IF(ISNUMBER(P219),'Cover Page'!$D$35/1000000*'4 classification'!P219/'FX rate'!$C19,"")</f>
        <v/>
      </c>
      <c r="AW219" s="1177" t="str">
        <f>IF(ISNUMBER(Q219),'Cover Page'!$D$35/1000000*'4 classification'!Q219/'FX rate'!$C19,"")</f>
        <v/>
      </c>
      <c r="AX219" s="895">
        <f>IF(ISNUMBER(R219),'Cover Page'!$D$35/1000000*'4 classification'!R219/'FX rate'!$C19,"")</f>
        <v>0</v>
      </c>
      <c r="AY219" s="723"/>
      <c r="AZ219" s="723"/>
      <c r="BA219" s="723"/>
      <c r="BB219" s="723"/>
      <c r="BC219" s="723"/>
      <c r="BD219" s="722"/>
      <c r="BE219" s="722"/>
      <c r="BF219" s="722"/>
      <c r="BG219" s="722"/>
      <c r="BH219" s="722"/>
      <c r="BI219" s="722"/>
      <c r="BN219" s="928">
        <v>2014</v>
      </c>
      <c r="BO219" s="927" t="str">
        <f>IF(ISNUMBER(C219),'Cover Page'!$D$35/1000000*C219/'FX rate'!$C$23,"")</f>
        <v/>
      </c>
      <c r="BP219" s="1116" t="str">
        <f>IF(ISNUMBER(D219),'Cover Page'!$D$35/1000000*D219/'FX rate'!$C$23,"")</f>
        <v/>
      </c>
      <c r="BQ219" s="1116" t="str">
        <f>IF(ISNUMBER(E219),'Cover Page'!$D$35/1000000*E219/'FX rate'!$C$23,"")</f>
        <v/>
      </c>
      <c r="BR219" s="1116" t="str">
        <f>IF(ISNUMBER(F219),'Cover Page'!$D$35/1000000*F219/'FX rate'!$C$23,"")</f>
        <v/>
      </c>
      <c r="BS219" s="1116" t="str">
        <f>IF(ISNUMBER(G219),'Cover Page'!$D$35/1000000*G219/'FX rate'!$C$23,"")</f>
        <v/>
      </c>
      <c r="BT219" s="1116" t="str">
        <f>IF(ISNUMBER(H219),'Cover Page'!$D$35/1000000*H219/'FX rate'!$C$23,"")</f>
        <v/>
      </c>
      <c r="BU219" s="1116" t="str">
        <f>IF(ISNUMBER(I219),'Cover Page'!$D$35/1000000*I219/'FX rate'!$C$23,"")</f>
        <v/>
      </c>
      <c r="BV219" s="1116" t="str">
        <f>IF(ISNUMBER(J219),'Cover Page'!$D$35/1000000*J219/'FX rate'!$C$23,"")</f>
        <v/>
      </c>
      <c r="BW219" s="1116" t="str">
        <f>IF(ISNUMBER(K219),'Cover Page'!$D$35/1000000*K219/'FX rate'!$C$23,"")</f>
        <v/>
      </c>
      <c r="BX219" s="1116" t="str">
        <f>IF(ISNUMBER(L219),'Cover Page'!$D$35/1000000*L219/'FX rate'!$C$23,"")</f>
        <v/>
      </c>
      <c r="BY219" s="1116" t="str">
        <f>IF(ISNUMBER(M219),'Cover Page'!$D$35/1000000*M219/'FX rate'!$C$23,"")</f>
        <v/>
      </c>
      <c r="BZ219" s="1116" t="str">
        <f>IF(ISNUMBER(N219),'Cover Page'!$D$35/1000000*N219/'FX rate'!$C$23,"")</f>
        <v/>
      </c>
      <c r="CA219" s="1116" t="str">
        <f>IF(ISNUMBER(O219),'Cover Page'!$D$35/1000000*O219/'FX rate'!$C$23,"")</f>
        <v/>
      </c>
      <c r="CB219" s="1116" t="str">
        <f>IF(ISNUMBER(P219),'Cover Page'!$D$35/1000000*P219/'FX rate'!$C$23,"")</f>
        <v/>
      </c>
      <c r="CC219" s="1176" t="str">
        <f>IF(ISNUMBER(Q219),'Cover Page'!$D$35/1000000*Q219/'FX rate'!$C$23,"")</f>
        <v/>
      </c>
      <c r="CD219" s="927">
        <f>IF(ISNUMBER(R219),'Cover Page'!$D$35/1000000*R219/'FX rate'!$C$23,"")</f>
        <v>0</v>
      </c>
      <c r="CE219" s="795"/>
      <c r="CF219" s="795"/>
      <c r="CG219" s="795"/>
      <c r="CH219" s="795"/>
      <c r="CI219" s="795"/>
      <c r="CJ219" s="795"/>
      <c r="CK219" s="795"/>
      <c r="CL219" s="795"/>
      <c r="CM219" s="795"/>
      <c r="CN219" s="795"/>
      <c r="CO219" s="795"/>
      <c r="CP219" s="795"/>
      <c r="CQ219" s="795"/>
      <c r="CR219" s="795"/>
      <c r="CS219" s="795"/>
    </row>
    <row r="220" spans="1:97" s="20" customFormat="1" ht="14.25" x14ac:dyDescent="0.2">
      <c r="A220" s="24"/>
      <c r="B220" s="82">
        <v>2015</v>
      </c>
      <c r="C220" s="202"/>
      <c r="D220" s="203"/>
      <c r="E220" s="203"/>
      <c r="F220" s="203"/>
      <c r="G220" s="203"/>
      <c r="H220" s="203"/>
      <c r="I220" s="203"/>
      <c r="J220" s="203"/>
      <c r="K220" s="203"/>
      <c r="L220" s="204"/>
      <c r="M220" s="203"/>
      <c r="N220" s="203"/>
      <c r="O220" s="203"/>
      <c r="P220" s="203"/>
      <c r="Q220" s="204"/>
      <c r="R220" s="462">
        <f t="shared" si="67"/>
        <v>0</v>
      </c>
      <c r="AH220" s="896">
        <v>2015</v>
      </c>
      <c r="AI220" s="895" t="str">
        <f>IF(ISNUMBER(C220),'Cover Page'!$D$35/1000000*'4 classification'!C220/'FX rate'!$C20,"")</f>
        <v/>
      </c>
      <c r="AJ220" s="1117" t="str">
        <f>IF(ISNUMBER(D220),'Cover Page'!$D$35/1000000*'4 classification'!D220/'FX rate'!$C20,"")</f>
        <v/>
      </c>
      <c r="AK220" s="1117" t="str">
        <f>IF(ISNUMBER(E220),'Cover Page'!$D$35/1000000*'4 classification'!E220/'FX rate'!$C20,"")</f>
        <v/>
      </c>
      <c r="AL220" s="1117" t="str">
        <f>IF(ISNUMBER(F220),'Cover Page'!$D$35/1000000*'4 classification'!F220/'FX rate'!$C20,"")</f>
        <v/>
      </c>
      <c r="AM220" s="1117" t="str">
        <f>IF(ISNUMBER(G220),'Cover Page'!$D$35/1000000*'4 classification'!G220/'FX rate'!$C20,"")</f>
        <v/>
      </c>
      <c r="AN220" s="1117" t="str">
        <f>IF(ISNUMBER(H220),'Cover Page'!$D$35/1000000*'4 classification'!H220/'FX rate'!$C20,"")</f>
        <v/>
      </c>
      <c r="AO220" s="1117" t="str">
        <f>IF(ISNUMBER(I220),'Cover Page'!$D$35/1000000*'4 classification'!I220/'FX rate'!$C20,"")</f>
        <v/>
      </c>
      <c r="AP220" s="1117" t="str">
        <f>IF(ISNUMBER(J220),'Cover Page'!$D$35/1000000*'4 classification'!J220/'FX rate'!$C20,"")</f>
        <v/>
      </c>
      <c r="AQ220" s="1117" t="str">
        <f>IF(ISNUMBER(K220),'Cover Page'!$D$35/1000000*'4 classification'!K220/'FX rate'!$C20,"")</f>
        <v/>
      </c>
      <c r="AR220" s="1117" t="str">
        <f>IF(ISNUMBER(L220),'Cover Page'!$D$35/1000000*'4 classification'!L220/'FX rate'!$C20,"")</f>
        <v/>
      </c>
      <c r="AS220" s="1117" t="str">
        <f>IF(ISNUMBER(M220),'Cover Page'!$D$35/1000000*'4 classification'!M220/'FX rate'!$C20,"")</f>
        <v/>
      </c>
      <c r="AT220" s="1117" t="str">
        <f>IF(ISNUMBER(N220),'Cover Page'!$D$35/1000000*'4 classification'!N220/'FX rate'!$C20,"")</f>
        <v/>
      </c>
      <c r="AU220" s="1117" t="str">
        <f>IF(ISNUMBER(O220),'Cover Page'!$D$35/1000000*'4 classification'!O220/'FX rate'!$C20,"")</f>
        <v/>
      </c>
      <c r="AV220" s="1117" t="str">
        <f>IF(ISNUMBER(P220),'Cover Page'!$D$35/1000000*'4 classification'!P220/'FX rate'!$C20,"")</f>
        <v/>
      </c>
      <c r="AW220" s="1177" t="str">
        <f>IF(ISNUMBER(Q220),'Cover Page'!$D$35/1000000*'4 classification'!Q220/'FX rate'!$C20,"")</f>
        <v/>
      </c>
      <c r="AX220" s="895">
        <f>IF(ISNUMBER(R220),'Cover Page'!$D$35/1000000*'4 classification'!R220/'FX rate'!$C20,"")</f>
        <v>0</v>
      </c>
      <c r="AY220" s="723"/>
      <c r="AZ220" s="723"/>
      <c r="BA220" s="723"/>
      <c r="BB220" s="723"/>
      <c r="BC220" s="723"/>
      <c r="BD220" s="722"/>
      <c r="BE220" s="722"/>
      <c r="BF220" s="722"/>
      <c r="BG220" s="722"/>
      <c r="BH220" s="722"/>
      <c r="BI220" s="722"/>
      <c r="BN220" s="928">
        <v>2015</v>
      </c>
      <c r="BO220" s="927" t="str">
        <f>IF(ISNUMBER(C220),'Cover Page'!$D$35/1000000*C220/'FX rate'!$C$23,"")</f>
        <v/>
      </c>
      <c r="BP220" s="1116" t="str">
        <f>IF(ISNUMBER(D220),'Cover Page'!$D$35/1000000*D220/'FX rate'!$C$23,"")</f>
        <v/>
      </c>
      <c r="BQ220" s="1116" t="str">
        <f>IF(ISNUMBER(E220),'Cover Page'!$D$35/1000000*E220/'FX rate'!$C$23,"")</f>
        <v/>
      </c>
      <c r="BR220" s="1116" t="str">
        <f>IF(ISNUMBER(F220),'Cover Page'!$D$35/1000000*F220/'FX rate'!$C$23,"")</f>
        <v/>
      </c>
      <c r="BS220" s="1116" t="str">
        <f>IF(ISNUMBER(G220),'Cover Page'!$D$35/1000000*G220/'FX rate'!$C$23,"")</f>
        <v/>
      </c>
      <c r="BT220" s="1116" t="str">
        <f>IF(ISNUMBER(H220),'Cover Page'!$D$35/1000000*H220/'FX rate'!$C$23,"")</f>
        <v/>
      </c>
      <c r="BU220" s="1116" t="str">
        <f>IF(ISNUMBER(I220),'Cover Page'!$D$35/1000000*I220/'FX rate'!$C$23,"")</f>
        <v/>
      </c>
      <c r="BV220" s="1116" t="str">
        <f>IF(ISNUMBER(J220),'Cover Page'!$D$35/1000000*J220/'FX rate'!$C$23,"")</f>
        <v/>
      </c>
      <c r="BW220" s="1116" t="str">
        <f>IF(ISNUMBER(K220),'Cover Page'!$D$35/1000000*K220/'FX rate'!$C$23,"")</f>
        <v/>
      </c>
      <c r="BX220" s="1116" t="str">
        <f>IF(ISNUMBER(L220),'Cover Page'!$D$35/1000000*L220/'FX rate'!$C$23,"")</f>
        <v/>
      </c>
      <c r="BY220" s="1116" t="str">
        <f>IF(ISNUMBER(M220),'Cover Page'!$D$35/1000000*M220/'FX rate'!$C$23,"")</f>
        <v/>
      </c>
      <c r="BZ220" s="1116" t="str">
        <f>IF(ISNUMBER(N220),'Cover Page'!$D$35/1000000*N220/'FX rate'!$C$23,"")</f>
        <v/>
      </c>
      <c r="CA220" s="1116" t="str">
        <f>IF(ISNUMBER(O220),'Cover Page'!$D$35/1000000*O220/'FX rate'!$C$23,"")</f>
        <v/>
      </c>
      <c r="CB220" s="1116" t="str">
        <f>IF(ISNUMBER(P220),'Cover Page'!$D$35/1000000*P220/'FX rate'!$C$23,"")</f>
        <v/>
      </c>
      <c r="CC220" s="1176" t="str">
        <f>IF(ISNUMBER(Q220),'Cover Page'!$D$35/1000000*Q220/'FX rate'!$C$23,"")</f>
        <v/>
      </c>
      <c r="CD220" s="927">
        <f>IF(ISNUMBER(R220),'Cover Page'!$D$35/1000000*R220/'FX rate'!$C$23,"")</f>
        <v>0</v>
      </c>
      <c r="CE220" s="795"/>
      <c r="CF220" s="795"/>
      <c r="CG220" s="795"/>
      <c r="CH220" s="795"/>
      <c r="CI220" s="795"/>
      <c r="CJ220" s="795"/>
      <c r="CK220" s="795"/>
      <c r="CL220" s="795"/>
      <c r="CM220" s="795"/>
      <c r="CN220" s="795"/>
      <c r="CO220" s="795"/>
      <c r="CP220" s="795"/>
      <c r="CQ220" s="795"/>
      <c r="CR220" s="795"/>
      <c r="CS220" s="795"/>
    </row>
    <row r="221" spans="1:97" s="20" customFormat="1" ht="14.25" x14ac:dyDescent="0.2">
      <c r="A221" s="24"/>
      <c r="B221" s="82">
        <v>2016</v>
      </c>
      <c r="C221" s="202"/>
      <c r="D221" s="203"/>
      <c r="E221" s="203"/>
      <c r="F221" s="203"/>
      <c r="G221" s="203"/>
      <c r="H221" s="203"/>
      <c r="I221" s="203"/>
      <c r="J221" s="203"/>
      <c r="K221" s="203"/>
      <c r="L221" s="204"/>
      <c r="M221" s="203"/>
      <c r="N221" s="203"/>
      <c r="O221" s="203"/>
      <c r="P221" s="203"/>
      <c r="Q221" s="204"/>
      <c r="R221" s="462">
        <f t="shared" si="67"/>
        <v>0</v>
      </c>
      <c r="AH221" s="1186">
        <v>2016</v>
      </c>
      <c r="AI221" s="895" t="str">
        <f>IF(ISNUMBER(C221),'Cover Page'!$D$35/1000000*'4 classification'!C221/'FX rate'!$C21,"")</f>
        <v/>
      </c>
      <c r="AJ221" s="1117" t="str">
        <f>IF(ISNUMBER(D221),'Cover Page'!$D$35/1000000*'4 classification'!D221/'FX rate'!$C21,"")</f>
        <v/>
      </c>
      <c r="AK221" s="1117" t="str">
        <f>IF(ISNUMBER(E221),'Cover Page'!$D$35/1000000*'4 classification'!E221/'FX rate'!$C21,"")</f>
        <v/>
      </c>
      <c r="AL221" s="1117" t="str">
        <f>IF(ISNUMBER(F221),'Cover Page'!$D$35/1000000*'4 classification'!F221/'FX rate'!$C21,"")</f>
        <v/>
      </c>
      <c r="AM221" s="1117" t="str">
        <f>IF(ISNUMBER(G221),'Cover Page'!$D$35/1000000*'4 classification'!G221/'FX rate'!$C21,"")</f>
        <v/>
      </c>
      <c r="AN221" s="1117" t="str">
        <f>IF(ISNUMBER(H221),'Cover Page'!$D$35/1000000*'4 classification'!H221/'FX rate'!$C21,"")</f>
        <v/>
      </c>
      <c r="AO221" s="1117" t="str">
        <f>IF(ISNUMBER(I221),'Cover Page'!$D$35/1000000*'4 classification'!I221/'FX rate'!$C21,"")</f>
        <v/>
      </c>
      <c r="AP221" s="1117" t="str">
        <f>IF(ISNUMBER(J221),'Cover Page'!$D$35/1000000*'4 classification'!J221/'FX rate'!$C21,"")</f>
        <v/>
      </c>
      <c r="AQ221" s="1117" t="str">
        <f>IF(ISNUMBER(K221),'Cover Page'!$D$35/1000000*'4 classification'!K221/'FX rate'!$C21,"")</f>
        <v/>
      </c>
      <c r="AR221" s="1117" t="str">
        <f>IF(ISNUMBER(L221),'Cover Page'!$D$35/1000000*'4 classification'!L221/'FX rate'!$C21,"")</f>
        <v/>
      </c>
      <c r="AS221" s="1117" t="str">
        <f>IF(ISNUMBER(M221),'Cover Page'!$D$35/1000000*'4 classification'!M221/'FX rate'!$C21,"")</f>
        <v/>
      </c>
      <c r="AT221" s="1117" t="str">
        <f>IF(ISNUMBER(N221),'Cover Page'!$D$35/1000000*'4 classification'!N221/'FX rate'!$C21,"")</f>
        <v/>
      </c>
      <c r="AU221" s="1117" t="str">
        <f>IF(ISNUMBER(O221),'Cover Page'!$D$35/1000000*'4 classification'!O221/'FX rate'!$C21,"")</f>
        <v/>
      </c>
      <c r="AV221" s="1117" t="str">
        <f>IF(ISNUMBER(P221),'Cover Page'!$D$35/1000000*'4 classification'!P221/'FX rate'!$C21,"")</f>
        <v/>
      </c>
      <c r="AW221" s="1177" t="str">
        <f>IF(ISNUMBER(Q221),'Cover Page'!$D$35/1000000*'4 classification'!Q221/'FX rate'!$C21,"")</f>
        <v/>
      </c>
      <c r="AX221" s="895">
        <f>IF(ISNUMBER(R221),'Cover Page'!$D$35/1000000*'4 classification'!R221/'FX rate'!$C21,"")</f>
        <v>0</v>
      </c>
      <c r="AY221" s="723"/>
      <c r="AZ221" s="723"/>
      <c r="BA221" s="723"/>
      <c r="BB221" s="723"/>
      <c r="BC221" s="723"/>
      <c r="BD221" s="722"/>
      <c r="BE221" s="722"/>
      <c r="BF221" s="722"/>
      <c r="BG221" s="722"/>
      <c r="BH221" s="722"/>
      <c r="BI221" s="722"/>
      <c r="BN221" s="1187">
        <v>2016</v>
      </c>
      <c r="BO221" s="927" t="str">
        <f>IF(ISNUMBER(C221),'Cover Page'!$D$35/1000000*C221/'FX rate'!$C$23,"")</f>
        <v/>
      </c>
      <c r="BP221" s="1116" t="str">
        <f>IF(ISNUMBER(D221),'Cover Page'!$D$35/1000000*D221/'FX rate'!$C$23,"")</f>
        <v/>
      </c>
      <c r="BQ221" s="1116" t="str">
        <f>IF(ISNUMBER(E221),'Cover Page'!$D$35/1000000*E221/'FX rate'!$C$23,"")</f>
        <v/>
      </c>
      <c r="BR221" s="1116" t="str">
        <f>IF(ISNUMBER(F221),'Cover Page'!$D$35/1000000*F221/'FX rate'!$C$23,"")</f>
        <v/>
      </c>
      <c r="BS221" s="1116" t="str">
        <f>IF(ISNUMBER(G221),'Cover Page'!$D$35/1000000*G221/'FX rate'!$C$23,"")</f>
        <v/>
      </c>
      <c r="BT221" s="1116" t="str">
        <f>IF(ISNUMBER(H221),'Cover Page'!$D$35/1000000*H221/'FX rate'!$C$23,"")</f>
        <v/>
      </c>
      <c r="BU221" s="1116" t="str">
        <f>IF(ISNUMBER(I221),'Cover Page'!$D$35/1000000*I221/'FX rate'!$C$23,"")</f>
        <v/>
      </c>
      <c r="BV221" s="1116" t="str">
        <f>IF(ISNUMBER(J221),'Cover Page'!$D$35/1000000*J221/'FX rate'!$C$23,"")</f>
        <v/>
      </c>
      <c r="BW221" s="1116" t="str">
        <f>IF(ISNUMBER(K221),'Cover Page'!$D$35/1000000*K221/'FX rate'!$C$23,"")</f>
        <v/>
      </c>
      <c r="BX221" s="1116" t="str">
        <f>IF(ISNUMBER(L221),'Cover Page'!$D$35/1000000*L221/'FX rate'!$C$23,"")</f>
        <v/>
      </c>
      <c r="BY221" s="1116" t="str">
        <f>IF(ISNUMBER(M221),'Cover Page'!$D$35/1000000*M221/'FX rate'!$C$23,"")</f>
        <v/>
      </c>
      <c r="BZ221" s="1116" t="str">
        <f>IF(ISNUMBER(N221),'Cover Page'!$D$35/1000000*N221/'FX rate'!$C$23,"")</f>
        <v/>
      </c>
      <c r="CA221" s="1116" t="str">
        <f>IF(ISNUMBER(O221),'Cover Page'!$D$35/1000000*O221/'FX rate'!$C$23,"")</f>
        <v/>
      </c>
      <c r="CB221" s="1116" t="str">
        <f>IF(ISNUMBER(P221),'Cover Page'!$D$35/1000000*P221/'FX rate'!$C$23,"")</f>
        <v/>
      </c>
      <c r="CC221" s="1176" t="str">
        <f>IF(ISNUMBER(Q221),'Cover Page'!$D$35/1000000*Q221/'FX rate'!$C$23,"")</f>
        <v/>
      </c>
      <c r="CD221" s="927">
        <f>IF(ISNUMBER(R221),'Cover Page'!$D$35/1000000*R221/'FX rate'!$C$23,"")</f>
        <v>0</v>
      </c>
      <c r="CE221" s="795"/>
      <c r="CF221" s="795"/>
      <c r="CG221" s="795"/>
      <c r="CH221" s="795"/>
      <c r="CI221" s="795"/>
      <c r="CJ221" s="795"/>
      <c r="CK221" s="795"/>
      <c r="CL221" s="795"/>
      <c r="CM221" s="795"/>
      <c r="CN221" s="795"/>
      <c r="CO221" s="795"/>
      <c r="CP221" s="795"/>
      <c r="CQ221" s="795"/>
      <c r="CR221" s="795"/>
      <c r="CS221" s="795"/>
    </row>
    <row r="222" spans="1:97" s="20" customFormat="1" ht="14.25" x14ac:dyDescent="0.2">
      <c r="A222" s="24"/>
      <c r="B222" s="82">
        <v>2017</v>
      </c>
      <c r="C222" s="202"/>
      <c r="D222" s="203"/>
      <c r="E222" s="203"/>
      <c r="F222" s="203"/>
      <c r="G222" s="203"/>
      <c r="H222" s="203"/>
      <c r="I222" s="203"/>
      <c r="J222" s="203"/>
      <c r="K222" s="203"/>
      <c r="L222" s="204"/>
      <c r="M222" s="203"/>
      <c r="N222" s="203"/>
      <c r="O222" s="203"/>
      <c r="P222" s="203"/>
      <c r="Q222" s="204"/>
      <c r="R222" s="462">
        <f t="shared" ref="R222" si="68">C222+D222+E222+F222+G222+H222+I222+J222+K222+L222+M222+N222+O222+P222+Q222</f>
        <v>0</v>
      </c>
      <c r="AH222" s="896">
        <v>2017</v>
      </c>
      <c r="AI222" s="895" t="str">
        <f>IF(ISNUMBER(C222),'Cover Page'!$D$35/1000000*'4 classification'!C222/'FX rate'!$C22,"")</f>
        <v/>
      </c>
      <c r="AJ222" s="1117" t="str">
        <f>IF(ISNUMBER(D222),'Cover Page'!$D$35/1000000*'4 classification'!D222/'FX rate'!$C22,"")</f>
        <v/>
      </c>
      <c r="AK222" s="1117" t="str">
        <f>IF(ISNUMBER(E222),'Cover Page'!$D$35/1000000*'4 classification'!E222/'FX rate'!$C22,"")</f>
        <v/>
      </c>
      <c r="AL222" s="1117" t="str">
        <f>IF(ISNUMBER(F222),'Cover Page'!$D$35/1000000*'4 classification'!F222/'FX rate'!$C22,"")</f>
        <v/>
      </c>
      <c r="AM222" s="1117" t="str">
        <f>IF(ISNUMBER(G222),'Cover Page'!$D$35/1000000*'4 classification'!G222/'FX rate'!$C22,"")</f>
        <v/>
      </c>
      <c r="AN222" s="1117" t="str">
        <f>IF(ISNUMBER(H222),'Cover Page'!$D$35/1000000*'4 classification'!H222/'FX rate'!$C22,"")</f>
        <v/>
      </c>
      <c r="AO222" s="1117" t="str">
        <f>IF(ISNUMBER(I222),'Cover Page'!$D$35/1000000*'4 classification'!I222/'FX rate'!$C22,"")</f>
        <v/>
      </c>
      <c r="AP222" s="1117" t="str">
        <f>IF(ISNUMBER(J222),'Cover Page'!$D$35/1000000*'4 classification'!J222/'FX rate'!$C22,"")</f>
        <v/>
      </c>
      <c r="AQ222" s="1117" t="str">
        <f>IF(ISNUMBER(K222),'Cover Page'!$D$35/1000000*'4 classification'!K222/'FX rate'!$C22,"")</f>
        <v/>
      </c>
      <c r="AR222" s="1117" t="str">
        <f>IF(ISNUMBER(L222),'Cover Page'!$D$35/1000000*'4 classification'!L222/'FX rate'!$C22,"")</f>
        <v/>
      </c>
      <c r="AS222" s="1117" t="str">
        <f>IF(ISNUMBER(M222),'Cover Page'!$D$35/1000000*'4 classification'!M222/'FX rate'!$C22,"")</f>
        <v/>
      </c>
      <c r="AT222" s="1117" t="str">
        <f>IF(ISNUMBER(N222),'Cover Page'!$D$35/1000000*'4 classification'!N222/'FX rate'!$C22,"")</f>
        <v/>
      </c>
      <c r="AU222" s="1117" t="str">
        <f>IF(ISNUMBER(O222),'Cover Page'!$D$35/1000000*'4 classification'!O222/'FX rate'!$C22,"")</f>
        <v/>
      </c>
      <c r="AV222" s="1117" t="str">
        <f>IF(ISNUMBER(P222),'Cover Page'!$D$35/1000000*'4 classification'!P222/'FX rate'!$C22,"")</f>
        <v/>
      </c>
      <c r="AW222" s="1177" t="str">
        <f>IF(ISNUMBER(Q222),'Cover Page'!$D$35/1000000*'4 classification'!Q222/'FX rate'!$C22,"")</f>
        <v/>
      </c>
      <c r="AX222" s="895">
        <f>IF(ISNUMBER(R222),'Cover Page'!$D$35/1000000*'4 classification'!R222/'FX rate'!$C22,"")</f>
        <v>0</v>
      </c>
      <c r="AY222" s="723"/>
      <c r="AZ222" s="723"/>
      <c r="BA222" s="723"/>
      <c r="BB222" s="723"/>
      <c r="BC222" s="723"/>
      <c r="BD222" s="722"/>
      <c r="BE222" s="722"/>
      <c r="BF222" s="722"/>
      <c r="BG222" s="722"/>
      <c r="BH222" s="722"/>
      <c r="BI222" s="722"/>
      <c r="BN222" s="928">
        <v>2017</v>
      </c>
      <c r="BO222" s="927" t="str">
        <f>IF(ISNUMBER(C222),'Cover Page'!$D$35/1000000*C222/'FX rate'!$C$23,"")</f>
        <v/>
      </c>
      <c r="BP222" s="1116" t="str">
        <f>IF(ISNUMBER(D222),'Cover Page'!$D$35/1000000*D222/'FX rate'!$C$23,"")</f>
        <v/>
      </c>
      <c r="BQ222" s="1116" t="str">
        <f>IF(ISNUMBER(E222),'Cover Page'!$D$35/1000000*E222/'FX rate'!$C$23,"")</f>
        <v/>
      </c>
      <c r="BR222" s="1116" t="str">
        <f>IF(ISNUMBER(F222),'Cover Page'!$D$35/1000000*F222/'FX rate'!$C$23,"")</f>
        <v/>
      </c>
      <c r="BS222" s="1116" t="str">
        <f>IF(ISNUMBER(G222),'Cover Page'!$D$35/1000000*G222/'FX rate'!$C$23,"")</f>
        <v/>
      </c>
      <c r="BT222" s="1116" t="str">
        <f>IF(ISNUMBER(H222),'Cover Page'!$D$35/1000000*H222/'FX rate'!$C$23,"")</f>
        <v/>
      </c>
      <c r="BU222" s="1116" t="str">
        <f>IF(ISNUMBER(I222),'Cover Page'!$D$35/1000000*I222/'FX rate'!$C$23,"")</f>
        <v/>
      </c>
      <c r="BV222" s="1116" t="str">
        <f>IF(ISNUMBER(J222),'Cover Page'!$D$35/1000000*J222/'FX rate'!$C$23,"")</f>
        <v/>
      </c>
      <c r="BW222" s="1116" t="str">
        <f>IF(ISNUMBER(K222),'Cover Page'!$D$35/1000000*K222/'FX rate'!$C$23,"")</f>
        <v/>
      </c>
      <c r="BX222" s="1116" t="str">
        <f>IF(ISNUMBER(L222),'Cover Page'!$D$35/1000000*L222/'FX rate'!$C$23,"")</f>
        <v/>
      </c>
      <c r="BY222" s="1116" t="str">
        <f>IF(ISNUMBER(M222),'Cover Page'!$D$35/1000000*M222/'FX rate'!$C$23,"")</f>
        <v/>
      </c>
      <c r="BZ222" s="1116" t="str">
        <f>IF(ISNUMBER(N222),'Cover Page'!$D$35/1000000*N222/'FX rate'!$C$23,"")</f>
        <v/>
      </c>
      <c r="CA222" s="1116" t="str">
        <f>IF(ISNUMBER(O222),'Cover Page'!$D$35/1000000*O222/'FX rate'!$C$23,"")</f>
        <v/>
      </c>
      <c r="CB222" s="1116" t="str">
        <f>IF(ISNUMBER(P222),'Cover Page'!$D$35/1000000*P222/'FX rate'!$C$23,"")</f>
        <v/>
      </c>
      <c r="CC222" s="1176" t="str">
        <f>IF(ISNUMBER(Q222),'Cover Page'!$D$35/1000000*Q222/'FX rate'!$C$23,"")</f>
        <v/>
      </c>
      <c r="CD222" s="927">
        <f>IF(ISNUMBER(R222),'Cover Page'!$D$35/1000000*R222/'FX rate'!$C$23,"")</f>
        <v>0</v>
      </c>
      <c r="CE222" s="795"/>
      <c r="CF222" s="795"/>
      <c r="CG222" s="795"/>
      <c r="CH222" s="795"/>
      <c r="CI222" s="795"/>
      <c r="CJ222" s="795"/>
      <c r="CK222" s="795"/>
      <c r="CL222" s="795"/>
      <c r="CM222" s="795"/>
      <c r="CN222" s="795"/>
      <c r="CO222" s="795"/>
      <c r="CP222" s="795"/>
      <c r="CQ222" s="795"/>
      <c r="CR222" s="795"/>
      <c r="CS222" s="795"/>
    </row>
    <row r="223" spans="1:97" s="20" customFormat="1" ht="14.25" x14ac:dyDescent="0.2">
      <c r="A223" s="24"/>
      <c r="B223" s="82">
        <v>2018</v>
      </c>
      <c r="C223" s="669"/>
      <c r="D223" s="670"/>
      <c r="E223" s="670"/>
      <c r="F223" s="670"/>
      <c r="G223" s="670"/>
      <c r="H223" s="670"/>
      <c r="I223" s="670"/>
      <c r="J223" s="670"/>
      <c r="K223" s="670"/>
      <c r="L223" s="671"/>
      <c r="M223" s="670"/>
      <c r="N223" s="670"/>
      <c r="O223" s="670"/>
      <c r="P223" s="670"/>
      <c r="Q223" s="671"/>
      <c r="R223" s="672">
        <f t="shared" si="67"/>
        <v>0</v>
      </c>
      <c r="AH223" s="896">
        <v>2018</v>
      </c>
      <c r="AI223" s="895" t="str">
        <f>IF(ISNUMBER(C223),'Cover Page'!$D$35/1000000*'4 classification'!C223/'FX rate'!$C23,"")</f>
        <v/>
      </c>
      <c r="AJ223" s="1117" t="str">
        <f>IF(ISNUMBER(D223),'Cover Page'!$D$35/1000000*'4 classification'!D223/'FX rate'!$C23,"")</f>
        <v/>
      </c>
      <c r="AK223" s="1117" t="str">
        <f>IF(ISNUMBER(E223),'Cover Page'!$D$35/1000000*'4 classification'!E223/'FX rate'!$C23,"")</f>
        <v/>
      </c>
      <c r="AL223" s="1117" t="str">
        <f>IF(ISNUMBER(F223),'Cover Page'!$D$35/1000000*'4 classification'!F223/'FX rate'!$C23,"")</f>
        <v/>
      </c>
      <c r="AM223" s="1117" t="str">
        <f>IF(ISNUMBER(G223),'Cover Page'!$D$35/1000000*'4 classification'!G223/'FX rate'!$C23,"")</f>
        <v/>
      </c>
      <c r="AN223" s="1117" t="str">
        <f>IF(ISNUMBER(H223),'Cover Page'!$D$35/1000000*'4 classification'!H223/'FX rate'!$C23,"")</f>
        <v/>
      </c>
      <c r="AO223" s="1117" t="str">
        <f>IF(ISNUMBER(I223),'Cover Page'!$D$35/1000000*'4 classification'!I223/'FX rate'!$C23,"")</f>
        <v/>
      </c>
      <c r="AP223" s="1117" t="str">
        <f>IF(ISNUMBER(J223),'Cover Page'!$D$35/1000000*'4 classification'!J223/'FX rate'!$C23,"")</f>
        <v/>
      </c>
      <c r="AQ223" s="1117" t="str">
        <f>IF(ISNUMBER(K223),'Cover Page'!$D$35/1000000*'4 classification'!K223/'FX rate'!$C23,"")</f>
        <v/>
      </c>
      <c r="AR223" s="1117" t="str">
        <f>IF(ISNUMBER(L223),'Cover Page'!$D$35/1000000*'4 classification'!L223/'FX rate'!$C23,"")</f>
        <v/>
      </c>
      <c r="AS223" s="1117" t="str">
        <f>IF(ISNUMBER(M223),'Cover Page'!$D$35/1000000*'4 classification'!M223/'FX rate'!$C23,"")</f>
        <v/>
      </c>
      <c r="AT223" s="1117" t="str">
        <f>IF(ISNUMBER(N223),'Cover Page'!$D$35/1000000*'4 classification'!N223/'FX rate'!$C23,"")</f>
        <v/>
      </c>
      <c r="AU223" s="1117" t="str">
        <f>IF(ISNUMBER(O223),'Cover Page'!$D$35/1000000*'4 classification'!O223/'FX rate'!$C23,"")</f>
        <v/>
      </c>
      <c r="AV223" s="1117" t="str">
        <f>IF(ISNUMBER(P223),'Cover Page'!$D$35/1000000*'4 classification'!P223/'FX rate'!$C23,"")</f>
        <v/>
      </c>
      <c r="AW223" s="1177" t="str">
        <f>IF(ISNUMBER(Q223),'Cover Page'!$D$35/1000000*'4 classification'!Q223/'FX rate'!$C23,"")</f>
        <v/>
      </c>
      <c r="AX223" s="895">
        <f>IF(ISNUMBER(R223),'Cover Page'!$D$35/1000000*'4 classification'!R223/'FX rate'!$C23,"")</f>
        <v>0</v>
      </c>
      <c r="AY223" s="723"/>
      <c r="AZ223" s="723"/>
      <c r="BA223" s="723"/>
      <c r="BB223" s="723"/>
      <c r="BC223" s="723"/>
      <c r="BD223" s="722"/>
      <c r="BE223" s="722"/>
      <c r="BF223" s="722"/>
      <c r="BG223" s="722"/>
      <c r="BH223" s="722"/>
      <c r="BI223" s="722"/>
      <c r="BN223" s="1187">
        <v>2018</v>
      </c>
      <c r="BO223" s="927" t="str">
        <f>IF(ISNUMBER(C223),'Cover Page'!$D$35/1000000*C223/'FX rate'!$C$23,"")</f>
        <v/>
      </c>
      <c r="BP223" s="1116" t="str">
        <f>IF(ISNUMBER(D223),'Cover Page'!$D$35/1000000*D223/'FX rate'!$C$23,"")</f>
        <v/>
      </c>
      <c r="BQ223" s="1116" t="str">
        <f>IF(ISNUMBER(E223),'Cover Page'!$D$35/1000000*E223/'FX rate'!$C$23,"")</f>
        <v/>
      </c>
      <c r="BR223" s="1116" t="str">
        <f>IF(ISNUMBER(F223),'Cover Page'!$D$35/1000000*F223/'FX rate'!$C$23,"")</f>
        <v/>
      </c>
      <c r="BS223" s="1116" t="str">
        <f>IF(ISNUMBER(G223),'Cover Page'!$D$35/1000000*G223/'FX rate'!$C$23,"")</f>
        <v/>
      </c>
      <c r="BT223" s="1116" t="str">
        <f>IF(ISNUMBER(H223),'Cover Page'!$D$35/1000000*H223/'FX rate'!$C$23,"")</f>
        <v/>
      </c>
      <c r="BU223" s="1116" t="str">
        <f>IF(ISNUMBER(I223),'Cover Page'!$D$35/1000000*I223/'FX rate'!$C$23,"")</f>
        <v/>
      </c>
      <c r="BV223" s="1116" t="str">
        <f>IF(ISNUMBER(J223),'Cover Page'!$D$35/1000000*J223/'FX rate'!$C$23,"")</f>
        <v/>
      </c>
      <c r="BW223" s="1116" t="str">
        <f>IF(ISNUMBER(K223),'Cover Page'!$D$35/1000000*K223/'FX rate'!$C$23,"")</f>
        <v/>
      </c>
      <c r="BX223" s="1116" t="str">
        <f>IF(ISNUMBER(L223),'Cover Page'!$D$35/1000000*L223/'FX rate'!$C$23,"")</f>
        <v/>
      </c>
      <c r="BY223" s="1116" t="str">
        <f>IF(ISNUMBER(M223),'Cover Page'!$D$35/1000000*M223/'FX rate'!$C$23,"")</f>
        <v/>
      </c>
      <c r="BZ223" s="1116" t="str">
        <f>IF(ISNUMBER(N223),'Cover Page'!$D$35/1000000*N223/'FX rate'!$C$23,"")</f>
        <v/>
      </c>
      <c r="CA223" s="1116" t="str">
        <f>IF(ISNUMBER(O223),'Cover Page'!$D$35/1000000*O223/'FX rate'!$C$23,"")</f>
        <v/>
      </c>
      <c r="CB223" s="1116" t="str">
        <f>IF(ISNUMBER(P223),'Cover Page'!$D$35/1000000*P223/'FX rate'!$C$23,"")</f>
        <v/>
      </c>
      <c r="CC223" s="1176" t="str">
        <f>IF(ISNUMBER(Q223),'Cover Page'!$D$35/1000000*Q223/'FX rate'!$C$23,"")</f>
        <v/>
      </c>
      <c r="CD223" s="927">
        <f>IF(ISNUMBER(R223),'Cover Page'!$D$35/1000000*R223/'FX rate'!$C$23,"")</f>
        <v>0</v>
      </c>
      <c r="CE223" s="795"/>
      <c r="CF223" s="795"/>
      <c r="CG223" s="795"/>
      <c r="CH223" s="795"/>
      <c r="CI223" s="795"/>
      <c r="CJ223" s="795"/>
      <c r="CK223" s="795"/>
      <c r="CL223" s="795"/>
      <c r="CM223" s="795"/>
      <c r="CN223" s="795"/>
      <c r="CO223" s="795"/>
      <c r="CP223" s="795"/>
      <c r="CQ223" s="795"/>
      <c r="CR223" s="795"/>
      <c r="CS223" s="795"/>
    </row>
    <row r="224" spans="1:97" s="2" customFormat="1" ht="14.25" customHeight="1" x14ac:dyDescent="0.2">
      <c r="B224" s="205" t="s">
        <v>1089</v>
      </c>
      <c r="C224" s="1081"/>
      <c r="D224" s="1082"/>
      <c r="E224" s="1082"/>
      <c r="F224" s="1082"/>
      <c r="G224" s="1082"/>
      <c r="H224" s="1082"/>
      <c r="I224" s="1082"/>
      <c r="J224" s="1082"/>
      <c r="K224" s="1082"/>
      <c r="L224" s="1083"/>
      <c r="M224" s="1082"/>
      <c r="N224" s="1082"/>
      <c r="O224" s="1082"/>
      <c r="P224" s="1082"/>
      <c r="Q224" s="1083"/>
      <c r="R224" s="463">
        <f>C224+D224+E224+F224+G224+H224+I224+J224+K224+L224+M224+N224+O224+P224+Q224</f>
        <v>0</v>
      </c>
    </row>
    <row r="225" spans="1:21" s="14" customFormat="1" ht="69.95" customHeight="1" thickBot="1" x14ac:dyDescent="0.25">
      <c r="A225" s="2"/>
      <c r="B225" s="197" t="s">
        <v>327</v>
      </c>
      <c r="C225" s="206"/>
      <c r="D225" s="207"/>
      <c r="E225" s="207"/>
      <c r="F225" s="207"/>
      <c r="G225" s="207"/>
      <c r="H225" s="207"/>
      <c r="I225" s="207"/>
      <c r="J225" s="207"/>
      <c r="K225" s="207"/>
      <c r="L225" s="208"/>
      <c r="M225" s="207"/>
      <c r="N225" s="207"/>
      <c r="O225" s="207"/>
      <c r="P225" s="207"/>
      <c r="Q225" s="208"/>
      <c r="R225" s="1543"/>
    </row>
    <row r="226" spans="1:21" ht="20.100000000000001" customHeight="1" x14ac:dyDescent="0.2">
      <c r="C226" s="674" t="str">
        <f>IF(MAX(C217:C223)&gt;0,IF(ISBLANK(C216),"Please extend back to at least 2011",""),"")</f>
        <v/>
      </c>
      <c r="D226" s="674" t="str">
        <f t="shared" ref="D226:L226" si="69">IF(MAX(D217:D223)&gt;0,IF(ISBLANK(D216),"Please extend back to at least 2011",""),"")</f>
        <v/>
      </c>
      <c r="E226" s="674" t="str">
        <f t="shared" si="69"/>
        <v/>
      </c>
      <c r="F226" s="674" t="str">
        <f t="shared" si="69"/>
        <v/>
      </c>
      <c r="G226" s="674" t="str">
        <f t="shared" si="69"/>
        <v/>
      </c>
      <c r="H226" s="674" t="str">
        <f t="shared" si="69"/>
        <v/>
      </c>
      <c r="I226" s="674" t="str">
        <f t="shared" si="69"/>
        <v/>
      </c>
      <c r="J226" s="674" t="str">
        <f t="shared" si="69"/>
        <v/>
      </c>
      <c r="K226" s="674" t="str">
        <f t="shared" si="69"/>
        <v/>
      </c>
      <c r="L226" s="674" t="str">
        <f t="shared" si="69"/>
        <v/>
      </c>
    </row>
    <row r="227" spans="1:21" ht="20.100000000000001" customHeight="1" x14ac:dyDescent="0.2">
      <c r="B227" s="1209" t="s">
        <v>611</v>
      </c>
      <c r="C227" s="1210" t="s">
        <v>860</v>
      </c>
      <c r="D227" s="1210" t="s">
        <v>861</v>
      </c>
      <c r="E227" s="1210" t="s">
        <v>862</v>
      </c>
      <c r="F227" s="1210" t="s">
        <v>863</v>
      </c>
      <c r="G227" s="1210" t="s">
        <v>864</v>
      </c>
      <c r="H227" s="1210" t="s">
        <v>865</v>
      </c>
      <c r="I227" s="1210" t="s">
        <v>866</v>
      </c>
      <c r="J227" s="1210" t="s">
        <v>867</v>
      </c>
      <c r="K227" s="1210" t="s">
        <v>868</v>
      </c>
      <c r="L227" s="1210" t="s">
        <v>869</v>
      </c>
      <c r="M227" s="1210" t="s">
        <v>870</v>
      </c>
      <c r="N227" s="1210" t="s">
        <v>871</v>
      </c>
      <c r="O227" s="1210" t="s">
        <v>872</v>
      </c>
      <c r="P227" s="1210" t="s">
        <v>873</v>
      </c>
      <c r="Q227" s="1210" t="s">
        <v>874</v>
      </c>
    </row>
    <row r="228" spans="1:21" ht="20.100000000000001" customHeight="1" x14ac:dyDescent="0.2"/>
    <row r="229" spans="1:21" s="21" customFormat="1" ht="15.95" customHeight="1" x14ac:dyDescent="0.2">
      <c r="A229" s="19"/>
      <c r="B229" s="22" t="s">
        <v>84</v>
      </c>
      <c r="E229" s="22"/>
      <c r="G229" s="22"/>
      <c r="I229" s="22"/>
      <c r="K229" s="22"/>
      <c r="M229" s="22"/>
      <c r="O229" s="22"/>
      <c r="Q229" s="22"/>
      <c r="S229" s="22"/>
      <c r="U229" s="57"/>
    </row>
    <row r="230" spans="1:21" ht="14.25" x14ac:dyDescent="0.2">
      <c r="B230" s="263" t="s">
        <v>431</v>
      </c>
      <c r="D230" s="34"/>
      <c r="E230" s="70"/>
      <c r="F230" s="34"/>
      <c r="G230" s="70"/>
      <c r="H230" s="34"/>
      <c r="I230" s="70"/>
      <c r="J230" s="34"/>
      <c r="K230" s="70"/>
      <c r="L230" s="34"/>
      <c r="M230" s="70"/>
      <c r="N230" s="34"/>
      <c r="O230" s="70"/>
      <c r="P230" s="34"/>
      <c r="Q230" s="70"/>
      <c r="R230" s="34"/>
      <c r="S230" s="70"/>
      <c r="T230" s="34"/>
      <c r="U230" s="59"/>
    </row>
    <row r="231" spans="1:21" ht="14.25" customHeight="1" x14ac:dyDescent="0.2">
      <c r="B231" s="29" t="s">
        <v>215</v>
      </c>
      <c r="D231" s="29"/>
      <c r="E231" s="29"/>
      <c r="F231" s="29"/>
      <c r="G231" s="29"/>
      <c r="H231" s="29"/>
      <c r="I231" s="29"/>
      <c r="J231" s="29"/>
      <c r="K231" s="29"/>
      <c r="L231" s="29"/>
      <c r="M231" s="29"/>
      <c r="N231" s="29"/>
      <c r="O231" s="29"/>
      <c r="P231" s="29"/>
      <c r="Q231" s="29"/>
      <c r="R231" s="29"/>
      <c r="S231" s="29"/>
      <c r="T231" s="29"/>
      <c r="U231" s="58"/>
    </row>
    <row r="232" spans="1:21" ht="14.25" customHeight="1" x14ac:dyDescent="0.2">
      <c r="B232" s="29" t="s">
        <v>135</v>
      </c>
      <c r="D232" s="29"/>
      <c r="E232" s="29"/>
      <c r="F232" s="29"/>
      <c r="G232" s="29"/>
      <c r="H232" s="29"/>
      <c r="I232" s="29"/>
      <c r="J232" s="29"/>
      <c r="K232" s="29"/>
      <c r="L232" s="29"/>
      <c r="M232" s="29"/>
      <c r="N232" s="29"/>
      <c r="O232" s="29"/>
      <c r="P232" s="29"/>
      <c r="Q232" s="29"/>
      <c r="R232" s="29"/>
      <c r="S232" s="29"/>
      <c r="T232" s="29"/>
      <c r="U232" s="58"/>
    </row>
    <row r="233" spans="1:21" ht="14.25" x14ac:dyDescent="0.2">
      <c r="B233" s="263" t="s">
        <v>134</v>
      </c>
      <c r="D233" s="34"/>
      <c r="E233" s="70"/>
      <c r="F233" s="34"/>
      <c r="G233" s="70"/>
      <c r="H233" s="34"/>
      <c r="I233" s="70"/>
      <c r="J233" s="34"/>
      <c r="K233" s="70"/>
      <c r="L233" s="34"/>
      <c r="M233" s="70"/>
      <c r="N233" s="34"/>
      <c r="O233" s="70"/>
      <c r="P233" s="34"/>
      <c r="Q233" s="70"/>
      <c r="R233" s="34"/>
      <c r="S233" s="70"/>
      <c r="T233" s="34"/>
      <c r="U233" s="59"/>
    </row>
    <row r="234" spans="1:21" ht="14.25" x14ac:dyDescent="0.2">
      <c r="B234" s="263" t="s">
        <v>548</v>
      </c>
      <c r="D234" s="34"/>
      <c r="E234" s="70"/>
      <c r="F234" s="34"/>
      <c r="G234" s="70"/>
      <c r="H234" s="34"/>
      <c r="I234" s="70"/>
      <c r="J234" s="34"/>
      <c r="K234" s="70"/>
      <c r="L234" s="34"/>
      <c r="M234" s="70"/>
      <c r="N234" s="34"/>
      <c r="O234" s="70"/>
      <c r="P234" s="34"/>
      <c r="Q234" s="70"/>
      <c r="R234" s="34"/>
      <c r="S234" s="70"/>
      <c r="T234" s="34"/>
      <c r="U234" s="59"/>
    </row>
    <row r="235" spans="1:21" ht="14.25" x14ac:dyDescent="0.2">
      <c r="B235" s="263" t="s">
        <v>325</v>
      </c>
      <c r="D235" s="34"/>
      <c r="E235" s="70"/>
      <c r="F235" s="34"/>
      <c r="G235" s="70"/>
      <c r="H235" s="34"/>
      <c r="I235" s="70"/>
      <c r="J235" s="34"/>
      <c r="K235" s="70"/>
      <c r="L235" s="34"/>
      <c r="M235" s="70"/>
      <c r="N235" s="34"/>
      <c r="O235" s="70"/>
      <c r="P235" s="34"/>
      <c r="Q235" s="70"/>
      <c r="R235" s="34"/>
      <c r="S235" s="70"/>
      <c r="T235" s="34"/>
      <c r="U235" s="59"/>
    </row>
    <row r="236" spans="1:21" ht="14.25" x14ac:dyDescent="0.2">
      <c r="B236" s="263" t="s">
        <v>1137</v>
      </c>
      <c r="D236" s="34"/>
      <c r="E236" s="70"/>
      <c r="F236" s="34"/>
      <c r="G236" s="70"/>
      <c r="H236" s="34"/>
      <c r="I236" s="70"/>
      <c r="J236" s="34"/>
      <c r="K236" s="70"/>
      <c r="L236" s="34"/>
      <c r="M236" s="70"/>
      <c r="N236" s="34"/>
      <c r="O236" s="70"/>
      <c r="P236" s="34"/>
      <c r="Q236" s="70"/>
      <c r="R236" s="34"/>
      <c r="S236" s="70"/>
      <c r="T236" s="34"/>
      <c r="U236" s="59"/>
    </row>
    <row r="237" spans="1:21" ht="14.25" x14ac:dyDescent="0.2">
      <c r="B237" s="69"/>
      <c r="D237" s="34"/>
      <c r="E237" s="69"/>
      <c r="F237" s="34"/>
      <c r="G237" s="69"/>
      <c r="H237" s="34"/>
      <c r="I237" s="69"/>
      <c r="J237" s="34"/>
      <c r="K237" s="69"/>
      <c r="L237" s="34"/>
      <c r="M237" s="69"/>
      <c r="N237" s="34"/>
      <c r="O237" s="69"/>
      <c r="P237" s="34"/>
      <c r="Q237" s="69"/>
      <c r="R237" s="34"/>
      <c r="S237" s="69"/>
      <c r="T237" s="34"/>
      <c r="U237" s="59"/>
    </row>
    <row r="238" spans="1:21" ht="14.25" hidden="1" x14ac:dyDescent="0.2">
      <c r="B238" s="69"/>
      <c r="D238" s="34"/>
      <c r="E238" s="69"/>
      <c r="F238" s="34"/>
      <c r="G238" s="69"/>
      <c r="H238" s="34"/>
      <c r="I238" s="69"/>
      <c r="J238" s="34"/>
      <c r="K238" s="69"/>
      <c r="L238" s="34"/>
      <c r="M238" s="69"/>
      <c r="N238" s="34"/>
      <c r="O238" s="69"/>
      <c r="P238" s="34"/>
      <c r="Q238" s="69"/>
      <c r="R238" s="34"/>
      <c r="S238" s="69"/>
      <c r="T238" s="34"/>
      <c r="U238" s="59"/>
    </row>
    <row r="239" spans="1:21" ht="14.25" hidden="1" x14ac:dyDescent="0.2">
      <c r="B239" s="69"/>
      <c r="D239" s="34"/>
      <c r="E239" s="69"/>
      <c r="F239" s="34"/>
      <c r="G239" s="69"/>
      <c r="H239" s="34"/>
      <c r="I239" s="69"/>
      <c r="J239" s="34"/>
      <c r="K239" s="69"/>
      <c r="L239" s="34"/>
      <c r="M239" s="69"/>
      <c r="N239" s="34"/>
      <c r="O239" s="69"/>
      <c r="P239" s="34"/>
      <c r="Q239" s="69"/>
      <c r="R239" s="34"/>
      <c r="S239" s="69"/>
      <c r="T239" s="34"/>
      <c r="U239" s="59"/>
    </row>
    <row r="240" spans="1:21" ht="14.25" hidden="1" x14ac:dyDescent="0.2">
      <c r="B240" s="29"/>
      <c r="D240" s="34"/>
      <c r="E240" s="29"/>
      <c r="F240" s="34"/>
      <c r="G240" s="29"/>
      <c r="H240" s="34"/>
      <c r="I240" s="29"/>
      <c r="J240" s="34"/>
      <c r="K240" s="29"/>
      <c r="L240" s="34"/>
      <c r="M240" s="29"/>
      <c r="N240" s="34"/>
      <c r="O240" s="29"/>
      <c r="P240" s="34"/>
      <c r="Q240" s="29"/>
      <c r="R240" s="34"/>
      <c r="S240" s="29"/>
      <c r="T240" s="34"/>
      <c r="U240" s="59"/>
    </row>
    <row r="241" spans="1:21" ht="14.25" hidden="1" x14ac:dyDescent="0.2">
      <c r="B241" s="29"/>
      <c r="D241" s="34"/>
      <c r="E241" s="29"/>
      <c r="F241" s="34"/>
      <c r="G241" s="29"/>
      <c r="H241" s="34"/>
      <c r="I241" s="29"/>
      <c r="J241" s="34"/>
      <c r="K241" s="29"/>
      <c r="L241" s="34"/>
      <c r="M241" s="29"/>
      <c r="N241" s="34"/>
      <c r="O241" s="29"/>
      <c r="P241" s="34"/>
      <c r="Q241" s="29"/>
      <c r="R241" s="34"/>
      <c r="S241" s="29"/>
      <c r="T241" s="34"/>
      <c r="U241" s="59"/>
    </row>
    <row r="242" spans="1:21" ht="14.25" hidden="1" x14ac:dyDescent="0.2">
      <c r="B242" s="29"/>
      <c r="D242" s="34"/>
      <c r="E242" s="29"/>
      <c r="F242" s="34"/>
      <c r="G242" s="29"/>
      <c r="H242" s="34"/>
      <c r="I242" s="29"/>
      <c r="J242" s="34"/>
      <c r="K242" s="29"/>
      <c r="L242" s="34"/>
      <c r="M242" s="29"/>
      <c r="N242" s="34"/>
      <c r="O242" s="29"/>
      <c r="P242" s="34"/>
      <c r="Q242" s="29"/>
      <c r="R242" s="34"/>
      <c r="S242" s="29"/>
      <c r="T242" s="34"/>
      <c r="U242" s="59"/>
    </row>
    <row r="243" spans="1:21" ht="14.25" hidden="1" customHeight="1" x14ac:dyDescent="0.2">
      <c r="B243" s="29"/>
      <c r="D243" s="29"/>
      <c r="E243" s="29"/>
      <c r="F243" s="29"/>
      <c r="G243" s="29"/>
      <c r="H243" s="29"/>
      <c r="I243" s="29"/>
      <c r="J243" s="29"/>
      <c r="K243" s="29"/>
      <c r="L243" s="29"/>
      <c r="M243" s="29"/>
      <c r="N243" s="29"/>
      <c r="O243" s="29"/>
      <c r="P243" s="29"/>
      <c r="Q243" s="29"/>
      <c r="R243" s="29"/>
      <c r="S243" s="29"/>
      <c r="T243" s="29"/>
      <c r="U243" s="58"/>
    </row>
    <row r="244" spans="1:21" ht="14.25" hidden="1" x14ac:dyDescent="0.2">
      <c r="B244" s="29"/>
      <c r="D244" s="29"/>
      <c r="E244" s="29"/>
      <c r="F244" s="29"/>
      <c r="G244" s="29"/>
      <c r="H244" s="29"/>
      <c r="I244" s="29"/>
      <c r="J244" s="29"/>
      <c r="K244" s="29"/>
      <c r="L244" s="29"/>
      <c r="M244" s="29"/>
      <c r="N244" s="29"/>
      <c r="O244" s="29"/>
      <c r="P244" s="29"/>
      <c r="Q244" s="29"/>
      <c r="R244" s="29"/>
      <c r="S244" s="29"/>
      <c r="T244" s="29"/>
      <c r="U244" s="58"/>
    </row>
    <row r="245" spans="1:21" ht="14.25" hidden="1" customHeight="1" x14ac:dyDescent="0.2">
      <c r="B245" s="69"/>
      <c r="D245" s="29"/>
      <c r="E245" s="69"/>
      <c r="F245" s="29"/>
      <c r="G245" s="69"/>
      <c r="H245" s="29"/>
      <c r="I245" s="69"/>
      <c r="J245" s="29"/>
      <c r="K245" s="69"/>
      <c r="L245" s="29"/>
      <c r="M245" s="69"/>
      <c r="N245" s="29"/>
      <c r="O245" s="69"/>
      <c r="P245" s="29"/>
      <c r="Q245" s="69"/>
      <c r="R245" s="29"/>
      <c r="S245" s="69"/>
      <c r="T245" s="29"/>
      <c r="U245" s="58"/>
    </row>
    <row r="246" spans="1:21" ht="14.25" hidden="1" customHeight="1" x14ac:dyDescent="0.2">
      <c r="B246" s="69"/>
      <c r="D246" s="29"/>
      <c r="E246" s="69"/>
      <c r="F246" s="29"/>
      <c r="G246" s="69"/>
      <c r="H246" s="29"/>
      <c r="I246" s="69"/>
      <c r="J246" s="29"/>
      <c r="K246" s="69"/>
      <c r="L246" s="29"/>
      <c r="M246" s="69"/>
      <c r="N246" s="29"/>
      <c r="O246" s="69"/>
      <c r="P246" s="29"/>
      <c r="Q246" s="69"/>
      <c r="R246" s="29"/>
      <c r="S246" s="69"/>
      <c r="T246" s="29"/>
      <c r="U246" s="58"/>
    </row>
    <row r="247" spans="1:21" ht="14.25" hidden="1" x14ac:dyDescent="0.2">
      <c r="B247" s="29"/>
      <c r="D247" s="34"/>
      <c r="E247" s="29"/>
      <c r="F247" s="34"/>
      <c r="G247" s="29"/>
      <c r="H247" s="34"/>
      <c r="I247" s="29"/>
      <c r="J247" s="34"/>
      <c r="K247" s="29"/>
      <c r="L247" s="34"/>
      <c r="M247" s="29"/>
      <c r="N247" s="34"/>
      <c r="O247" s="29"/>
      <c r="P247" s="34"/>
      <c r="Q247" s="29"/>
      <c r="R247" s="34"/>
      <c r="S247" s="29"/>
      <c r="T247" s="34"/>
      <c r="U247" s="59"/>
    </row>
    <row r="248" spans="1:21" ht="14.25" hidden="1" x14ac:dyDescent="0.2">
      <c r="B248" s="29"/>
      <c r="D248" s="34"/>
      <c r="E248" s="29"/>
      <c r="F248" s="34"/>
      <c r="G248" s="29"/>
      <c r="H248" s="34"/>
      <c r="I248" s="29"/>
      <c r="J248" s="34"/>
      <c r="K248" s="29"/>
      <c r="L248" s="34"/>
      <c r="M248" s="29"/>
      <c r="N248" s="34"/>
      <c r="O248" s="29"/>
      <c r="P248" s="34"/>
      <c r="Q248" s="29"/>
      <c r="R248" s="34"/>
      <c r="S248" s="29"/>
      <c r="T248" s="34"/>
      <c r="U248" s="59"/>
    </row>
    <row r="249" spans="1:21" ht="14.25" hidden="1" customHeight="1" x14ac:dyDescent="0.2">
      <c r="B249" s="4"/>
      <c r="C249" s="4"/>
      <c r="D249" s="4"/>
      <c r="E249" s="4"/>
      <c r="F249" s="4"/>
      <c r="G249" s="4"/>
      <c r="H249" s="4"/>
      <c r="I249" s="4"/>
      <c r="J249" s="4"/>
      <c r="K249" s="4"/>
      <c r="L249" s="4"/>
      <c r="M249" s="4"/>
      <c r="N249" s="4"/>
      <c r="O249" s="4"/>
      <c r="P249" s="4"/>
      <c r="Q249" s="4"/>
      <c r="R249" s="4"/>
      <c r="S249" s="4"/>
      <c r="T249" s="4"/>
      <c r="U249" s="18"/>
    </row>
    <row r="250" spans="1:21" s="2" customFormat="1" ht="12" hidden="1" customHeight="1" x14ac:dyDescent="0.2">
      <c r="A250" s="3"/>
      <c r="B250" s="4"/>
      <c r="C250" s="4"/>
      <c r="D250" s="4"/>
      <c r="E250" s="4"/>
      <c r="F250" s="4"/>
      <c r="G250" s="4"/>
      <c r="H250" s="4"/>
      <c r="I250" s="4"/>
      <c r="J250" s="4"/>
      <c r="K250" s="4"/>
      <c r="L250" s="4"/>
      <c r="M250" s="4"/>
      <c r="N250" s="4"/>
      <c r="O250" s="4"/>
      <c r="P250" s="4"/>
      <c r="Q250" s="4"/>
      <c r="R250" s="4"/>
      <c r="S250" s="4"/>
      <c r="T250" s="4"/>
      <c r="U250" s="18"/>
    </row>
    <row r="251" spans="1:21" ht="14.25" hidden="1" customHeight="1" x14ac:dyDescent="0.2">
      <c r="B251" s="23"/>
      <c r="C251" s="23"/>
      <c r="D251" s="23"/>
      <c r="E251" s="23"/>
      <c r="F251" s="23"/>
      <c r="G251" s="23"/>
      <c r="H251" s="23"/>
      <c r="I251" s="23"/>
      <c r="J251" s="23"/>
      <c r="K251" s="23"/>
      <c r="L251" s="23"/>
      <c r="M251" s="23"/>
      <c r="N251" s="23"/>
      <c r="O251" s="23"/>
      <c r="P251" s="23"/>
      <c r="Q251" s="23"/>
      <c r="R251" s="23"/>
      <c r="S251" s="23"/>
      <c r="T251" s="23"/>
      <c r="U251" s="60"/>
    </row>
    <row r="252" spans="1:21" ht="14.25" hidden="1" customHeight="1" x14ac:dyDescent="0.2"/>
    <row r="253" spans="1:21" ht="14.25" hidden="1" customHeight="1" x14ac:dyDescent="0.2"/>
    <row r="254" spans="1:21" ht="14.25" hidden="1" customHeight="1" x14ac:dyDescent="0.2"/>
    <row r="255" spans="1:21" ht="14.25" hidden="1" customHeight="1" x14ac:dyDescent="0.2"/>
    <row r="256" spans="1:21"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customHeight="1" x14ac:dyDescent="0.2"/>
    <row r="2811" ht="14.25" hidden="1" customHeight="1" x14ac:dyDescent="0.2"/>
    <row r="2812" ht="14.25" hidden="1" customHeight="1" x14ac:dyDescent="0.2"/>
    <row r="2813" ht="14.25" hidden="1" customHeight="1" x14ac:dyDescent="0.2"/>
    <row r="2814" ht="14.25" hidden="1" customHeight="1" x14ac:dyDescent="0.2"/>
    <row r="2815" ht="14.25" hidden="1" customHeight="1" x14ac:dyDescent="0.2"/>
    <row r="2816" ht="14.25" hidden="1" customHeight="1" x14ac:dyDescent="0.2"/>
    <row r="2817" ht="14.25" hidden="1" customHeight="1" x14ac:dyDescent="0.2"/>
    <row r="2818" ht="14.25" hidden="1" customHeight="1" x14ac:dyDescent="0.2"/>
    <row r="2819" ht="14.25" hidden="1" customHeight="1" x14ac:dyDescent="0.2"/>
    <row r="2820" ht="14.25" hidden="1" customHeight="1" x14ac:dyDescent="0.2"/>
    <row r="2821" ht="14.25" hidden="1" customHeight="1" x14ac:dyDescent="0.2"/>
    <row r="2822" ht="14.25" hidden="1" customHeight="1" x14ac:dyDescent="0.2"/>
    <row r="2823" ht="14.25" hidden="1" customHeight="1" x14ac:dyDescent="0.2"/>
    <row r="2824" ht="14.25" hidden="1" customHeight="1" x14ac:dyDescent="0.2"/>
    <row r="2825" ht="14.25" hidden="1" customHeight="1" x14ac:dyDescent="0.2"/>
    <row r="2826" ht="14.25" hidden="1" customHeight="1" x14ac:dyDescent="0.2"/>
    <row r="2827" ht="14.25" hidden="1" customHeight="1" x14ac:dyDescent="0.2"/>
    <row r="2828" ht="14.25" hidden="1" customHeight="1" x14ac:dyDescent="0.2"/>
    <row r="2829" ht="14.25" hidden="1" customHeight="1" x14ac:dyDescent="0.2"/>
    <row r="2830" ht="14.25" hidden="1" customHeight="1" x14ac:dyDescent="0.2"/>
    <row r="2831" ht="14.25" hidden="1" customHeight="1" x14ac:dyDescent="0.2"/>
    <row r="2832" ht="14.25" hidden="1" customHeight="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row r="2848" ht="14.25" hidden="1" customHeight="1" x14ac:dyDescent="0.2"/>
    <row r="2849" ht="14.25" hidden="1" customHeight="1" x14ac:dyDescent="0.2"/>
    <row r="2850" ht="14.25" hidden="1" customHeight="1" x14ac:dyDescent="0.2"/>
    <row r="2851" ht="14.25" hidden="1" customHeight="1" x14ac:dyDescent="0.2"/>
    <row r="2852" ht="14.25" hidden="1" customHeight="1" x14ac:dyDescent="0.2"/>
    <row r="2853" ht="14.25" hidden="1" customHeight="1" x14ac:dyDescent="0.2"/>
    <row r="2854" ht="14.25" hidden="1" customHeight="1" x14ac:dyDescent="0.2"/>
    <row r="2855" ht="14.25" hidden="1" customHeight="1" x14ac:dyDescent="0.2"/>
    <row r="2856" ht="14.25" hidden="1" customHeight="1" x14ac:dyDescent="0.2"/>
    <row r="2857" ht="14.25" hidden="1" customHeight="1" x14ac:dyDescent="0.2"/>
    <row r="2858" ht="14.25" hidden="1" customHeight="1" x14ac:dyDescent="0.2"/>
    <row r="2859" ht="14.25" hidden="1" customHeight="1" x14ac:dyDescent="0.2"/>
    <row r="2860" ht="14.25" hidden="1" customHeight="1" x14ac:dyDescent="0.2"/>
    <row r="2861" ht="14.25" hidden="1" customHeight="1" x14ac:dyDescent="0.2"/>
    <row r="2862" ht="14.25" hidden="1" customHeight="1" x14ac:dyDescent="0.2"/>
    <row r="2863" ht="14.25" hidden="1" customHeight="1" x14ac:dyDescent="0.2"/>
    <row r="2864" ht="14.25" hidden="1" customHeight="1" x14ac:dyDescent="0.2"/>
    <row r="2865" ht="14.25" hidden="1" customHeight="1" x14ac:dyDescent="0.2"/>
    <row r="2866" ht="14.25" hidden="1" customHeight="1" x14ac:dyDescent="0.2"/>
    <row r="2867" ht="14.25" hidden="1" customHeight="1" x14ac:dyDescent="0.2"/>
    <row r="2868" ht="14.25" hidden="1" customHeight="1" x14ac:dyDescent="0.2"/>
    <row r="2869" ht="14.25" hidden="1" customHeight="1" x14ac:dyDescent="0.2"/>
    <row r="2870" ht="14.25" hidden="1" customHeight="1" x14ac:dyDescent="0.2"/>
    <row r="2871" ht="14.25" hidden="1" x14ac:dyDescent="0.2"/>
    <row r="2872" ht="14.25" hidden="1" x14ac:dyDescent="0.2"/>
    <row r="2873" ht="14.25" hidden="1" x14ac:dyDescent="0.2"/>
    <row r="2874" ht="14.25" hidden="1" x14ac:dyDescent="0.2"/>
    <row r="2875" ht="14.25" hidden="1" x14ac:dyDescent="0.2"/>
    <row r="2876" ht="14.25" hidden="1" x14ac:dyDescent="0.2"/>
    <row r="2877" ht="14.25" hidden="1" x14ac:dyDescent="0.2"/>
    <row r="2878" ht="14.25" hidden="1" x14ac:dyDescent="0.2"/>
    <row r="2879" ht="14.25" hidden="1" x14ac:dyDescent="0.2"/>
    <row r="2880" ht="14.25" hidden="1" x14ac:dyDescent="0.2"/>
    <row r="2881" ht="14.25" hidden="1" x14ac:dyDescent="0.2"/>
    <row r="2882" ht="14.25" hidden="1" x14ac:dyDescent="0.2"/>
    <row r="2883" ht="14.25" hidden="1" x14ac:dyDescent="0.2"/>
    <row r="2884" ht="14.25" hidden="1" x14ac:dyDescent="0.2"/>
    <row r="2885" ht="14.25" hidden="1" x14ac:dyDescent="0.2"/>
    <row r="2886" ht="14.25" hidden="1" x14ac:dyDescent="0.2"/>
    <row r="2887" ht="14.25" hidden="1" x14ac:dyDescent="0.2"/>
    <row r="2888" ht="14.25" hidden="1" customHeight="1" x14ac:dyDescent="0.2"/>
    <row r="2889" ht="14.25" hidden="1" customHeight="1" x14ac:dyDescent="0.2"/>
    <row r="2890" ht="14.25" hidden="1" customHeight="1" x14ac:dyDescent="0.2"/>
    <row r="2891" ht="14.25" hidden="1" customHeight="1" x14ac:dyDescent="0.2"/>
    <row r="2892" ht="14.25" hidden="1" customHeight="1" x14ac:dyDescent="0.2"/>
    <row r="2893" ht="14.25" hidden="1" customHeight="1" x14ac:dyDescent="0.2"/>
    <row r="2894" ht="14.25" hidden="1" customHeight="1" x14ac:dyDescent="0.2"/>
    <row r="2895" ht="14.25" hidden="1" customHeight="1" x14ac:dyDescent="0.2"/>
    <row r="2896" ht="14.25" hidden="1" customHeight="1" x14ac:dyDescent="0.2"/>
    <row r="2897" ht="14.25" hidden="1" customHeight="1" x14ac:dyDescent="0.2"/>
    <row r="2898" ht="14.25" hidden="1" customHeight="1" x14ac:dyDescent="0.2"/>
    <row r="2899" ht="14.25" hidden="1" customHeight="1" x14ac:dyDescent="0.2"/>
    <row r="2900" ht="14.25" hidden="1" customHeight="1" x14ac:dyDescent="0.2"/>
    <row r="2901" ht="14.25" hidden="1" customHeight="1" x14ac:dyDescent="0.2"/>
    <row r="2902" ht="14.25" hidden="1" customHeight="1" x14ac:dyDescent="0.2"/>
    <row r="2903" ht="14.25" hidden="1" customHeight="1" x14ac:dyDescent="0.2"/>
  </sheetData>
  <sheetProtection password="CE33" sheet="1" objects="1" scenarios="1" formatCells="0" formatColumns="0" formatRows="0" insertHyperlinks="0"/>
  <mergeCells count="162">
    <mergeCell ref="CG18:CH18"/>
    <mergeCell ref="CI18:CJ18"/>
    <mergeCell ref="CK18:CL18"/>
    <mergeCell ref="CM18:CN18"/>
    <mergeCell ref="CJ49:CJ50"/>
    <mergeCell ref="CM49:CM50"/>
    <mergeCell ref="BN9:BP9"/>
    <mergeCell ref="BR9:BU9"/>
    <mergeCell ref="BW9:BZ9"/>
    <mergeCell ref="BQ18:BR18"/>
    <mergeCell ref="BS18:BT18"/>
    <mergeCell ref="AH14:BC14"/>
    <mergeCell ref="BN14:CI14"/>
    <mergeCell ref="AH9:AJ9"/>
    <mergeCell ref="AL9:AO9"/>
    <mergeCell ref="AQ9:AT9"/>
    <mergeCell ref="BX143:BX144"/>
    <mergeCell ref="CA143:CA144"/>
    <mergeCell ref="CD143:CD144"/>
    <mergeCell ref="CG143:CG144"/>
    <mergeCell ref="CE18:CF18"/>
    <mergeCell ref="BO49:BO50"/>
    <mergeCell ref="BR49:BR50"/>
    <mergeCell ref="BU49:BU50"/>
    <mergeCell ref="BX49:BX50"/>
    <mergeCell ref="CA49:CA50"/>
    <mergeCell ref="CD49:CD50"/>
    <mergeCell ref="CG49:CG50"/>
    <mergeCell ref="BO18:BP18"/>
    <mergeCell ref="BU18:BV18"/>
    <mergeCell ref="BW18:BX18"/>
    <mergeCell ref="BY18:BZ18"/>
    <mergeCell ref="CA18:CB18"/>
    <mergeCell ref="CC18:CD18"/>
    <mergeCell ref="BN18:BN19"/>
    <mergeCell ref="CA174:CA175"/>
    <mergeCell ref="CD174:CD175"/>
    <mergeCell ref="CG174:CG175"/>
    <mergeCell ref="BO80:BO81"/>
    <mergeCell ref="BR80:BR81"/>
    <mergeCell ref="BU80:BU81"/>
    <mergeCell ref="BX80:BX81"/>
    <mergeCell ref="CA80:CA81"/>
    <mergeCell ref="CD80:CD81"/>
    <mergeCell ref="CG80:CG81"/>
    <mergeCell ref="BO143:BO144"/>
    <mergeCell ref="BR143:BR144"/>
    <mergeCell ref="BU143:BU144"/>
    <mergeCell ref="CE111:CH111"/>
    <mergeCell ref="BO111:BR111"/>
    <mergeCell ref="BS111:BV111"/>
    <mergeCell ref="BW111:BZ111"/>
    <mergeCell ref="CA111:CD111"/>
    <mergeCell ref="BO174:BO175"/>
    <mergeCell ref="BR174:BR175"/>
    <mergeCell ref="BU174:BU175"/>
    <mergeCell ref="BX174:BX175"/>
    <mergeCell ref="BG49:BG50"/>
    <mergeCell ref="BC18:BD18"/>
    <mergeCell ref="BE18:BF18"/>
    <mergeCell ref="BG18:BH18"/>
    <mergeCell ref="BD49:BD50"/>
    <mergeCell ref="AH18:AH19"/>
    <mergeCell ref="AY18:AZ18"/>
    <mergeCell ref="AI18:AJ18"/>
    <mergeCell ref="AK18:AL18"/>
    <mergeCell ref="AM18:AN18"/>
    <mergeCell ref="AU49:AU50"/>
    <mergeCell ref="AU18:AV18"/>
    <mergeCell ref="AS18:AT18"/>
    <mergeCell ref="U171:U172"/>
    <mergeCell ref="O171:O172"/>
    <mergeCell ref="U140:U141"/>
    <mergeCell ref="AI49:AI50"/>
    <mergeCell ref="AL49:AL50"/>
    <mergeCell ref="AO49:AO50"/>
    <mergeCell ref="AR49:AR50"/>
    <mergeCell ref="AI80:AI81"/>
    <mergeCell ref="AL80:AL81"/>
    <mergeCell ref="AO80:AO81"/>
    <mergeCell ref="AR80:AR81"/>
    <mergeCell ref="AM111:AP111"/>
    <mergeCell ref="AQ111:AT111"/>
    <mergeCell ref="AR143:AR144"/>
    <mergeCell ref="X46:X47"/>
    <mergeCell ref="AA46:AA47"/>
    <mergeCell ref="AO143:AO144"/>
    <mergeCell ref="L77:L78"/>
    <mergeCell ref="R77:R78"/>
    <mergeCell ref="R46:R47"/>
    <mergeCell ref="S108:V108"/>
    <mergeCell ref="AI143:AI144"/>
    <mergeCell ref="AI111:AL111"/>
    <mergeCell ref="AL143:AL144"/>
    <mergeCell ref="U46:U47"/>
    <mergeCell ref="U77:U78"/>
    <mergeCell ref="B139:B141"/>
    <mergeCell ref="C140:C141"/>
    <mergeCell ref="I140:I141"/>
    <mergeCell ref="O140:O141"/>
    <mergeCell ref="F140:F141"/>
    <mergeCell ref="F171:F172"/>
    <mergeCell ref="B170:B172"/>
    <mergeCell ref="G108:J108"/>
    <mergeCell ref="B107:B110"/>
    <mergeCell ref="C171:C172"/>
    <mergeCell ref="I171:I172"/>
    <mergeCell ref="C108:F108"/>
    <mergeCell ref="O108:R108"/>
    <mergeCell ref="K108:N108"/>
    <mergeCell ref="R140:R141"/>
    <mergeCell ref="R171:R172"/>
    <mergeCell ref="L140:L141"/>
    <mergeCell ref="L171:L172"/>
    <mergeCell ref="I77:I78"/>
    <mergeCell ref="O77:O78"/>
    <mergeCell ref="F77:F78"/>
    <mergeCell ref="AY111:BB111"/>
    <mergeCell ref="O15:P15"/>
    <mergeCell ref="M15:N15"/>
    <mergeCell ref="B45:B47"/>
    <mergeCell ref="C46:C47"/>
    <mergeCell ref="I46:I47"/>
    <mergeCell ref="O46:O47"/>
    <mergeCell ref="F46:F47"/>
    <mergeCell ref="C15:D15"/>
    <mergeCell ref="B14:B16"/>
    <mergeCell ref="K15:L15"/>
    <mergeCell ref="I15:J15"/>
    <mergeCell ref="G15:H15"/>
    <mergeCell ref="E15:F15"/>
    <mergeCell ref="L46:L47"/>
    <mergeCell ref="U15:V15"/>
    <mergeCell ref="W15:X15"/>
    <mergeCell ref="Y15:Z15"/>
    <mergeCell ref="BA18:BB18"/>
    <mergeCell ref="AO18:AP18"/>
    <mergeCell ref="AQ18:AR18"/>
    <mergeCell ref="E9:G9"/>
    <mergeCell ref="I9:K9"/>
    <mergeCell ref="B9:C9"/>
    <mergeCell ref="BA174:BA175"/>
    <mergeCell ref="AX49:AX50"/>
    <mergeCell ref="BA49:BA50"/>
    <mergeCell ref="AI174:AI175"/>
    <mergeCell ref="AL174:AL175"/>
    <mergeCell ref="AO174:AO175"/>
    <mergeCell ref="AR174:AR175"/>
    <mergeCell ref="AU174:AU175"/>
    <mergeCell ref="AX174:AX175"/>
    <mergeCell ref="BA143:BA144"/>
    <mergeCell ref="AX143:AX144"/>
    <mergeCell ref="AU143:AU144"/>
    <mergeCell ref="BA80:BA81"/>
    <mergeCell ref="AU80:AU81"/>
    <mergeCell ref="S15:T15"/>
    <mergeCell ref="Q15:R15"/>
    <mergeCell ref="AU111:AX111"/>
    <mergeCell ref="AX80:AX81"/>
    <mergeCell ref="AW18:AX18"/>
    <mergeCell ref="B76:B78"/>
    <mergeCell ref="C77:C78"/>
  </mergeCells>
  <dataValidations count="2">
    <dataValidation type="decimal" operator="greaterThanOrEqual" allowBlank="1" showInputMessage="1" showErrorMessage="1" error="Please enter non-negative number." sqref="BO38:CD38 C21:Z38 C52:Z69 C177:T194 C83:T100 C146:T163 AI38:AX38 C115:R132 C207:Q224">
      <formula1>0</formula1>
    </dataValidation>
    <dataValidation operator="greaterThanOrEqual" allowBlank="1" showInputMessage="1" showErrorMessage="1" error="Please enter non-negative number." sqref="AH102:AH103 AI102:BC106 AH163:BC169 AI196:AS200 AH194:AH200 BC107:BC133 AH140 BN102:BN103 BO102:CI106 BN163:CI169 BO196:BY200 BN194:BN200 BN202 AH202 AH171 CJ49:CO68 BN140 BN171 AH112:BB112 AH134:BC138 BZ196:CD203 AF136:AG216 CE196:CI216 BN134:CI138 AY196:BC216 X107:X133 AF47:AG105 AS107:AX108 AT196:AX203 Z134:AA135 BD49:BI68 AI47:BC75 AH48:AH73 BO47:CI75 BN48:BN73 AI84"/>
  </dataValidations>
  <hyperlinks>
    <hyperlink ref="E9" location="'1 macro-mapping'!A55" display="In floating exchange rates"/>
    <hyperlink ref="I9" location="'1 macro-mapping'!A83" display="In constant (from 2016) exchange rates"/>
    <hyperlink ref="I9:K9" location="'4 classification'!BN14" display="in USD million (constant 2017 exchange rate)"/>
    <hyperlink ref="E9:F9" location="'1 macro-mapping'!A57" display="In floating exchange rates"/>
    <hyperlink ref="E9:G9" location="'4 classification'!AH14" display="in USD million (floating exchange rates)"/>
    <hyperlink ref="B9" location="'1 macro-mapping'!B16" display="In reported currency"/>
    <hyperlink ref="B9:C9" location="'4 classification'!A8:A37" display="in reported currency (domestic currency)"/>
    <hyperlink ref="AH9" location="'1 macro-mapping'!B16" display="In reported currency"/>
    <hyperlink ref="AH9:AI9" location="'4 classification'!A8:A37" display="in reported currency (domestic currency)"/>
    <hyperlink ref="AL9" location="'1 macro-mapping'!A55" display="In floating exchange rates"/>
    <hyperlink ref="AQ9" location="'1 macro-mapping'!A83" display="In constant (from 2016) exchange rates"/>
    <hyperlink ref="AQ9:AS9" location="'4 classification'!BH13" display="in USD million (costant 2016 exchange rate)"/>
    <hyperlink ref="AL9:AM9" location="'1 macro-mapping'!A57" display="In floating exchange rates"/>
    <hyperlink ref="AL9:AN9" location="'4 classification'!AE13" display="in USD million (floating exchange rates)"/>
    <hyperlink ref="BN9" location="'1 macro-mapping'!B16" display="In reported currency"/>
    <hyperlink ref="BN9:BO9" location="'4 classification'!A8:A37" display="in reported currency (domestic currency)"/>
    <hyperlink ref="BR9" location="'1 macro-mapping'!A55" display="In floating exchange rates"/>
    <hyperlink ref="BW9" location="'1 macro-mapping'!A83" display="In constant (from 2016) exchange rates"/>
    <hyperlink ref="BW9:BY9" location="'4 classification'!BH13" display="in USD million (costant 2016 exchange rate)"/>
    <hyperlink ref="BR9:BS9" location="'1 macro-mapping'!A57" display="In floating exchange rates"/>
    <hyperlink ref="BR9:BT9" location="'4 classification'!AE13" display="in USD million (floating exchange rates)"/>
    <hyperlink ref="AL9:AO9" location="'4 classification'!AH14" display="in USD million (floating exchange rates)"/>
    <hyperlink ref="BR9:BU9" location="'4 classification'!AH14" display="in USD million (floating exchange rates)"/>
    <hyperlink ref="BW9:BZ9" location="'4 classification'!BN14" display="in USD million (constant 2017 exchange rate)"/>
    <hyperlink ref="AQ9:AT9" location="'4 classification'!BN14" display="in USD million (constant 2017 exchange rate)"/>
  </hyperlinks>
  <pageMargins left="0.70866141732283472" right="0.70866141732283472" top="0.74803149606299213" bottom="0.74803149606299213" header="0.31496062992125984" footer="0.31496062992125984"/>
  <pageSetup paperSize="8" scale="48" orientation="landscape" cellComments="asDisplayed" r:id="rId1"/>
  <headerFooter>
    <oddHeader>&amp;LFSB NBFI montoring exercise&amp;RConfidential when completed</oddHeader>
    <oddFooter>&amp;C&amp;P of &amp;N</oddFooter>
  </headerFooter>
  <colBreaks count="7" manualBreakCount="7">
    <brk id="9" min="11" max="89" man="1"/>
    <brk id="9" min="42" max="66" man="1"/>
    <brk id="9" min="73" max="97" man="1"/>
    <brk id="9" min="104" max="128" man="1"/>
    <brk id="9" min="136" max="160" man="1"/>
    <brk id="9" min="167" max="191" man="1"/>
    <brk id="9" min="198" max="23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pageSetUpPr fitToPage="1"/>
  </sheetPr>
  <dimension ref="A1:CO288"/>
  <sheetViews>
    <sheetView showGridLines="0" zoomScale="85" zoomScaleNormal="85" zoomScaleSheetLayoutView="40" workbookViewId="0">
      <pane ySplit="8" topLeftCell="A9" activePane="bottomLeft" state="frozen"/>
      <selection activeCell="G3" sqref="G3"/>
      <selection pane="bottomLeft" activeCell="AW17" sqref="AW17"/>
    </sheetView>
  </sheetViews>
  <sheetFormatPr defaultColWidth="0" defaultRowHeight="0" customHeight="1" zeroHeight="1" x14ac:dyDescent="0.2"/>
  <cols>
    <col min="1" max="1" width="3.625" style="3" customWidth="1"/>
    <col min="2" max="2" width="4.5" style="3" customWidth="1"/>
    <col min="3" max="3" width="28.625" style="3" customWidth="1"/>
    <col min="4" max="32" width="14.875" style="3" customWidth="1"/>
    <col min="33" max="41" width="14.375" style="3" customWidth="1"/>
    <col min="42" max="44" width="14.375" style="20" customWidth="1"/>
    <col min="45" max="45" width="12.625" style="20" customWidth="1"/>
    <col min="46" max="46" width="23.5" style="20" customWidth="1"/>
    <col min="47" max="47" width="19.75" style="20" customWidth="1"/>
    <col min="48" max="48" width="28" style="3" customWidth="1"/>
    <col min="49" max="90" width="12.5" style="3" customWidth="1"/>
    <col min="91" max="91" width="20" style="3" customWidth="1"/>
    <col min="92" max="92" width="101.5" style="3" customWidth="1"/>
    <col min="93" max="93" width="9" style="3" customWidth="1"/>
    <col min="94" max="16384" width="0" style="3" hidden="1"/>
  </cols>
  <sheetData>
    <row r="1" spans="1:92" s="2" customFormat="1" ht="14.25" customHeight="1" x14ac:dyDescent="0.2">
      <c r="A1" s="46"/>
      <c r="B1" s="46"/>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row>
    <row r="2" spans="1:92" s="2" customFormat="1" ht="19.5" customHeight="1" x14ac:dyDescent="0.2">
      <c r="B2" s="68" t="s">
        <v>47</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row>
    <row r="3" spans="1:92"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row>
    <row r="4" spans="1:92" s="2" customFormat="1" ht="15" customHeight="1" x14ac:dyDescent="0.2">
      <c r="B4" s="67" t="s">
        <v>427</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row>
    <row r="5" spans="1:92" s="2" customFormat="1" ht="15" customHeight="1" x14ac:dyDescent="0.2">
      <c r="B5" s="67" t="s">
        <v>565</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row>
    <row r="6" spans="1:92" s="2" customFormat="1" ht="12" customHeight="1" x14ac:dyDescent="0.2">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row>
    <row r="7" spans="1:92" s="2" customFormat="1" ht="24" customHeight="1" x14ac:dyDescent="0.2">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row>
    <row r="8" spans="1:92" s="2" customFormat="1" ht="9.9499999999999993" customHeight="1" x14ac:dyDescent="0.2">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row>
    <row r="9" spans="1:92" s="2" customFormat="1" ht="20.100000000000001" customHeight="1" x14ac:dyDescent="0.2">
      <c r="B9" s="39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row>
    <row r="10" spans="1:92" s="2" customFormat="1" ht="14.25" customHeight="1" x14ac:dyDescent="0.25">
      <c r="B10" s="88" t="s">
        <v>136</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row>
    <row r="11" spans="1:92" s="2" customFormat="1" ht="9.9499999999999993" customHeight="1" x14ac:dyDescent="0.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row>
    <row r="12" spans="1:92" s="2" customFormat="1" ht="34.35" customHeight="1" x14ac:dyDescent="0.2">
      <c r="B12" s="217" t="s">
        <v>158</v>
      </c>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8"/>
      <c r="AQ12" s="218"/>
      <c r="AR12" s="218"/>
      <c r="AS12" s="218"/>
      <c r="AT12" s="218"/>
      <c r="AU12" s="219"/>
      <c r="AV12" s="1591" t="s">
        <v>76</v>
      </c>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8"/>
      <c r="CI12" s="218"/>
      <c r="CJ12" s="218"/>
      <c r="CK12" s="218"/>
      <c r="CL12" s="54"/>
    </row>
    <row r="13" spans="1:92" s="2" customFormat="1" ht="14.25" customHeight="1" x14ac:dyDescent="0.2">
      <c r="B13" s="217"/>
      <c r="C13" s="215"/>
      <c r="D13" s="1557" t="s">
        <v>1</v>
      </c>
      <c r="E13" s="1557" t="s">
        <v>2</v>
      </c>
      <c r="F13" s="1557" t="s">
        <v>3</v>
      </c>
      <c r="G13" s="1557" t="s">
        <v>80</v>
      </c>
      <c r="H13" s="1557" t="s">
        <v>4</v>
      </c>
      <c r="I13" s="1557" t="s">
        <v>5</v>
      </c>
      <c r="J13" s="1557" t="s">
        <v>6</v>
      </c>
      <c r="K13" s="1557" t="s">
        <v>7</v>
      </c>
      <c r="L13" s="1557" t="s">
        <v>8</v>
      </c>
      <c r="M13" s="1557" t="s">
        <v>9</v>
      </c>
      <c r="N13" s="1557" t="s">
        <v>10</v>
      </c>
      <c r="O13" s="1557" t="s">
        <v>11</v>
      </c>
      <c r="P13" s="1557" t="s">
        <v>12</v>
      </c>
      <c r="Q13" s="1565" t="s">
        <v>13</v>
      </c>
      <c r="R13" s="1557" t="s">
        <v>14</v>
      </c>
      <c r="S13" s="1557" t="s">
        <v>15</v>
      </c>
      <c r="T13" s="1557" t="s">
        <v>16</v>
      </c>
      <c r="U13" s="1557" t="s">
        <v>17</v>
      </c>
      <c r="V13" s="1557" t="s">
        <v>18</v>
      </c>
      <c r="W13" s="1557" t="s">
        <v>19</v>
      </c>
      <c r="X13" s="1557" t="s">
        <v>20</v>
      </c>
      <c r="Y13" s="1557" t="s">
        <v>21</v>
      </c>
      <c r="Z13" s="1557" t="s">
        <v>22</v>
      </c>
      <c r="AA13" s="1557" t="s">
        <v>23</v>
      </c>
      <c r="AB13" s="1557" t="s">
        <v>24</v>
      </c>
      <c r="AC13" s="1557" t="s">
        <v>25</v>
      </c>
      <c r="AD13" s="1557" t="s">
        <v>26</v>
      </c>
      <c r="AE13" s="1565" t="s">
        <v>27</v>
      </c>
      <c r="AF13" s="1557" t="s">
        <v>28</v>
      </c>
      <c r="AG13" s="1557" t="s">
        <v>29</v>
      </c>
      <c r="AH13" s="1557" t="s">
        <v>30</v>
      </c>
      <c r="AI13" s="1557" t="s">
        <v>31</v>
      </c>
      <c r="AJ13" s="1557" t="s">
        <v>32</v>
      </c>
      <c r="AK13" s="1557" t="s">
        <v>33</v>
      </c>
      <c r="AL13" s="1557" t="s">
        <v>34</v>
      </c>
      <c r="AM13" s="1557" t="s">
        <v>35</v>
      </c>
      <c r="AN13" s="1557" t="s">
        <v>82</v>
      </c>
      <c r="AO13" s="1557" t="s">
        <v>107</v>
      </c>
      <c r="AP13" s="1557" t="s">
        <v>108</v>
      </c>
      <c r="AQ13" s="1557" t="s">
        <v>219</v>
      </c>
      <c r="AR13" s="1557" t="s">
        <v>409</v>
      </c>
      <c r="AS13" s="1565" t="s">
        <v>1118</v>
      </c>
      <c r="AT13" s="1565" t="s">
        <v>1130</v>
      </c>
      <c r="AU13" s="45"/>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1198"/>
      <c r="CH13" s="1198"/>
      <c r="CI13" s="1198"/>
      <c r="CJ13" s="1198"/>
      <c r="CK13" s="1198"/>
      <c r="CL13" s="1198"/>
      <c r="CM13" s="214"/>
    </row>
    <row r="14" spans="1:92" s="2" customFormat="1" ht="32.25" customHeight="1" x14ac:dyDescent="0.2">
      <c r="C14" s="216"/>
      <c r="D14" s="2105" t="s">
        <v>45</v>
      </c>
      <c r="E14" s="2106"/>
      <c r="F14" s="2106"/>
      <c r="G14" s="2106"/>
      <c r="H14" s="2106"/>
      <c r="I14" s="2106"/>
      <c r="J14" s="2106"/>
      <c r="K14" s="2106"/>
      <c r="L14" s="2106"/>
      <c r="M14" s="2106"/>
      <c r="N14" s="2106"/>
      <c r="O14" s="2106"/>
      <c r="P14" s="2106"/>
      <c r="Q14" s="2138"/>
      <c r="R14" s="2137" t="s">
        <v>52</v>
      </c>
      <c r="S14" s="2106"/>
      <c r="T14" s="2106"/>
      <c r="U14" s="2106"/>
      <c r="V14" s="2106"/>
      <c r="W14" s="2106"/>
      <c r="X14" s="2106"/>
      <c r="Y14" s="2106"/>
      <c r="Z14" s="2106"/>
      <c r="AA14" s="2106"/>
      <c r="AB14" s="2106"/>
      <c r="AC14" s="2106"/>
      <c r="AD14" s="2106"/>
      <c r="AE14" s="2138"/>
      <c r="AF14" s="2137" t="s">
        <v>58</v>
      </c>
      <c r="AG14" s="2106"/>
      <c r="AH14" s="2106"/>
      <c r="AI14" s="2106"/>
      <c r="AJ14" s="2106"/>
      <c r="AK14" s="2106"/>
      <c r="AL14" s="2106"/>
      <c r="AM14" s="2106"/>
      <c r="AN14" s="2106"/>
      <c r="AO14" s="2106"/>
      <c r="AP14" s="2106"/>
      <c r="AQ14" s="2106"/>
      <c r="AR14" s="2106"/>
      <c r="AS14" s="2138"/>
      <c r="AT14" s="2157" t="s">
        <v>1574</v>
      </c>
      <c r="AU14" s="45"/>
      <c r="AW14" s="2159" t="s">
        <v>45</v>
      </c>
      <c r="AX14" s="2160"/>
      <c r="AY14" s="2160"/>
      <c r="AZ14" s="2160"/>
      <c r="BA14" s="2160"/>
      <c r="BB14" s="2160"/>
      <c r="BC14" s="2160"/>
      <c r="BD14" s="2160"/>
      <c r="BE14" s="2160"/>
      <c r="BF14" s="2160"/>
      <c r="BG14" s="2160"/>
      <c r="BH14" s="2160"/>
      <c r="BI14" s="2160"/>
      <c r="BJ14" s="2161"/>
      <c r="BK14" s="2159" t="s">
        <v>52</v>
      </c>
      <c r="BL14" s="2160"/>
      <c r="BM14" s="2160"/>
      <c r="BN14" s="2160"/>
      <c r="BO14" s="2160"/>
      <c r="BP14" s="2160"/>
      <c r="BQ14" s="2160"/>
      <c r="BR14" s="2160"/>
      <c r="BS14" s="2160"/>
      <c r="BT14" s="2160"/>
      <c r="BU14" s="2160"/>
      <c r="BV14" s="2160"/>
      <c r="BW14" s="2160"/>
      <c r="BX14" s="2161"/>
      <c r="BY14" s="2160" t="s">
        <v>58</v>
      </c>
      <c r="BZ14" s="2160"/>
      <c r="CA14" s="2160"/>
      <c r="CB14" s="2160"/>
      <c r="CC14" s="2160"/>
      <c r="CD14" s="2160"/>
      <c r="CE14" s="2160"/>
      <c r="CF14" s="2160"/>
      <c r="CG14" s="2160"/>
      <c r="CH14" s="2160"/>
      <c r="CI14" s="2160"/>
      <c r="CJ14" s="2160"/>
      <c r="CK14" s="2160"/>
      <c r="CL14" s="2161"/>
    </row>
    <row r="15" spans="1:92" s="2" customFormat="1" ht="51.75" thickBot="1" x14ac:dyDescent="0.25">
      <c r="C15" s="216"/>
      <c r="D15" s="1757" t="s">
        <v>1105</v>
      </c>
      <c r="E15" s="1758" t="s">
        <v>1106</v>
      </c>
      <c r="F15" s="1757" t="s">
        <v>1107</v>
      </c>
      <c r="G15" s="1758" t="s">
        <v>1108</v>
      </c>
      <c r="H15" s="1757" t="s">
        <v>1109</v>
      </c>
      <c r="I15" s="1758" t="s">
        <v>1110</v>
      </c>
      <c r="J15" s="1757" t="s">
        <v>1111</v>
      </c>
      <c r="K15" s="1758" t="s">
        <v>1112</v>
      </c>
      <c r="L15" s="1757" t="s">
        <v>1113</v>
      </c>
      <c r="M15" s="1758" t="s">
        <v>1114</v>
      </c>
      <c r="N15" s="1552">
        <v>2016</v>
      </c>
      <c r="O15" s="1553">
        <v>2017</v>
      </c>
      <c r="P15" s="1199">
        <v>2018</v>
      </c>
      <c r="Q15" s="1558" t="s">
        <v>1115</v>
      </c>
      <c r="R15" s="1757" t="s">
        <v>1105</v>
      </c>
      <c r="S15" s="1758" t="s">
        <v>1106</v>
      </c>
      <c r="T15" s="1757" t="s">
        <v>1107</v>
      </c>
      <c r="U15" s="1758" t="s">
        <v>1108</v>
      </c>
      <c r="V15" s="1757" t="s">
        <v>1109</v>
      </c>
      <c r="W15" s="1758" t="s">
        <v>1110</v>
      </c>
      <c r="X15" s="1757" t="s">
        <v>1111</v>
      </c>
      <c r="Y15" s="1758" t="s">
        <v>1112</v>
      </c>
      <c r="Z15" s="1757" t="s">
        <v>1113</v>
      </c>
      <c r="AA15" s="1758" t="s">
        <v>1114</v>
      </c>
      <c r="AB15" s="1552">
        <v>2016</v>
      </c>
      <c r="AC15" s="1553">
        <v>2017</v>
      </c>
      <c r="AD15" s="1199">
        <v>2018</v>
      </c>
      <c r="AE15" s="1558" t="s">
        <v>1115</v>
      </c>
      <c r="AF15" s="1757" t="s">
        <v>1105</v>
      </c>
      <c r="AG15" s="1758" t="s">
        <v>1106</v>
      </c>
      <c r="AH15" s="1757" t="s">
        <v>1107</v>
      </c>
      <c r="AI15" s="1758" t="s">
        <v>1108</v>
      </c>
      <c r="AJ15" s="1757" t="s">
        <v>1109</v>
      </c>
      <c r="AK15" s="1758" t="s">
        <v>1110</v>
      </c>
      <c r="AL15" s="1757" t="s">
        <v>1111</v>
      </c>
      <c r="AM15" s="1758" t="s">
        <v>1112</v>
      </c>
      <c r="AN15" s="1757" t="s">
        <v>1113</v>
      </c>
      <c r="AO15" s="1758" t="s">
        <v>1114</v>
      </c>
      <c r="AP15" s="1552">
        <v>2016</v>
      </c>
      <c r="AQ15" s="1553">
        <v>2017</v>
      </c>
      <c r="AR15" s="1199">
        <v>2018</v>
      </c>
      <c r="AS15" s="1558" t="s">
        <v>1115</v>
      </c>
      <c r="AT15" s="2158"/>
      <c r="AU15" s="45"/>
      <c r="AW15" s="1567">
        <v>2006</v>
      </c>
      <c r="AX15" s="1568">
        <v>2007</v>
      </c>
      <c r="AY15" s="1568">
        <v>2008</v>
      </c>
      <c r="AZ15" s="1568">
        <v>2009</v>
      </c>
      <c r="BA15" s="1568">
        <v>2010</v>
      </c>
      <c r="BB15" s="1568">
        <v>2011</v>
      </c>
      <c r="BC15" s="1568">
        <v>2012</v>
      </c>
      <c r="BD15" s="1568">
        <v>2013</v>
      </c>
      <c r="BE15" s="1568">
        <v>2014</v>
      </c>
      <c r="BF15" s="1568">
        <v>2015</v>
      </c>
      <c r="BG15" s="1568">
        <v>2016</v>
      </c>
      <c r="BH15" s="1568">
        <v>2017</v>
      </c>
      <c r="BI15" s="1568">
        <v>2018</v>
      </c>
      <c r="BJ15" s="1569" t="s">
        <v>876</v>
      </c>
      <c r="BK15" s="1567">
        <v>2006</v>
      </c>
      <c r="BL15" s="1568">
        <v>2007</v>
      </c>
      <c r="BM15" s="1568">
        <v>2008</v>
      </c>
      <c r="BN15" s="1568">
        <v>2009</v>
      </c>
      <c r="BO15" s="1568">
        <v>2010</v>
      </c>
      <c r="BP15" s="1568">
        <v>2011</v>
      </c>
      <c r="BQ15" s="1568">
        <v>2012</v>
      </c>
      <c r="BR15" s="1568">
        <v>2013</v>
      </c>
      <c r="BS15" s="1568">
        <v>2014</v>
      </c>
      <c r="BT15" s="1568">
        <v>2015</v>
      </c>
      <c r="BU15" s="1568">
        <v>2016</v>
      </c>
      <c r="BV15" s="1568">
        <v>2017</v>
      </c>
      <c r="BW15" s="1568">
        <v>2018</v>
      </c>
      <c r="BX15" s="1569" t="s">
        <v>876</v>
      </c>
      <c r="BY15" s="1594">
        <v>2006</v>
      </c>
      <c r="BZ15" s="1568">
        <v>2007</v>
      </c>
      <c r="CA15" s="1568">
        <v>2008</v>
      </c>
      <c r="CB15" s="1568">
        <v>2009</v>
      </c>
      <c r="CC15" s="1568">
        <v>2010</v>
      </c>
      <c r="CD15" s="1568">
        <v>2011</v>
      </c>
      <c r="CE15" s="1568">
        <v>2012</v>
      </c>
      <c r="CF15" s="1568">
        <v>2013</v>
      </c>
      <c r="CG15" s="1568">
        <v>2014</v>
      </c>
      <c r="CH15" s="1568">
        <v>2015</v>
      </c>
      <c r="CI15" s="1568">
        <v>2016</v>
      </c>
      <c r="CJ15" s="1568">
        <v>2017</v>
      </c>
      <c r="CK15" s="1568">
        <v>2018</v>
      </c>
      <c r="CL15" s="1599" t="s">
        <v>876</v>
      </c>
      <c r="CM15" s="1128" t="s">
        <v>160</v>
      </c>
      <c r="CN15" s="1084" t="s">
        <v>192</v>
      </c>
    </row>
    <row r="16" spans="1:92" s="2" customFormat="1" ht="28.5" customHeight="1" x14ac:dyDescent="0.2">
      <c r="B16" s="1781" t="s">
        <v>137</v>
      </c>
      <c r="C16" s="170"/>
      <c r="D16" s="1554"/>
      <c r="E16" s="1555"/>
      <c r="F16" s="1555"/>
      <c r="G16" s="1555"/>
      <c r="H16" s="1555"/>
      <c r="I16" s="1555"/>
      <c r="J16" s="1555"/>
      <c r="K16" s="1555"/>
      <c r="L16" s="1555"/>
      <c r="M16" s="1191"/>
      <c r="N16" s="1191"/>
      <c r="O16" s="1191"/>
      <c r="P16" s="167"/>
      <c r="Q16" s="87"/>
      <c r="R16" s="1759"/>
      <c r="S16" s="1760"/>
      <c r="T16" s="1760"/>
      <c r="U16" s="1760"/>
      <c r="V16" s="1760"/>
      <c r="W16" s="1760"/>
      <c r="X16" s="1760"/>
      <c r="Y16" s="1760"/>
      <c r="Z16" s="1760"/>
      <c r="AA16" s="1761"/>
      <c r="AB16" s="1191"/>
      <c r="AC16" s="1191"/>
      <c r="AD16" s="167"/>
      <c r="AE16" s="87"/>
      <c r="AF16" s="1554"/>
      <c r="AG16" s="1555"/>
      <c r="AH16" s="1555"/>
      <c r="AI16" s="1555"/>
      <c r="AJ16" s="1555"/>
      <c r="AK16" s="1555"/>
      <c r="AL16" s="1555"/>
      <c r="AM16" s="1555"/>
      <c r="AN16" s="1555"/>
      <c r="AO16" s="1191"/>
      <c r="AP16" s="1191"/>
      <c r="AQ16" s="1191"/>
      <c r="AR16" s="167"/>
      <c r="AS16" s="87"/>
      <c r="AT16" s="1782"/>
      <c r="AU16" s="1197"/>
      <c r="AV16" s="1585" t="s">
        <v>75</v>
      </c>
      <c r="AW16" s="1580"/>
      <c r="AX16" s="1574"/>
      <c r="AY16" s="1574"/>
      <c r="AZ16" s="1574"/>
      <c r="BA16" s="1574"/>
      <c r="BB16" s="1574"/>
      <c r="BC16" s="1574"/>
      <c r="BD16" s="1574"/>
      <c r="BE16" s="1191"/>
      <c r="BF16" s="1191"/>
      <c r="BG16" s="1191"/>
      <c r="BH16" s="1191"/>
      <c r="BI16" s="1191"/>
      <c r="BJ16" s="87"/>
      <c r="BK16" s="1570"/>
      <c r="BL16" s="1570"/>
      <c r="BM16" s="1570"/>
      <c r="BN16" s="1570"/>
      <c r="BO16" s="1570"/>
      <c r="BP16" s="1570"/>
      <c r="BQ16" s="1570"/>
      <c r="BR16" s="1570"/>
      <c r="BS16" s="1570"/>
      <c r="BT16" s="1570"/>
      <c r="BU16" s="1570"/>
      <c r="BV16" s="1570"/>
      <c r="BW16" s="1570"/>
      <c r="BX16" s="1200"/>
      <c r="BY16" s="1580"/>
      <c r="BZ16" s="1574"/>
      <c r="CA16" s="1574"/>
      <c r="CB16" s="1574"/>
      <c r="CC16" s="1574"/>
      <c r="CD16" s="1574"/>
      <c r="CE16" s="1574"/>
      <c r="CF16" s="1574"/>
      <c r="CG16" s="1191"/>
      <c r="CH16" s="1191"/>
      <c r="CI16" s="1191"/>
      <c r="CJ16" s="1191"/>
      <c r="CK16" s="1191"/>
      <c r="CL16" s="87"/>
      <c r="CM16" s="220"/>
      <c r="CN16" s="239"/>
    </row>
    <row r="17" spans="1:92" s="2" customFormat="1" ht="28.5" customHeight="1" x14ac:dyDescent="0.2">
      <c r="B17" s="1783" t="s">
        <v>138</v>
      </c>
      <c r="C17" s="201" t="s">
        <v>51</v>
      </c>
      <c r="D17" s="1769"/>
      <c r="E17" s="1770"/>
      <c r="F17" s="1770"/>
      <c r="G17" s="1770"/>
      <c r="H17" s="1564"/>
      <c r="I17" s="1564"/>
      <c r="J17" s="1564"/>
      <c r="K17" s="1564"/>
      <c r="L17" s="1564"/>
      <c r="M17" s="1564"/>
      <c r="N17" s="1551"/>
      <c r="O17" s="1551"/>
      <c r="P17" s="1556"/>
      <c r="Q17" s="1305"/>
      <c r="R17" s="1769"/>
      <c r="S17" s="1770"/>
      <c r="T17" s="1770"/>
      <c r="U17" s="1770"/>
      <c r="V17" s="1564"/>
      <c r="W17" s="1564"/>
      <c r="X17" s="1564"/>
      <c r="Y17" s="1564"/>
      <c r="Z17" s="1564"/>
      <c r="AA17" s="1564"/>
      <c r="AB17" s="1551"/>
      <c r="AC17" s="1551"/>
      <c r="AD17" s="1556"/>
      <c r="AE17" s="1305"/>
      <c r="AF17" s="1769"/>
      <c r="AG17" s="1770"/>
      <c r="AH17" s="1770"/>
      <c r="AI17" s="1770"/>
      <c r="AJ17" s="1564"/>
      <c r="AK17" s="1564"/>
      <c r="AL17" s="1564"/>
      <c r="AM17" s="1564"/>
      <c r="AN17" s="1564"/>
      <c r="AO17" s="1564"/>
      <c r="AP17" s="1551"/>
      <c r="AQ17" s="1551"/>
      <c r="AR17" s="1556"/>
      <c r="AS17" s="1305"/>
      <c r="AT17" s="1784"/>
      <c r="AU17" s="1197"/>
      <c r="AV17" s="1586" t="s">
        <v>63</v>
      </c>
      <c r="AW17" s="1571" t="str">
        <f>IF(SUM(COUNTBLANK(D17),COUNTBLANK(D19))=0,D19/D17,"-")</f>
        <v>-</v>
      </c>
      <c r="AX17" s="1727" t="str">
        <f t="shared" ref="AX17:CL17" si="0">IF(SUM(COUNTBLANK(E17),COUNTBLANK(E19))=0,E19/E17,"-")</f>
        <v>-</v>
      </c>
      <c r="AY17" s="1727" t="str">
        <f t="shared" si="0"/>
        <v>-</v>
      </c>
      <c r="AZ17" s="1727" t="str">
        <f t="shared" si="0"/>
        <v>-</v>
      </c>
      <c r="BA17" s="1727" t="str">
        <f t="shared" si="0"/>
        <v>-</v>
      </c>
      <c r="BB17" s="1727" t="str">
        <f t="shared" si="0"/>
        <v>-</v>
      </c>
      <c r="BC17" s="1727" t="str">
        <f t="shared" si="0"/>
        <v>-</v>
      </c>
      <c r="BD17" s="1727" t="str">
        <f t="shared" si="0"/>
        <v>-</v>
      </c>
      <c r="BE17" s="1228" t="str">
        <f t="shared" si="0"/>
        <v>-</v>
      </c>
      <c r="BF17" s="1228" t="str">
        <f t="shared" si="0"/>
        <v>-</v>
      </c>
      <c r="BG17" s="1228" t="str">
        <f t="shared" si="0"/>
        <v>-</v>
      </c>
      <c r="BH17" s="1228" t="str">
        <f t="shared" si="0"/>
        <v>-</v>
      </c>
      <c r="BI17" s="1228" t="str">
        <f t="shared" si="0"/>
        <v>-</v>
      </c>
      <c r="BJ17" s="1600" t="str">
        <f t="shared" si="0"/>
        <v>-</v>
      </c>
      <c r="BK17" s="1571" t="str">
        <f t="shared" si="0"/>
        <v>-</v>
      </c>
      <c r="BL17" s="1571" t="str">
        <f t="shared" si="0"/>
        <v>-</v>
      </c>
      <c r="BM17" s="1571" t="str">
        <f t="shared" si="0"/>
        <v>-</v>
      </c>
      <c r="BN17" s="1571" t="str">
        <f t="shared" si="0"/>
        <v>-</v>
      </c>
      <c r="BO17" s="1571" t="str">
        <f t="shared" si="0"/>
        <v>-</v>
      </c>
      <c r="BP17" s="1571" t="str">
        <f t="shared" si="0"/>
        <v>-</v>
      </c>
      <c r="BQ17" s="1571" t="str">
        <f t="shared" si="0"/>
        <v>-</v>
      </c>
      <c r="BR17" s="1571" t="str">
        <f t="shared" si="0"/>
        <v>-</v>
      </c>
      <c r="BS17" s="1571" t="str">
        <f t="shared" si="0"/>
        <v>-</v>
      </c>
      <c r="BT17" s="1571" t="str">
        <f t="shared" si="0"/>
        <v>-</v>
      </c>
      <c r="BU17" s="1571" t="str">
        <f t="shared" si="0"/>
        <v>-</v>
      </c>
      <c r="BV17" s="1571" t="str">
        <f t="shared" si="0"/>
        <v>-</v>
      </c>
      <c r="BW17" s="1571" t="str">
        <f t="shared" si="0"/>
        <v>-</v>
      </c>
      <c r="BX17" s="1595" t="str">
        <f t="shared" si="0"/>
        <v>-</v>
      </c>
      <c r="BY17" s="1726" t="str">
        <f t="shared" si="0"/>
        <v>-</v>
      </c>
      <c r="BZ17" s="1727" t="str">
        <f t="shared" si="0"/>
        <v>-</v>
      </c>
      <c r="CA17" s="1727" t="str">
        <f t="shared" si="0"/>
        <v>-</v>
      </c>
      <c r="CB17" s="1727" t="str">
        <f t="shared" si="0"/>
        <v>-</v>
      </c>
      <c r="CC17" s="1727" t="str">
        <f t="shared" si="0"/>
        <v>-</v>
      </c>
      <c r="CD17" s="1727" t="str">
        <f t="shared" si="0"/>
        <v>-</v>
      </c>
      <c r="CE17" s="1727" t="str">
        <f t="shared" si="0"/>
        <v>-</v>
      </c>
      <c r="CF17" s="1727" t="str">
        <f t="shared" si="0"/>
        <v>-</v>
      </c>
      <c r="CG17" s="1228" t="str">
        <f t="shared" si="0"/>
        <v>-</v>
      </c>
      <c r="CH17" s="1228" t="str">
        <f t="shared" si="0"/>
        <v>-</v>
      </c>
      <c r="CI17" s="1228" t="str">
        <f t="shared" si="0"/>
        <v>-</v>
      </c>
      <c r="CJ17" s="1228" t="str">
        <f t="shared" si="0"/>
        <v>-</v>
      </c>
      <c r="CK17" s="1228" t="str">
        <f t="shared" si="0"/>
        <v>-</v>
      </c>
      <c r="CL17" s="1600" t="str">
        <f t="shared" si="0"/>
        <v>-</v>
      </c>
      <c r="CM17" s="222" t="s">
        <v>161</v>
      </c>
      <c r="CN17" s="240" t="s">
        <v>185</v>
      </c>
    </row>
    <row r="18" spans="1:92" s="2" customFormat="1" ht="28.5" customHeight="1" x14ac:dyDescent="0.2">
      <c r="B18" s="1783" t="s">
        <v>139</v>
      </c>
      <c r="C18" s="201" t="s">
        <v>566</v>
      </c>
      <c r="D18" s="1769"/>
      <c r="E18" s="1770"/>
      <c r="F18" s="1770"/>
      <c r="G18" s="1770"/>
      <c r="H18" s="1564"/>
      <c r="I18" s="1564"/>
      <c r="J18" s="1564"/>
      <c r="K18" s="1564"/>
      <c r="L18" s="1564"/>
      <c r="M18" s="1564"/>
      <c r="N18" s="1551"/>
      <c r="O18" s="1551"/>
      <c r="P18" s="1556"/>
      <c r="Q18" s="1305"/>
      <c r="R18" s="1769"/>
      <c r="S18" s="1770"/>
      <c r="T18" s="1770"/>
      <c r="U18" s="1770"/>
      <c r="V18" s="1564"/>
      <c r="W18" s="1564"/>
      <c r="X18" s="1564"/>
      <c r="Y18" s="1564"/>
      <c r="Z18" s="1564"/>
      <c r="AA18" s="1564"/>
      <c r="AB18" s="1551"/>
      <c r="AC18" s="1551"/>
      <c r="AD18" s="1556"/>
      <c r="AE18" s="1305"/>
      <c r="AF18" s="1769"/>
      <c r="AG18" s="1770"/>
      <c r="AH18" s="1770"/>
      <c r="AI18" s="1770"/>
      <c r="AJ18" s="1564"/>
      <c r="AK18" s="1564"/>
      <c r="AL18" s="1564"/>
      <c r="AM18" s="1564"/>
      <c r="AN18" s="1564"/>
      <c r="AO18" s="1564"/>
      <c r="AP18" s="1551"/>
      <c r="AQ18" s="1551"/>
      <c r="AR18" s="1556"/>
      <c r="AS18" s="1305"/>
      <c r="AT18" s="1784"/>
      <c r="AU18" s="1197"/>
      <c r="AV18" s="1586" t="s">
        <v>65</v>
      </c>
      <c r="AW18" s="1571" t="str">
        <f>IF(SUM(COUNTBLANK(D17),COUNTBLANK(D20))=0,D20/D17,"-")</f>
        <v>-</v>
      </c>
      <c r="AX18" s="1727" t="str">
        <f t="shared" ref="AX18:CL18" si="1">IF(SUM(COUNTBLANK(E17),COUNTBLANK(E20))=0,E20/E17,"-")</f>
        <v>-</v>
      </c>
      <c r="AY18" s="1727" t="str">
        <f t="shared" si="1"/>
        <v>-</v>
      </c>
      <c r="AZ18" s="1727" t="str">
        <f t="shared" si="1"/>
        <v>-</v>
      </c>
      <c r="BA18" s="1727" t="str">
        <f t="shared" si="1"/>
        <v>-</v>
      </c>
      <c r="BB18" s="1727" t="str">
        <f t="shared" si="1"/>
        <v>-</v>
      </c>
      <c r="BC18" s="1727" t="str">
        <f t="shared" si="1"/>
        <v>-</v>
      </c>
      <c r="BD18" s="1727" t="str">
        <f t="shared" si="1"/>
        <v>-</v>
      </c>
      <c r="BE18" s="1228" t="str">
        <f t="shared" si="1"/>
        <v>-</v>
      </c>
      <c r="BF18" s="1228" t="str">
        <f t="shared" si="1"/>
        <v>-</v>
      </c>
      <c r="BG18" s="1228" t="str">
        <f t="shared" si="1"/>
        <v>-</v>
      </c>
      <c r="BH18" s="1228" t="str">
        <f t="shared" si="1"/>
        <v>-</v>
      </c>
      <c r="BI18" s="1228" t="str">
        <f t="shared" si="1"/>
        <v>-</v>
      </c>
      <c r="BJ18" s="1600" t="str">
        <f t="shared" si="1"/>
        <v>-</v>
      </c>
      <c r="BK18" s="1571" t="str">
        <f t="shared" si="1"/>
        <v>-</v>
      </c>
      <c r="BL18" s="1571" t="str">
        <f t="shared" si="1"/>
        <v>-</v>
      </c>
      <c r="BM18" s="1571" t="str">
        <f t="shared" si="1"/>
        <v>-</v>
      </c>
      <c r="BN18" s="1571" t="str">
        <f t="shared" si="1"/>
        <v>-</v>
      </c>
      <c r="BO18" s="1571" t="str">
        <f t="shared" si="1"/>
        <v>-</v>
      </c>
      <c r="BP18" s="1571" t="str">
        <f t="shared" si="1"/>
        <v>-</v>
      </c>
      <c r="BQ18" s="1571" t="str">
        <f t="shared" si="1"/>
        <v>-</v>
      </c>
      <c r="BR18" s="1571" t="str">
        <f t="shared" si="1"/>
        <v>-</v>
      </c>
      <c r="BS18" s="1571" t="str">
        <f t="shared" si="1"/>
        <v>-</v>
      </c>
      <c r="BT18" s="1571" t="str">
        <f t="shared" si="1"/>
        <v>-</v>
      </c>
      <c r="BU18" s="1571" t="str">
        <f t="shared" si="1"/>
        <v>-</v>
      </c>
      <c r="BV18" s="1571" t="str">
        <f t="shared" si="1"/>
        <v>-</v>
      </c>
      <c r="BW18" s="1571" t="str">
        <f t="shared" si="1"/>
        <v>-</v>
      </c>
      <c r="BX18" s="1595" t="str">
        <f t="shared" si="1"/>
        <v>-</v>
      </c>
      <c r="BY18" s="1726" t="str">
        <f t="shared" si="1"/>
        <v>-</v>
      </c>
      <c r="BZ18" s="1727" t="str">
        <f t="shared" si="1"/>
        <v>-</v>
      </c>
      <c r="CA18" s="1727" t="str">
        <f t="shared" si="1"/>
        <v>-</v>
      </c>
      <c r="CB18" s="1727" t="str">
        <f t="shared" si="1"/>
        <v>-</v>
      </c>
      <c r="CC18" s="1727" t="str">
        <f t="shared" si="1"/>
        <v>-</v>
      </c>
      <c r="CD18" s="1727" t="str">
        <f t="shared" si="1"/>
        <v>-</v>
      </c>
      <c r="CE18" s="1727" t="str">
        <f t="shared" si="1"/>
        <v>-</v>
      </c>
      <c r="CF18" s="1727" t="str">
        <f t="shared" si="1"/>
        <v>-</v>
      </c>
      <c r="CG18" s="1228" t="str">
        <f t="shared" si="1"/>
        <v>-</v>
      </c>
      <c r="CH18" s="1228" t="str">
        <f t="shared" si="1"/>
        <v>-</v>
      </c>
      <c r="CI18" s="1228" t="str">
        <f t="shared" si="1"/>
        <v>-</v>
      </c>
      <c r="CJ18" s="1228" t="str">
        <f t="shared" si="1"/>
        <v>-</v>
      </c>
      <c r="CK18" s="1228" t="str">
        <f t="shared" si="1"/>
        <v>-</v>
      </c>
      <c r="CL18" s="1600" t="str">
        <f t="shared" si="1"/>
        <v>-</v>
      </c>
      <c r="CM18" s="222" t="s">
        <v>162</v>
      </c>
      <c r="CN18" s="240" t="s">
        <v>186</v>
      </c>
    </row>
    <row r="19" spans="1:92" s="2" customFormat="1" ht="28.5" customHeight="1" x14ac:dyDescent="0.2">
      <c r="B19" s="1783" t="s">
        <v>140</v>
      </c>
      <c r="C19" s="201" t="s">
        <v>178</v>
      </c>
      <c r="D19" s="1769"/>
      <c r="E19" s="1770"/>
      <c r="F19" s="1770"/>
      <c r="G19" s="1770"/>
      <c r="H19" s="1564"/>
      <c r="I19" s="1564"/>
      <c r="J19" s="1564"/>
      <c r="K19" s="1564"/>
      <c r="L19" s="1564"/>
      <c r="M19" s="1564"/>
      <c r="N19" s="1551"/>
      <c r="O19" s="1551"/>
      <c r="P19" s="1556"/>
      <c r="Q19" s="1305"/>
      <c r="R19" s="1769"/>
      <c r="S19" s="1770"/>
      <c r="T19" s="1770"/>
      <c r="U19" s="1770"/>
      <c r="V19" s="1564"/>
      <c r="W19" s="1564"/>
      <c r="X19" s="1564"/>
      <c r="Y19" s="1564"/>
      <c r="Z19" s="1564"/>
      <c r="AA19" s="1564"/>
      <c r="AB19" s="1551"/>
      <c r="AC19" s="1551"/>
      <c r="AD19" s="1556"/>
      <c r="AE19" s="1305"/>
      <c r="AF19" s="1769"/>
      <c r="AG19" s="1770"/>
      <c r="AH19" s="1770"/>
      <c r="AI19" s="1770"/>
      <c r="AJ19" s="1564"/>
      <c r="AK19" s="1564"/>
      <c r="AL19" s="1564"/>
      <c r="AM19" s="1564"/>
      <c r="AN19" s="1564"/>
      <c r="AO19" s="1564"/>
      <c r="AP19" s="1551"/>
      <c r="AQ19" s="1551"/>
      <c r="AR19" s="1556"/>
      <c r="AS19" s="1305"/>
      <c r="AT19" s="1784"/>
      <c r="AU19" s="1197"/>
      <c r="AV19" s="1587" t="s">
        <v>64</v>
      </c>
      <c r="AW19" s="1730" t="str">
        <f>IF(SUM(COUNTBLANK(D19),COUNTBLANK(D17),COUNTBLANK(D35),COUNTBLANK(D36))=0,(D19+D36)/(D17+D35),"-")</f>
        <v>-</v>
      </c>
      <c r="AX19" s="1728" t="str">
        <f t="shared" ref="AX19:CL19" si="2">IF(SUM(COUNTBLANK(E19),COUNTBLANK(E17),COUNTBLANK(E35),COUNTBLANK(E36))=0,(E19+E36)/(E17+E35),"-")</f>
        <v>-</v>
      </c>
      <c r="AY19" s="1728" t="str">
        <f t="shared" si="2"/>
        <v>-</v>
      </c>
      <c r="AZ19" s="1728" t="str">
        <f t="shared" si="2"/>
        <v>-</v>
      </c>
      <c r="BA19" s="1728" t="str">
        <f t="shared" si="2"/>
        <v>-</v>
      </c>
      <c r="BB19" s="1728" t="str">
        <f t="shared" si="2"/>
        <v>-</v>
      </c>
      <c r="BC19" s="1728" t="str">
        <f t="shared" si="2"/>
        <v>-</v>
      </c>
      <c r="BD19" s="1728" t="str">
        <f t="shared" si="2"/>
        <v>-</v>
      </c>
      <c r="BE19" s="1229" t="str">
        <f t="shared" si="2"/>
        <v>-</v>
      </c>
      <c r="BF19" s="1229" t="str">
        <f t="shared" si="2"/>
        <v>-</v>
      </c>
      <c r="BG19" s="1229" t="str">
        <f t="shared" si="2"/>
        <v>-</v>
      </c>
      <c r="BH19" s="1229" t="str">
        <f t="shared" si="2"/>
        <v>-</v>
      </c>
      <c r="BI19" s="1229" t="str">
        <f t="shared" si="2"/>
        <v>-</v>
      </c>
      <c r="BJ19" s="1601" t="str">
        <f t="shared" si="2"/>
        <v>-</v>
      </c>
      <c r="BK19" s="1572" t="str">
        <f t="shared" si="2"/>
        <v>-</v>
      </c>
      <c r="BL19" s="1572" t="str">
        <f t="shared" si="2"/>
        <v>-</v>
      </c>
      <c r="BM19" s="1572" t="str">
        <f t="shared" si="2"/>
        <v>-</v>
      </c>
      <c r="BN19" s="1572" t="str">
        <f t="shared" si="2"/>
        <v>-</v>
      </c>
      <c r="BO19" s="1572" t="str">
        <f t="shared" si="2"/>
        <v>-</v>
      </c>
      <c r="BP19" s="1572" t="str">
        <f t="shared" si="2"/>
        <v>-</v>
      </c>
      <c r="BQ19" s="1572" t="str">
        <f t="shared" si="2"/>
        <v>-</v>
      </c>
      <c r="BR19" s="1572" t="str">
        <f t="shared" si="2"/>
        <v>-</v>
      </c>
      <c r="BS19" s="1572" t="str">
        <f t="shared" si="2"/>
        <v>-</v>
      </c>
      <c r="BT19" s="1572" t="str">
        <f t="shared" si="2"/>
        <v>-</v>
      </c>
      <c r="BU19" s="1572" t="str">
        <f t="shared" si="2"/>
        <v>-</v>
      </c>
      <c r="BV19" s="1572" t="str">
        <f t="shared" si="2"/>
        <v>-</v>
      </c>
      <c r="BW19" s="1572" t="str">
        <f t="shared" si="2"/>
        <v>-</v>
      </c>
      <c r="BX19" s="1596" t="str">
        <f t="shared" si="2"/>
        <v>-</v>
      </c>
      <c r="BY19" s="1729" t="str">
        <f t="shared" si="2"/>
        <v>-</v>
      </c>
      <c r="BZ19" s="1728" t="str">
        <f t="shared" si="2"/>
        <v>-</v>
      </c>
      <c r="CA19" s="1728" t="str">
        <f t="shared" si="2"/>
        <v>-</v>
      </c>
      <c r="CB19" s="1728" t="str">
        <f t="shared" si="2"/>
        <v>-</v>
      </c>
      <c r="CC19" s="1728" t="str">
        <f t="shared" si="2"/>
        <v>-</v>
      </c>
      <c r="CD19" s="1728" t="str">
        <f t="shared" si="2"/>
        <v>-</v>
      </c>
      <c r="CE19" s="1728" t="str">
        <f t="shared" si="2"/>
        <v>-</v>
      </c>
      <c r="CF19" s="1728" t="str">
        <f t="shared" si="2"/>
        <v>-</v>
      </c>
      <c r="CG19" s="1229" t="str">
        <f t="shared" si="2"/>
        <v>-</v>
      </c>
      <c r="CH19" s="1229" t="str">
        <f t="shared" si="2"/>
        <v>-</v>
      </c>
      <c r="CI19" s="1229" t="str">
        <f t="shared" si="2"/>
        <v>-</v>
      </c>
      <c r="CJ19" s="1229" t="str">
        <f t="shared" si="2"/>
        <v>-</v>
      </c>
      <c r="CK19" s="1229" t="str">
        <f t="shared" si="2"/>
        <v>-</v>
      </c>
      <c r="CL19" s="1601" t="str">
        <f t="shared" si="2"/>
        <v>-</v>
      </c>
      <c r="CM19" s="223" t="s">
        <v>163</v>
      </c>
      <c r="CN19" s="241" t="s">
        <v>190</v>
      </c>
    </row>
    <row r="20" spans="1:92" s="2" customFormat="1" ht="28.5" customHeight="1" x14ac:dyDescent="0.2">
      <c r="B20" s="1783" t="s">
        <v>141</v>
      </c>
      <c r="C20" s="201" t="s">
        <v>182</v>
      </c>
      <c r="D20" s="1769"/>
      <c r="E20" s="1770"/>
      <c r="F20" s="1770"/>
      <c r="G20" s="1770"/>
      <c r="H20" s="1564"/>
      <c r="I20" s="1564"/>
      <c r="J20" s="1564"/>
      <c r="K20" s="1564"/>
      <c r="L20" s="1564"/>
      <c r="M20" s="1564"/>
      <c r="N20" s="1551"/>
      <c r="O20" s="1551"/>
      <c r="P20" s="1556"/>
      <c r="Q20" s="1305"/>
      <c r="R20" s="1769"/>
      <c r="S20" s="1770"/>
      <c r="T20" s="1770"/>
      <c r="U20" s="1770"/>
      <c r="V20" s="1564"/>
      <c r="W20" s="1564"/>
      <c r="X20" s="1564"/>
      <c r="Y20" s="1564"/>
      <c r="Z20" s="1564"/>
      <c r="AA20" s="1564"/>
      <c r="AB20" s="1551"/>
      <c r="AC20" s="1551"/>
      <c r="AD20" s="1556"/>
      <c r="AE20" s="1305"/>
      <c r="AF20" s="1769"/>
      <c r="AG20" s="1770"/>
      <c r="AH20" s="1770"/>
      <c r="AI20" s="1770"/>
      <c r="AJ20" s="1564"/>
      <c r="AK20" s="1564"/>
      <c r="AL20" s="1564"/>
      <c r="AM20" s="1564"/>
      <c r="AN20" s="1564"/>
      <c r="AO20" s="1564"/>
      <c r="AP20" s="1551"/>
      <c r="AQ20" s="1551"/>
      <c r="AR20" s="1556"/>
      <c r="AS20" s="1305"/>
      <c r="AT20" s="1784"/>
      <c r="AU20" s="1197"/>
      <c r="AV20" s="1588" t="s">
        <v>74</v>
      </c>
      <c r="AW20" s="1583"/>
      <c r="AX20" s="1577"/>
      <c r="AY20" s="1577"/>
      <c r="AZ20" s="1577"/>
      <c r="BA20" s="1577"/>
      <c r="BB20" s="1577"/>
      <c r="BC20" s="1577"/>
      <c r="BD20" s="1577"/>
      <c r="BE20" s="1578"/>
      <c r="BF20" s="1578"/>
      <c r="BG20" s="1578"/>
      <c r="BH20" s="1578"/>
      <c r="BI20" s="1578"/>
      <c r="BJ20" s="1602"/>
      <c r="BK20" s="1592"/>
      <c r="BL20" s="1592"/>
      <c r="BM20" s="1592"/>
      <c r="BN20" s="1592"/>
      <c r="BO20" s="1592"/>
      <c r="BP20" s="1592"/>
      <c r="BQ20" s="1592"/>
      <c r="BR20" s="1592"/>
      <c r="BS20" s="1592"/>
      <c r="BT20" s="1592"/>
      <c r="BU20" s="1592"/>
      <c r="BV20" s="1592"/>
      <c r="BW20" s="1592"/>
      <c r="BX20" s="1597"/>
      <c r="BY20" s="1583"/>
      <c r="BZ20" s="1577"/>
      <c r="CA20" s="1577"/>
      <c r="CB20" s="1577"/>
      <c r="CC20" s="1577"/>
      <c r="CD20" s="1577"/>
      <c r="CE20" s="1577"/>
      <c r="CF20" s="1577"/>
      <c r="CG20" s="1578"/>
      <c r="CH20" s="1578"/>
      <c r="CI20" s="1578"/>
      <c r="CJ20" s="1578"/>
      <c r="CK20" s="1578"/>
      <c r="CL20" s="1602"/>
      <c r="CM20" s="221"/>
      <c r="CN20" s="238"/>
    </row>
    <row r="21" spans="1:92" s="2" customFormat="1" ht="28.5" customHeight="1" x14ac:dyDescent="0.2">
      <c r="B21" s="1783" t="s">
        <v>142</v>
      </c>
      <c r="C21" s="201" t="s">
        <v>179</v>
      </c>
      <c r="D21" s="1769"/>
      <c r="E21" s="1770"/>
      <c r="F21" s="1770"/>
      <c r="G21" s="1770"/>
      <c r="H21" s="1564"/>
      <c r="I21" s="1564"/>
      <c r="J21" s="1564"/>
      <c r="K21" s="1564"/>
      <c r="L21" s="1564"/>
      <c r="M21" s="1564"/>
      <c r="N21" s="1551"/>
      <c r="O21" s="1551"/>
      <c r="P21" s="1556"/>
      <c r="Q21" s="1305"/>
      <c r="R21" s="1769"/>
      <c r="S21" s="1770"/>
      <c r="T21" s="1770"/>
      <c r="U21" s="1770"/>
      <c r="V21" s="1564"/>
      <c r="W21" s="1564"/>
      <c r="X21" s="1564"/>
      <c r="Y21" s="1564"/>
      <c r="Z21" s="1564"/>
      <c r="AA21" s="1564"/>
      <c r="AB21" s="1551"/>
      <c r="AC21" s="1551"/>
      <c r="AD21" s="1556"/>
      <c r="AE21" s="1305"/>
      <c r="AF21" s="1769"/>
      <c r="AG21" s="1770"/>
      <c r="AH21" s="1770"/>
      <c r="AI21" s="1770"/>
      <c r="AJ21" s="1564"/>
      <c r="AK21" s="1564"/>
      <c r="AL21" s="1564"/>
      <c r="AM21" s="1564"/>
      <c r="AN21" s="1564"/>
      <c r="AO21" s="1564"/>
      <c r="AP21" s="1551"/>
      <c r="AQ21" s="1551"/>
      <c r="AR21" s="1556"/>
      <c r="AS21" s="1305"/>
      <c r="AT21" s="1784"/>
      <c r="AU21" s="1197"/>
      <c r="AV21" s="1586" t="s">
        <v>66</v>
      </c>
      <c r="AW21" s="1228" t="str">
        <f>IF(SUM(COUNTBLANK(D21),COUNTBLANK(D27),COUNTBLANK(D31),COUNTBLANK(D17))=0,(D21-D27-D31)/(D17),"-")</f>
        <v>-</v>
      </c>
      <c r="AX21" s="1228" t="str">
        <f t="shared" ref="AX21:CL21" si="3">IF(SUM(COUNTBLANK(E21),COUNTBLANK(E27),COUNTBLANK(E31),COUNTBLANK(E17))=0,(E21-E27-E31)/(E17),"-")</f>
        <v>-</v>
      </c>
      <c r="AY21" s="1228" t="str">
        <f t="shared" si="3"/>
        <v>-</v>
      </c>
      <c r="AZ21" s="1228" t="str">
        <f t="shared" si="3"/>
        <v>-</v>
      </c>
      <c r="BA21" s="1228" t="str">
        <f t="shared" si="3"/>
        <v>-</v>
      </c>
      <c r="BB21" s="1228" t="str">
        <f t="shared" si="3"/>
        <v>-</v>
      </c>
      <c r="BC21" s="1228" t="str">
        <f t="shared" si="3"/>
        <v>-</v>
      </c>
      <c r="BD21" s="1228" t="str">
        <f t="shared" si="3"/>
        <v>-</v>
      </c>
      <c r="BE21" s="1228" t="str">
        <f t="shared" si="3"/>
        <v>-</v>
      </c>
      <c r="BF21" s="1228" t="str">
        <f t="shared" si="3"/>
        <v>-</v>
      </c>
      <c r="BG21" s="1228" t="str">
        <f t="shared" si="3"/>
        <v>-</v>
      </c>
      <c r="BH21" s="1228" t="str">
        <f t="shared" si="3"/>
        <v>-</v>
      </c>
      <c r="BI21" s="1228" t="str">
        <f t="shared" si="3"/>
        <v>-</v>
      </c>
      <c r="BJ21" s="1600" t="str">
        <f t="shared" si="3"/>
        <v>-</v>
      </c>
      <c r="BK21" s="1571" t="str">
        <f t="shared" si="3"/>
        <v>-</v>
      </c>
      <c r="BL21" s="1228" t="str">
        <f t="shared" si="3"/>
        <v>-</v>
      </c>
      <c r="BM21" s="1228" t="str">
        <f t="shared" si="3"/>
        <v>-</v>
      </c>
      <c r="BN21" s="1228" t="str">
        <f t="shared" si="3"/>
        <v>-</v>
      </c>
      <c r="BO21" s="1228" t="str">
        <f t="shared" si="3"/>
        <v>-</v>
      </c>
      <c r="BP21" s="1228" t="str">
        <f t="shared" si="3"/>
        <v>-</v>
      </c>
      <c r="BQ21" s="1228" t="str">
        <f t="shared" si="3"/>
        <v>-</v>
      </c>
      <c r="BR21" s="1228" t="str">
        <f t="shared" si="3"/>
        <v>-</v>
      </c>
      <c r="BS21" s="1228" t="str">
        <f t="shared" si="3"/>
        <v>-</v>
      </c>
      <c r="BT21" s="1228" t="str">
        <f t="shared" si="3"/>
        <v>-</v>
      </c>
      <c r="BU21" s="1228" t="str">
        <f t="shared" si="3"/>
        <v>-</v>
      </c>
      <c r="BV21" s="1228" t="str">
        <f t="shared" si="3"/>
        <v>-</v>
      </c>
      <c r="BW21" s="1228" t="str">
        <f t="shared" si="3"/>
        <v>-</v>
      </c>
      <c r="BX21" s="1600" t="str">
        <f t="shared" si="3"/>
        <v>-</v>
      </c>
      <c r="BY21" s="1571" t="str">
        <f t="shared" si="3"/>
        <v>-</v>
      </c>
      <c r="BZ21" s="1228" t="str">
        <f t="shared" si="3"/>
        <v>-</v>
      </c>
      <c r="CA21" s="1228" t="str">
        <f t="shared" si="3"/>
        <v>-</v>
      </c>
      <c r="CB21" s="1228" t="str">
        <f t="shared" si="3"/>
        <v>-</v>
      </c>
      <c r="CC21" s="1228" t="str">
        <f t="shared" si="3"/>
        <v>-</v>
      </c>
      <c r="CD21" s="1228" t="str">
        <f t="shared" si="3"/>
        <v>-</v>
      </c>
      <c r="CE21" s="1228" t="str">
        <f t="shared" si="3"/>
        <v>-</v>
      </c>
      <c r="CF21" s="1228" t="str">
        <f t="shared" si="3"/>
        <v>-</v>
      </c>
      <c r="CG21" s="1228" t="str">
        <f t="shared" si="3"/>
        <v>-</v>
      </c>
      <c r="CH21" s="1228" t="str">
        <f t="shared" si="3"/>
        <v>-</v>
      </c>
      <c r="CI21" s="1228" t="str">
        <f t="shared" si="3"/>
        <v>-</v>
      </c>
      <c r="CJ21" s="1228" t="str">
        <f t="shared" si="3"/>
        <v>-</v>
      </c>
      <c r="CK21" s="1228" t="str">
        <f t="shared" si="3"/>
        <v>-</v>
      </c>
      <c r="CL21" s="1600" t="str">
        <f t="shared" si="3"/>
        <v>-</v>
      </c>
      <c r="CM21" s="222" t="s">
        <v>164</v>
      </c>
      <c r="CN21" s="240" t="s">
        <v>191</v>
      </c>
    </row>
    <row r="22" spans="1:92" s="2" customFormat="1" ht="28.5" customHeight="1" x14ac:dyDescent="0.2">
      <c r="B22" s="1783" t="s">
        <v>143</v>
      </c>
      <c r="C22" s="201" t="s">
        <v>180</v>
      </c>
      <c r="D22" s="1769"/>
      <c r="E22" s="1770"/>
      <c r="F22" s="1770"/>
      <c r="G22" s="1770"/>
      <c r="H22" s="1564"/>
      <c r="I22" s="1564"/>
      <c r="J22" s="1564"/>
      <c r="K22" s="1564"/>
      <c r="L22" s="1564"/>
      <c r="M22" s="1564"/>
      <c r="N22" s="1551"/>
      <c r="O22" s="1551"/>
      <c r="P22" s="1556"/>
      <c r="Q22" s="1305"/>
      <c r="R22" s="1769"/>
      <c r="S22" s="1770"/>
      <c r="T22" s="1770"/>
      <c r="U22" s="1770"/>
      <c r="V22" s="1564"/>
      <c r="W22" s="1564"/>
      <c r="X22" s="1564"/>
      <c r="Y22" s="1564"/>
      <c r="Z22" s="1564"/>
      <c r="AA22" s="1564"/>
      <c r="AB22" s="1551"/>
      <c r="AC22" s="1551"/>
      <c r="AD22" s="1556"/>
      <c r="AE22" s="1305"/>
      <c r="AF22" s="1769"/>
      <c r="AG22" s="1770"/>
      <c r="AH22" s="1770"/>
      <c r="AI22" s="1770"/>
      <c r="AJ22" s="1564"/>
      <c r="AK22" s="1564"/>
      <c r="AL22" s="1564"/>
      <c r="AM22" s="1564"/>
      <c r="AN22" s="1564"/>
      <c r="AO22" s="1564"/>
      <c r="AP22" s="1551"/>
      <c r="AQ22" s="1551"/>
      <c r="AR22" s="1556"/>
      <c r="AS22" s="1305"/>
      <c r="AT22" s="1784"/>
      <c r="AU22" s="1197"/>
      <c r="AV22" s="1586" t="s">
        <v>67</v>
      </c>
      <c r="AW22" s="1228" t="str">
        <f>IF(SUM(COUNTBLANK(D28),COUNTBLANK(D32),COUNTBLANK(D22))=0,(D28+D32)/(D22),"-")</f>
        <v>-</v>
      </c>
      <c r="AX22" s="1575" t="str">
        <f t="shared" ref="AX22:CL22" si="4">IF(SUM(COUNTBLANK(E28),COUNTBLANK(E32),COUNTBLANK(E22))=0,(E28+E32)/(E22),"-")</f>
        <v>-</v>
      </c>
      <c r="AY22" s="1575" t="str">
        <f t="shared" si="4"/>
        <v>-</v>
      </c>
      <c r="AZ22" s="1575" t="str">
        <f t="shared" si="4"/>
        <v>-</v>
      </c>
      <c r="BA22" s="1575" t="str">
        <f t="shared" si="4"/>
        <v>-</v>
      </c>
      <c r="BB22" s="1575" t="str">
        <f t="shared" si="4"/>
        <v>-</v>
      </c>
      <c r="BC22" s="1575" t="str">
        <f t="shared" si="4"/>
        <v>-</v>
      </c>
      <c r="BD22" s="1575" t="str">
        <f t="shared" si="4"/>
        <v>-</v>
      </c>
      <c r="BE22" s="1228" t="str">
        <f t="shared" si="4"/>
        <v>-</v>
      </c>
      <c r="BF22" s="1228" t="str">
        <f t="shared" si="4"/>
        <v>-</v>
      </c>
      <c r="BG22" s="1228" t="str">
        <f t="shared" si="4"/>
        <v>-</v>
      </c>
      <c r="BH22" s="1228" t="str">
        <f t="shared" si="4"/>
        <v>-</v>
      </c>
      <c r="BI22" s="1228" t="str">
        <f t="shared" si="4"/>
        <v>-</v>
      </c>
      <c r="BJ22" s="1600" t="str">
        <f t="shared" si="4"/>
        <v>-</v>
      </c>
      <c r="BK22" s="1571" t="str">
        <f t="shared" si="4"/>
        <v>-</v>
      </c>
      <c r="BL22" s="1571" t="str">
        <f t="shared" si="4"/>
        <v>-</v>
      </c>
      <c r="BM22" s="1571" t="str">
        <f t="shared" si="4"/>
        <v>-</v>
      </c>
      <c r="BN22" s="1571" t="str">
        <f t="shared" si="4"/>
        <v>-</v>
      </c>
      <c r="BO22" s="1571" t="str">
        <f t="shared" si="4"/>
        <v>-</v>
      </c>
      <c r="BP22" s="1571" t="str">
        <f t="shared" si="4"/>
        <v>-</v>
      </c>
      <c r="BQ22" s="1571" t="str">
        <f t="shared" si="4"/>
        <v>-</v>
      </c>
      <c r="BR22" s="1571" t="str">
        <f t="shared" si="4"/>
        <v>-</v>
      </c>
      <c r="BS22" s="1571" t="str">
        <f t="shared" si="4"/>
        <v>-</v>
      </c>
      <c r="BT22" s="1571" t="str">
        <f t="shared" si="4"/>
        <v>-</v>
      </c>
      <c r="BU22" s="1571" t="str">
        <f t="shared" si="4"/>
        <v>-</v>
      </c>
      <c r="BV22" s="1571" t="str">
        <f t="shared" si="4"/>
        <v>-</v>
      </c>
      <c r="BW22" s="1571" t="str">
        <f t="shared" si="4"/>
        <v>-</v>
      </c>
      <c r="BX22" s="1595" t="str">
        <f t="shared" si="4"/>
        <v>-</v>
      </c>
      <c r="BY22" s="1581" t="str">
        <f t="shared" si="4"/>
        <v>-</v>
      </c>
      <c r="BZ22" s="1575" t="str">
        <f t="shared" si="4"/>
        <v>-</v>
      </c>
      <c r="CA22" s="1575" t="str">
        <f t="shared" si="4"/>
        <v>-</v>
      </c>
      <c r="CB22" s="1575" t="str">
        <f t="shared" si="4"/>
        <v>-</v>
      </c>
      <c r="CC22" s="1575" t="str">
        <f t="shared" si="4"/>
        <v>-</v>
      </c>
      <c r="CD22" s="1575" t="str">
        <f t="shared" si="4"/>
        <v>-</v>
      </c>
      <c r="CE22" s="1575" t="str">
        <f t="shared" si="4"/>
        <v>-</v>
      </c>
      <c r="CF22" s="1575" t="str">
        <f t="shared" si="4"/>
        <v>-</v>
      </c>
      <c r="CG22" s="1228" t="str">
        <f t="shared" si="4"/>
        <v>-</v>
      </c>
      <c r="CH22" s="1228" t="str">
        <f t="shared" si="4"/>
        <v>-</v>
      </c>
      <c r="CI22" s="1228" t="str">
        <f t="shared" si="4"/>
        <v>-</v>
      </c>
      <c r="CJ22" s="1228" t="str">
        <f t="shared" si="4"/>
        <v>-</v>
      </c>
      <c r="CK22" s="1228" t="str">
        <f t="shared" si="4"/>
        <v>-</v>
      </c>
      <c r="CL22" s="1600" t="str">
        <f t="shared" si="4"/>
        <v>-</v>
      </c>
      <c r="CM22" s="222" t="s">
        <v>165</v>
      </c>
      <c r="CN22" s="240" t="s">
        <v>201</v>
      </c>
    </row>
    <row r="23" spans="1:92" s="2" customFormat="1" ht="28.5" customHeight="1" x14ac:dyDescent="0.2">
      <c r="B23" s="1783" t="s">
        <v>144</v>
      </c>
      <c r="C23" s="201" t="s">
        <v>181</v>
      </c>
      <c r="D23" s="1769"/>
      <c r="E23" s="1770"/>
      <c r="F23" s="1770"/>
      <c r="G23" s="1770"/>
      <c r="H23" s="1564"/>
      <c r="I23" s="1564"/>
      <c r="J23" s="1564"/>
      <c r="K23" s="1564"/>
      <c r="L23" s="1564"/>
      <c r="M23" s="1564"/>
      <c r="N23" s="1551"/>
      <c r="O23" s="1551"/>
      <c r="P23" s="1556"/>
      <c r="Q23" s="1305"/>
      <c r="R23" s="1769"/>
      <c r="S23" s="1770"/>
      <c r="T23" s="1770"/>
      <c r="U23" s="1770"/>
      <c r="V23" s="1564"/>
      <c r="W23" s="1564"/>
      <c r="X23" s="1564"/>
      <c r="Y23" s="1564"/>
      <c r="Z23" s="1564"/>
      <c r="AA23" s="1564"/>
      <c r="AB23" s="1551"/>
      <c r="AC23" s="1551"/>
      <c r="AD23" s="1556"/>
      <c r="AE23" s="1305"/>
      <c r="AF23" s="1769"/>
      <c r="AG23" s="1770"/>
      <c r="AH23" s="1770"/>
      <c r="AI23" s="1770"/>
      <c r="AJ23" s="1564"/>
      <c r="AK23" s="1564"/>
      <c r="AL23" s="1564"/>
      <c r="AM23" s="1564"/>
      <c r="AN23" s="1564"/>
      <c r="AO23" s="1564"/>
      <c r="AP23" s="1551"/>
      <c r="AQ23" s="1551"/>
      <c r="AR23" s="1556"/>
      <c r="AS23" s="1305"/>
      <c r="AT23" s="1784"/>
      <c r="AU23" s="1197"/>
      <c r="AV23" s="1587" t="s">
        <v>68</v>
      </c>
      <c r="AW23" s="1730" t="str">
        <f>IF(SUM(COUNTBLANK(D29),COUNTBLANK(D33),COUNTBLANK(D23))=0,(D29+D33)/(D23),"-")</f>
        <v>-</v>
      </c>
      <c r="AX23" s="1579" t="str">
        <f t="shared" ref="AX23:CL23" si="5">IF(SUM(COUNTBLANK(E29),COUNTBLANK(E33),COUNTBLANK(E23))=0,(E29+E33)/(E23),"-")</f>
        <v>-</v>
      </c>
      <c r="AY23" s="1579" t="str">
        <f t="shared" si="5"/>
        <v>-</v>
      </c>
      <c r="AZ23" s="1579" t="str">
        <f t="shared" si="5"/>
        <v>-</v>
      </c>
      <c r="BA23" s="1579" t="str">
        <f t="shared" si="5"/>
        <v>-</v>
      </c>
      <c r="BB23" s="1579" t="str">
        <f t="shared" si="5"/>
        <v>-</v>
      </c>
      <c r="BC23" s="1579" t="str">
        <f t="shared" si="5"/>
        <v>-</v>
      </c>
      <c r="BD23" s="1579" t="str">
        <f t="shared" si="5"/>
        <v>-</v>
      </c>
      <c r="BE23" s="1229" t="str">
        <f t="shared" si="5"/>
        <v>-</v>
      </c>
      <c r="BF23" s="1229" t="str">
        <f t="shared" si="5"/>
        <v>-</v>
      </c>
      <c r="BG23" s="1229" t="str">
        <f t="shared" si="5"/>
        <v>-</v>
      </c>
      <c r="BH23" s="1229" t="str">
        <f t="shared" si="5"/>
        <v>-</v>
      </c>
      <c r="BI23" s="1229" t="str">
        <f t="shared" si="5"/>
        <v>-</v>
      </c>
      <c r="BJ23" s="1601" t="str">
        <f t="shared" si="5"/>
        <v>-</v>
      </c>
      <c r="BK23" s="1572" t="str">
        <f t="shared" si="5"/>
        <v>-</v>
      </c>
      <c r="BL23" s="1572" t="str">
        <f t="shared" si="5"/>
        <v>-</v>
      </c>
      <c r="BM23" s="1572" t="str">
        <f t="shared" si="5"/>
        <v>-</v>
      </c>
      <c r="BN23" s="1572" t="str">
        <f t="shared" si="5"/>
        <v>-</v>
      </c>
      <c r="BO23" s="1572" t="str">
        <f t="shared" si="5"/>
        <v>-</v>
      </c>
      <c r="BP23" s="1572" t="str">
        <f t="shared" si="5"/>
        <v>-</v>
      </c>
      <c r="BQ23" s="1572" t="str">
        <f t="shared" si="5"/>
        <v>-</v>
      </c>
      <c r="BR23" s="1572" t="str">
        <f t="shared" si="5"/>
        <v>-</v>
      </c>
      <c r="BS23" s="1572" t="str">
        <f t="shared" si="5"/>
        <v>-</v>
      </c>
      <c r="BT23" s="1572" t="str">
        <f t="shared" si="5"/>
        <v>-</v>
      </c>
      <c r="BU23" s="1572" t="str">
        <f t="shared" si="5"/>
        <v>-</v>
      </c>
      <c r="BV23" s="1572" t="str">
        <f t="shared" si="5"/>
        <v>-</v>
      </c>
      <c r="BW23" s="1572" t="str">
        <f t="shared" si="5"/>
        <v>-</v>
      </c>
      <c r="BX23" s="1596" t="str">
        <f t="shared" si="5"/>
        <v>-</v>
      </c>
      <c r="BY23" s="1582" t="str">
        <f t="shared" si="5"/>
        <v>-</v>
      </c>
      <c r="BZ23" s="1579" t="str">
        <f t="shared" si="5"/>
        <v>-</v>
      </c>
      <c r="CA23" s="1579" t="str">
        <f t="shared" si="5"/>
        <v>-</v>
      </c>
      <c r="CB23" s="1579" t="str">
        <f t="shared" si="5"/>
        <v>-</v>
      </c>
      <c r="CC23" s="1579" t="str">
        <f t="shared" si="5"/>
        <v>-</v>
      </c>
      <c r="CD23" s="1579" t="str">
        <f t="shared" si="5"/>
        <v>-</v>
      </c>
      <c r="CE23" s="1579" t="str">
        <f t="shared" si="5"/>
        <v>-</v>
      </c>
      <c r="CF23" s="1579" t="str">
        <f t="shared" si="5"/>
        <v>-</v>
      </c>
      <c r="CG23" s="1229" t="str">
        <f t="shared" si="5"/>
        <v>-</v>
      </c>
      <c r="CH23" s="1229" t="str">
        <f t="shared" si="5"/>
        <v>-</v>
      </c>
      <c r="CI23" s="1229" t="str">
        <f t="shared" si="5"/>
        <v>-</v>
      </c>
      <c r="CJ23" s="1229" t="str">
        <f t="shared" si="5"/>
        <v>-</v>
      </c>
      <c r="CK23" s="1229" t="str">
        <f t="shared" si="5"/>
        <v>-</v>
      </c>
      <c r="CL23" s="1601" t="str">
        <f t="shared" si="5"/>
        <v>-</v>
      </c>
      <c r="CM23" s="223" t="s">
        <v>259</v>
      </c>
      <c r="CN23" s="241" t="s">
        <v>253</v>
      </c>
    </row>
    <row r="24" spans="1:92" s="2" customFormat="1" ht="28.5" customHeight="1" x14ac:dyDescent="0.2">
      <c r="B24" s="1783" t="s">
        <v>145</v>
      </c>
      <c r="C24" s="201" t="s">
        <v>252</v>
      </c>
      <c r="D24" s="1769"/>
      <c r="E24" s="1770"/>
      <c r="F24" s="1770"/>
      <c r="G24" s="1770"/>
      <c r="H24" s="1564"/>
      <c r="I24" s="1564"/>
      <c r="J24" s="1564"/>
      <c r="K24" s="1564"/>
      <c r="L24" s="1564"/>
      <c r="M24" s="1564"/>
      <c r="N24" s="1551"/>
      <c r="O24" s="1551"/>
      <c r="P24" s="1556"/>
      <c r="Q24" s="1305"/>
      <c r="R24" s="1769"/>
      <c r="S24" s="1770"/>
      <c r="T24" s="1770"/>
      <c r="U24" s="1770"/>
      <c r="V24" s="1564"/>
      <c r="W24" s="1564"/>
      <c r="X24" s="1564"/>
      <c r="Y24" s="1564"/>
      <c r="Z24" s="1564"/>
      <c r="AA24" s="1564"/>
      <c r="AB24" s="1551"/>
      <c r="AC24" s="1551"/>
      <c r="AD24" s="1556"/>
      <c r="AE24" s="1305"/>
      <c r="AF24" s="1769"/>
      <c r="AG24" s="1770"/>
      <c r="AH24" s="1770"/>
      <c r="AI24" s="1770"/>
      <c r="AJ24" s="1564"/>
      <c r="AK24" s="1564"/>
      <c r="AL24" s="1564"/>
      <c r="AM24" s="1564"/>
      <c r="AN24" s="1564"/>
      <c r="AO24" s="1564"/>
      <c r="AP24" s="1551"/>
      <c r="AQ24" s="1551"/>
      <c r="AR24" s="1556"/>
      <c r="AS24" s="1305"/>
      <c r="AT24" s="1784"/>
      <c r="AU24" s="1197"/>
      <c r="AV24" s="1588" t="s">
        <v>72</v>
      </c>
      <c r="AW24" s="1583"/>
      <c r="AX24" s="1577"/>
      <c r="AY24" s="1577"/>
      <c r="AZ24" s="1577"/>
      <c r="BA24" s="1577"/>
      <c r="BB24" s="1577"/>
      <c r="BC24" s="1577"/>
      <c r="BD24" s="1577"/>
      <c r="BE24" s="1578"/>
      <c r="BF24" s="1578"/>
      <c r="BG24" s="1578"/>
      <c r="BH24" s="1578"/>
      <c r="BI24" s="1578"/>
      <c r="BJ24" s="1602"/>
      <c r="BK24" s="1592"/>
      <c r="BL24" s="1592"/>
      <c r="BM24" s="1592"/>
      <c r="BN24" s="1592"/>
      <c r="BO24" s="1592"/>
      <c r="BP24" s="1592"/>
      <c r="BQ24" s="1592"/>
      <c r="BR24" s="1592"/>
      <c r="BS24" s="1592"/>
      <c r="BT24" s="1592"/>
      <c r="BU24" s="1592"/>
      <c r="BV24" s="1592"/>
      <c r="BW24" s="1592"/>
      <c r="BX24" s="1597"/>
      <c r="BY24" s="1583"/>
      <c r="BZ24" s="1577"/>
      <c r="CA24" s="1577"/>
      <c r="CB24" s="1577"/>
      <c r="CC24" s="1577"/>
      <c r="CD24" s="1577"/>
      <c r="CE24" s="1577"/>
      <c r="CF24" s="1577"/>
      <c r="CG24" s="1578"/>
      <c r="CH24" s="1578"/>
      <c r="CI24" s="1578"/>
      <c r="CJ24" s="1578"/>
      <c r="CK24" s="1578"/>
      <c r="CL24" s="1602"/>
      <c r="CM24" s="221"/>
      <c r="CN24" s="238"/>
    </row>
    <row r="25" spans="1:92" s="2" customFormat="1" ht="28.5" customHeight="1" thickBot="1" x14ac:dyDescent="0.25">
      <c r="B25" s="1785" t="s">
        <v>146</v>
      </c>
      <c r="C25" s="1786" t="s">
        <v>258</v>
      </c>
      <c r="D25" s="1787"/>
      <c r="E25" s="1788"/>
      <c r="F25" s="1788"/>
      <c r="G25" s="1788"/>
      <c r="H25" s="1789"/>
      <c r="I25" s="1789"/>
      <c r="J25" s="1789"/>
      <c r="K25" s="1789"/>
      <c r="L25" s="1789"/>
      <c r="M25" s="1789"/>
      <c r="N25" s="1790"/>
      <c r="O25" s="1790"/>
      <c r="P25" s="1791"/>
      <c r="Q25" s="1792"/>
      <c r="R25" s="1787"/>
      <c r="S25" s="1788"/>
      <c r="T25" s="1788"/>
      <c r="U25" s="1788"/>
      <c r="V25" s="1789"/>
      <c r="W25" s="1789"/>
      <c r="X25" s="1789"/>
      <c r="Y25" s="1789"/>
      <c r="Z25" s="1789"/>
      <c r="AA25" s="1789"/>
      <c r="AB25" s="1790"/>
      <c r="AC25" s="1790"/>
      <c r="AD25" s="1791"/>
      <c r="AE25" s="1792"/>
      <c r="AF25" s="1787"/>
      <c r="AG25" s="1788"/>
      <c r="AH25" s="1788"/>
      <c r="AI25" s="1788"/>
      <c r="AJ25" s="1789"/>
      <c r="AK25" s="1789"/>
      <c r="AL25" s="1789"/>
      <c r="AM25" s="1789"/>
      <c r="AN25" s="1789"/>
      <c r="AO25" s="1789"/>
      <c r="AP25" s="1790"/>
      <c r="AQ25" s="1790"/>
      <c r="AR25" s="1791"/>
      <c r="AS25" s="1792"/>
      <c r="AT25" s="1793"/>
      <c r="AU25" s="1197"/>
      <c r="AV25" s="1586" t="s">
        <v>156</v>
      </c>
      <c r="AW25" s="1228" t="str">
        <f>IF(SUM(COUNTBLANK(D17),COUNTBLANK(D25),COUNTBLANK(D29),COUNTBLANK(D33))=0,(D17-D25+D29+D33)/(D17),"-")</f>
        <v>-</v>
      </c>
      <c r="AX25" s="1575" t="str">
        <f t="shared" ref="AX25:CL25" si="6">IF(SUM(COUNTBLANK(E17),COUNTBLANK(E25),COUNTBLANK(E29),COUNTBLANK(E33))=0,(E17-E25+E29+E33)/(E17),"-")</f>
        <v>-</v>
      </c>
      <c r="AY25" s="1575" t="str">
        <f t="shared" si="6"/>
        <v>-</v>
      </c>
      <c r="AZ25" s="1575" t="str">
        <f t="shared" si="6"/>
        <v>-</v>
      </c>
      <c r="BA25" s="1575" t="str">
        <f t="shared" si="6"/>
        <v>-</v>
      </c>
      <c r="BB25" s="1575" t="str">
        <f t="shared" si="6"/>
        <v>-</v>
      </c>
      <c r="BC25" s="1575" t="str">
        <f t="shared" si="6"/>
        <v>-</v>
      </c>
      <c r="BD25" s="1575" t="str">
        <f t="shared" si="6"/>
        <v>-</v>
      </c>
      <c r="BE25" s="1228" t="str">
        <f t="shared" si="6"/>
        <v>-</v>
      </c>
      <c r="BF25" s="1228" t="str">
        <f t="shared" si="6"/>
        <v>-</v>
      </c>
      <c r="BG25" s="1228" t="str">
        <f t="shared" si="6"/>
        <v>-</v>
      </c>
      <c r="BH25" s="1228" t="str">
        <f t="shared" si="6"/>
        <v>-</v>
      </c>
      <c r="BI25" s="1228" t="str">
        <f t="shared" si="6"/>
        <v>-</v>
      </c>
      <c r="BJ25" s="1600" t="str">
        <f t="shared" si="6"/>
        <v>-</v>
      </c>
      <c r="BK25" s="1571" t="str">
        <f t="shared" si="6"/>
        <v>-</v>
      </c>
      <c r="BL25" s="1571" t="str">
        <f t="shared" si="6"/>
        <v>-</v>
      </c>
      <c r="BM25" s="1571" t="str">
        <f t="shared" si="6"/>
        <v>-</v>
      </c>
      <c r="BN25" s="1571" t="str">
        <f t="shared" si="6"/>
        <v>-</v>
      </c>
      <c r="BO25" s="1571" t="str">
        <f t="shared" si="6"/>
        <v>-</v>
      </c>
      <c r="BP25" s="1571" t="str">
        <f t="shared" si="6"/>
        <v>-</v>
      </c>
      <c r="BQ25" s="1571" t="str">
        <f t="shared" si="6"/>
        <v>-</v>
      </c>
      <c r="BR25" s="1571" t="str">
        <f t="shared" si="6"/>
        <v>-</v>
      </c>
      <c r="BS25" s="1571" t="str">
        <f t="shared" si="6"/>
        <v>-</v>
      </c>
      <c r="BT25" s="1571" t="str">
        <f t="shared" si="6"/>
        <v>-</v>
      </c>
      <c r="BU25" s="1571" t="str">
        <f t="shared" si="6"/>
        <v>-</v>
      </c>
      <c r="BV25" s="1571" t="str">
        <f t="shared" si="6"/>
        <v>-</v>
      </c>
      <c r="BW25" s="1571" t="str">
        <f t="shared" si="6"/>
        <v>-</v>
      </c>
      <c r="BX25" s="1595" t="str">
        <f t="shared" si="6"/>
        <v>-</v>
      </c>
      <c r="BY25" s="1581" t="str">
        <f t="shared" si="6"/>
        <v>-</v>
      </c>
      <c r="BZ25" s="1575" t="str">
        <f t="shared" si="6"/>
        <v>-</v>
      </c>
      <c r="CA25" s="1575" t="str">
        <f t="shared" si="6"/>
        <v>-</v>
      </c>
      <c r="CB25" s="1575" t="str">
        <f t="shared" si="6"/>
        <v>-</v>
      </c>
      <c r="CC25" s="1575" t="str">
        <f t="shared" si="6"/>
        <v>-</v>
      </c>
      <c r="CD25" s="1575" t="str">
        <f t="shared" si="6"/>
        <v>-</v>
      </c>
      <c r="CE25" s="1575" t="str">
        <f t="shared" si="6"/>
        <v>-</v>
      </c>
      <c r="CF25" s="1575" t="str">
        <f t="shared" si="6"/>
        <v>-</v>
      </c>
      <c r="CG25" s="1228" t="str">
        <f t="shared" si="6"/>
        <v>-</v>
      </c>
      <c r="CH25" s="1228" t="str">
        <f t="shared" si="6"/>
        <v>-</v>
      </c>
      <c r="CI25" s="1228" t="str">
        <f t="shared" si="6"/>
        <v>-</v>
      </c>
      <c r="CJ25" s="1228" t="str">
        <f>IF(SUM(COUNTBLANK(AQ17),COUNTBLANK(AQ25),COUNTBLANK(AQ29),COUNTBLANK(AQ33))=0,(AQ17-AQ25+AQ29+AQ33)/(AQ17),"-")</f>
        <v>-</v>
      </c>
      <c r="CK25" s="1228" t="str">
        <f t="shared" si="6"/>
        <v>-</v>
      </c>
      <c r="CL25" s="1600" t="str">
        <f t="shared" si="6"/>
        <v>-</v>
      </c>
      <c r="CM25" s="222" t="s">
        <v>260</v>
      </c>
      <c r="CN25" s="240" t="s">
        <v>256</v>
      </c>
    </row>
    <row r="26" spans="1:92" s="48" customFormat="1" ht="28.5" customHeight="1" x14ac:dyDescent="0.2">
      <c r="A26" s="47"/>
      <c r="B26" s="1794" t="s">
        <v>48</v>
      </c>
      <c r="C26" s="170"/>
      <c r="D26" s="1795"/>
      <c r="E26" s="1796"/>
      <c r="F26" s="1796"/>
      <c r="G26" s="1796"/>
      <c r="H26" s="1796"/>
      <c r="I26" s="1796"/>
      <c r="J26" s="1796"/>
      <c r="K26" s="1796"/>
      <c r="L26" s="1796"/>
      <c r="M26" s="1796"/>
      <c r="N26" s="1797"/>
      <c r="O26" s="1797"/>
      <c r="P26" s="1798"/>
      <c r="Q26" s="1799"/>
      <c r="R26" s="1795"/>
      <c r="S26" s="1796"/>
      <c r="T26" s="1796"/>
      <c r="U26" s="1796"/>
      <c r="V26" s="1796"/>
      <c r="W26" s="1796"/>
      <c r="X26" s="1796"/>
      <c r="Y26" s="1796"/>
      <c r="Z26" s="1796"/>
      <c r="AA26" s="1796"/>
      <c r="AB26" s="1797"/>
      <c r="AC26" s="1797"/>
      <c r="AD26" s="1798"/>
      <c r="AE26" s="1799"/>
      <c r="AF26" s="1795"/>
      <c r="AG26" s="1796"/>
      <c r="AH26" s="1796"/>
      <c r="AI26" s="1796"/>
      <c r="AJ26" s="1796"/>
      <c r="AK26" s="1796"/>
      <c r="AL26" s="1796"/>
      <c r="AM26" s="1796"/>
      <c r="AN26" s="1796"/>
      <c r="AO26" s="1796"/>
      <c r="AP26" s="1797"/>
      <c r="AQ26" s="1797"/>
      <c r="AR26" s="1798"/>
      <c r="AS26" s="1799"/>
      <c r="AT26" s="1800"/>
      <c r="AU26" s="56"/>
      <c r="AV26" s="1586" t="s">
        <v>254</v>
      </c>
      <c r="AW26" s="1730" t="str">
        <f>IF(SUM(COUNTBLANK(D17),COUNTBLANK(D24),COUNTBLANK(D29),COUNTBLANK(D33))=0,(D17-D24+D29+D33)/(D17),"-")</f>
        <v>-</v>
      </c>
      <c r="AX26" s="1579" t="str">
        <f t="shared" ref="AX26:CL26" si="7">IF(SUM(COUNTBLANK(E17),COUNTBLANK(E24),COUNTBLANK(E29),COUNTBLANK(E33))=0,(E17-E24+E29+E33)/(E17),"-")</f>
        <v>-</v>
      </c>
      <c r="AY26" s="1579" t="str">
        <f t="shared" si="7"/>
        <v>-</v>
      </c>
      <c r="AZ26" s="1579" t="str">
        <f t="shared" si="7"/>
        <v>-</v>
      </c>
      <c r="BA26" s="1579" t="str">
        <f t="shared" si="7"/>
        <v>-</v>
      </c>
      <c r="BB26" s="1579" t="str">
        <f t="shared" si="7"/>
        <v>-</v>
      </c>
      <c r="BC26" s="1579" t="str">
        <f t="shared" si="7"/>
        <v>-</v>
      </c>
      <c r="BD26" s="1579" t="str">
        <f t="shared" si="7"/>
        <v>-</v>
      </c>
      <c r="BE26" s="1229" t="str">
        <f t="shared" si="7"/>
        <v>-</v>
      </c>
      <c r="BF26" s="1229" t="str">
        <f t="shared" si="7"/>
        <v>-</v>
      </c>
      <c r="BG26" s="1229" t="str">
        <f t="shared" si="7"/>
        <v>-</v>
      </c>
      <c r="BH26" s="1229" t="str">
        <f t="shared" si="7"/>
        <v>-</v>
      </c>
      <c r="BI26" s="1229" t="str">
        <f t="shared" si="7"/>
        <v>-</v>
      </c>
      <c r="BJ26" s="1601" t="str">
        <f t="shared" si="7"/>
        <v>-</v>
      </c>
      <c r="BK26" s="1572" t="str">
        <f t="shared" si="7"/>
        <v>-</v>
      </c>
      <c r="BL26" s="1572" t="str">
        <f t="shared" si="7"/>
        <v>-</v>
      </c>
      <c r="BM26" s="1572" t="str">
        <f t="shared" si="7"/>
        <v>-</v>
      </c>
      <c r="BN26" s="1572" t="str">
        <f t="shared" si="7"/>
        <v>-</v>
      </c>
      <c r="BO26" s="1572" t="str">
        <f t="shared" si="7"/>
        <v>-</v>
      </c>
      <c r="BP26" s="1572" t="str">
        <f t="shared" si="7"/>
        <v>-</v>
      </c>
      <c r="BQ26" s="1572" t="str">
        <f t="shared" si="7"/>
        <v>-</v>
      </c>
      <c r="BR26" s="1572" t="str">
        <f t="shared" si="7"/>
        <v>-</v>
      </c>
      <c r="BS26" s="1572" t="str">
        <f t="shared" si="7"/>
        <v>-</v>
      </c>
      <c r="BT26" s="1572" t="str">
        <f t="shared" si="7"/>
        <v>-</v>
      </c>
      <c r="BU26" s="1572" t="str">
        <f t="shared" si="7"/>
        <v>-</v>
      </c>
      <c r="BV26" s="1572" t="str">
        <f t="shared" si="7"/>
        <v>-</v>
      </c>
      <c r="BW26" s="1572" t="str">
        <f t="shared" si="7"/>
        <v>-</v>
      </c>
      <c r="BX26" s="1596" t="str">
        <f t="shared" si="7"/>
        <v>-</v>
      </c>
      <c r="BY26" s="1582" t="str">
        <f t="shared" si="7"/>
        <v>-</v>
      </c>
      <c r="BZ26" s="1579" t="str">
        <f t="shared" si="7"/>
        <v>-</v>
      </c>
      <c r="CA26" s="1579" t="str">
        <f t="shared" si="7"/>
        <v>-</v>
      </c>
      <c r="CB26" s="1579" t="str">
        <f t="shared" si="7"/>
        <v>-</v>
      </c>
      <c r="CC26" s="1579" t="str">
        <f t="shared" si="7"/>
        <v>-</v>
      </c>
      <c r="CD26" s="1579" t="str">
        <f t="shared" si="7"/>
        <v>-</v>
      </c>
      <c r="CE26" s="1579" t="str">
        <f t="shared" si="7"/>
        <v>-</v>
      </c>
      <c r="CF26" s="1579" t="str">
        <f t="shared" si="7"/>
        <v>-</v>
      </c>
      <c r="CG26" s="1229" t="str">
        <f t="shared" si="7"/>
        <v>-</v>
      </c>
      <c r="CH26" s="1229" t="str">
        <f t="shared" si="7"/>
        <v>-</v>
      </c>
      <c r="CI26" s="1229" t="str">
        <f t="shared" si="7"/>
        <v>-</v>
      </c>
      <c r="CJ26" s="1229" t="str">
        <f t="shared" si="7"/>
        <v>-</v>
      </c>
      <c r="CK26" s="1229" t="str">
        <f t="shared" si="7"/>
        <v>-</v>
      </c>
      <c r="CL26" s="1601" t="str">
        <f t="shared" si="7"/>
        <v>-</v>
      </c>
      <c r="CM26" s="222" t="s">
        <v>261</v>
      </c>
      <c r="CN26" s="240" t="s">
        <v>257</v>
      </c>
    </row>
    <row r="27" spans="1:92" s="2" customFormat="1" ht="28.5" customHeight="1" x14ac:dyDescent="0.2">
      <c r="B27" s="1783" t="s">
        <v>147</v>
      </c>
      <c r="C27" s="201" t="s">
        <v>263</v>
      </c>
      <c r="D27" s="1769"/>
      <c r="E27" s="1770"/>
      <c r="F27" s="1770"/>
      <c r="G27" s="1770"/>
      <c r="H27" s="1770"/>
      <c r="I27" s="1770"/>
      <c r="J27" s="1770"/>
      <c r="K27" s="1770"/>
      <c r="L27" s="1770"/>
      <c r="M27" s="1770"/>
      <c r="N27" s="1551"/>
      <c r="O27" s="1551"/>
      <c r="P27" s="1556"/>
      <c r="Q27" s="1305"/>
      <c r="R27" s="1769"/>
      <c r="S27" s="1770"/>
      <c r="T27" s="1770"/>
      <c r="U27" s="1770"/>
      <c r="V27" s="1770"/>
      <c r="W27" s="1770"/>
      <c r="X27" s="1770"/>
      <c r="Y27" s="1770"/>
      <c r="Z27" s="1770"/>
      <c r="AA27" s="1770"/>
      <c r="AB27" s="1551"/>
      <c r="AC27" s="1551"/>
      <c r="AD27" s="1556"/>
      <c r="AE27" s="1305"/>
      <c r="AF27" s="1769"/>
      <c r="AG27" s="1770"/>
      <c r="AH27" s="1770"/>
      <c r="AI27" s="1770"/>
      <c r="AJ27" s="1770"/>
      <c r="AK27" s="1770"/>
      <c r="AL27" s="1770"/>
      <c r="AM27" s="1770"/>
      <c r="AN27" s="1770"/>
      <c r="AO27" s="1770"/>
      <c r="AP27" s="1551"/>
      <c r="AQ27" s="1551"/>
      <c r="AR27" s="1556"/>
      <c r="AS27" s="1305"/>
      <c r="AT27" s="1784"/>
      <c r="AU27" s="1197"/>
      <c r="AV27" s="1588" t="s">
        <v>69</v>
      </c>
      <c r="AW27" s="1583"/>
      <c r="AX27" s="1577"/>
      <c r="AY27" s="1577"/>
      <c r="AZ27" s="1577"/>
      <c r="BA27" s="1577"/>
      <c r="BB27" s="1577"/>
      <c r="BC27" s="1577"/>
      <c r="BD27" s="1577"/>
      <c r="BE27" s="1578"/>
      <c r="BF27" s="1578"/>
      <c r="BG27" s="1578"/>
      <c r="BH27" s="1578"/>
      <c r="BI27" s="1578"/>
      <c r="BJ27" s="1602"/>
      <c r="BK27" s="1592"/>
      <c r="BL27" s="1592"/>
      <c r="BM27" s="1592"/>
      <c r="BN27" s="1592"/>
      <c r="BO27" s="1592"/>
      <c r="BP27" s="1592"/>
      <c r="BQ27" s="1592"/>
      <c r="BR27" s="1592"/>
      <c r="BS27" s="1592"/>
      <c r="BT27" s="1592"/>
      <c r="BU27" s="1592"/>
      <c r="BV27" s="1592"/>
      <c r="BW27" s="1592"/>
      <c r="BX27" s="1597"/>
      <c r="BY27" s="1583"/>
      <c r="BZ27" s="1577"/>
      <c r="CA27" s="1577"/>
      <c r="CB27" s="1577"/>
      <c r="CC27" s="1577"/>
      <c r="CD27" s="1577"/>
      <c r="CE27" s="1577"/>
      <c r="CF27" s="1577"/>
      <c r="CG27" s="1578"/>
      <c r="CH27" s="1578"/>
      <c r="CI27" s="1578"/>
      <c r="CJ27" s="1578"/>
      <c r="CK27" s="1578"/>
      <c r="CL27" s="1602"/>
      <c r="CM27" s="221"/>
      <c r="CN27" s="238"/>
    </row>
    <row r="28" spans="1:92" s="2" customFormat="1" ht="28.5" customHeight="1" x14ac:dyDescent="0.2">
      <c r="B28" s="1783" t="s">
        <v>148</v>
      </c>
      <c r="C28" s="201" t="s">
        <v>264</v>
      </c>
      <c r="D28" s="1769"/>
      <c r="E28" s="1770"/>
      <c r="F28" s="1770"/>
      <c r="G28" s="1770"/>
      <c r="H28" s="1770"/>
      <c r="I28" s="1770"/>
      <c r="J28" s="1770"/>
      <c r="K28" s="1770"/>
      <c r="L28" s="1770"/>
      <c r="M28" s="1770"/>
      <c r="N28" s="1551"/>
      <c r="O28" s="1551"/>
      <c r="P28" s="1556"/>
      <c r="Q28" s="1305"/>
      <c r="R28" s="1769"/>
      <c r="S28" s="1770"/>
      <c r="T28" s="1770"/>
      <c r="U28" s="1770"/>
      <c r="V28" s="1770"/>
      <c r="W28" s="1770"/>
      <c r="X28" s="1770"/>
      <c r="Y28" s="1770"/>
      <c r="Z28" s="1770"/>
      <c r="AA28" s="1770"/>
      <c r="AB28" s="1551"/>
      <c r="AC28" s="1551"/>
      <c r="AD28" s="1556"/>
      <c r="AE28" s="1305"/>
      <c r="AF28" s="1769"/>
      <c r="AG28" s="1770"/>
      <c r="AH28" s="1770"/>
      <c r="AI28" s="1770"/>
      <c r="AJ28" s="1770"/>
      <c r="AK28" s="1770"/>
      <c r="AL28" s="1770"/>
      <c r="AM28" s="1770"/>
      <c r="AN28" s="1770"/>
      <c r="AO28" s="1770"/>
      <c r="AP28" s="1551"/>
      <c r="AQ28" s="1551"/>
      <c r="AR28" s="1556"/>
      <c r="AS28" s="1305"/>
      <c r="AT28" s="1784"/>
      <c r="AU28" s="1197"/>
      <c r="AV28" s="1586" t="s">
        <v>157</v>
      </c>
      <c r="AW28" s="1730" t="str">
        <f>IF(SUM(COUNTBLANK(D36),COUNTBLANK(D17),COUNTBLANK(D35))=0,(D36)/(D17+D35),"-")</f>
        <v>-</v>
      </c>
      <c r="AX28" s="1579" t="str">
        <f t="shared" ref="AX28:CL28" si="8">IF(SUM(COUNTBLANK(E36),COUNTBLANK(E17),COUNTBLANK(E35))=0,(E36)/(E17+E35),"-")</f>
        <v>-</v>
      </c>
      <c r="AY28" s="1579" t="str">
        <f t="shared" si="8"/>
        <v>-</v>
      </c>
      <c r="AZ28" s="1579" t="str">
        <f t="shared" si="8"/>
        <v>-</v>
      </c>
      <c r="BA28" s="1579" t="str">
        <f t="shared" si="8"/>
        <v>-</v>
      </c>
      <c r="BB28" s="1579" t="str">
        <f t="shared" si="8"/>
        <v>-</v>
      </c>
      <c r="BC28" s="1579" t="str">
        <f t="shared" si="8"/>
        <v>-</v>
      </c>
      <c r="BD28" s="1579" t="str">
        <f t="shared" si="8"/>
        <v>-</v>
      </c>
      <c r="BE28" s="1229" t="str">
        <f t="shared" si="8"/>
        <v>-</v>
      </c>
      <c r="BF28" s="1229" t="str">
        <f t="shared" si="8"/>
        <v>-</v>
      </c>
      <c r="BG28" s="1229" t="str">
        <f t="shared" si="8"/>
        <v>-</v>
      </c>
      <c r="BH28" s="1229" t="str">
        <f t="shared" si="8"/>
        <v>-</v>
      </c>
      <c r="BI28" s="1229" t="str">
        <f t="shared" si="8"/>
        <v>-</v>
      </c>
      <c r="BJ28" s="1601" t="str">
        <f t="shared" si="8"/>
        <v>-</v>
      </c>
      <c r="BK28" s="1572" t="str">
        <f t="shared" si="8"/>
        <v>-</v>
      </c>
      <c r="BL28" s="1572" t="str">
        <f t="shared" si="8"/>
        <v>-</v>
      </c>
      <c r="BM28" s="1572" t="str">
        <f t="shared" si="8"/>
        <v>-</v>
      </c>
      <c r="BN28" s="1572" t="str">
        <f t="shared" si="8"/>
        <v>-</v>
      </c>
      <c r="BO28" s="1572" t="str">
        <f t="shared" si="8"/>
        <v>-</v>
      </c>
      <c r="BP28" s="1572" t="str">
        <f t="shared" si="8"/>
        <v>-</v>
      </c>
      <c r="BQ28" s="1572" t="str">
        <f t="shared" si="8"/>
        <v>-</v>
      </c>
      <c r="BR28" s="1572" t="str">
        <f t="shared" si="8"/>
        <v>-</v>
      </c>
      <c r="BS28" s="1572" t="str">
        <f t="shared" si="8"/>
        <v>-</v>
      </c>
      <c r="BT28" s="1572" t="str">
        <f t="shared" si="8"/>
        <v>-</v>
      </c>
      <c r="BU28" s="1572" t="str">
        <f t="shared" si="8"/>
        <v>-</v>
      </c>
      <c r="BV28" s="1572" t="str">
        <f t="shared" si="8"/>
        <v>-</v>
      </c>
      <c r="BW28" s="1572" t="str">
        <f t="shared" si="8"/>
        <v>-</v>
      </c>
      <c r="BX28" s="1596" t="str">
        <f t="shared" si="8"/>
        <v>-</v>
      </c>
      <c r="BY28" s="1582" t="str">
        <f t="shared" si="8"/>
        <v>-</v>
      </c>
      <c r="BZ28" s="1579" t="str">
        <f t="shared" si="8"/>
        <v>-</v>
      </c>
      <c r="CA28" s="1579" t="str">
        <f t="shared" si="8"/>
        <v>-</v>
      </c>
      <c r="CB28" s="1579" t="str">
        <f t="shared" si="8"/>
        <v>-</v>
      </c>
      <c r="CC28" s="1579" t="str">
        <f t="shared" si="8"/>
        <v>-</v>
      </c>
      <c r="CD28" s="1579" t="str">
        <f t="shared" si="8"/>
        <v>-</v>
      </c>
      <c r="CE28" s="1579" t="str">
        <f t="shared" si="8"/>
        <v>-</v>
      </c>
      <c r="CF28" s="1579" t="str">
        <f t="shared" si="8"/>
        <v>-</v>
      </c>
      <c r="CG28" s="1229" t="str">
        <f t="shared" si="8"/>
        <v>-</v>
      </c>
      <c r="CH28" s="1229" t="str">
        <f t="shared" si="8"/>
        <v>-</v>
      </c>
      <c r="CI28" s="1229" t="str">
        <f t="shared" si="8"/>
        <v>-</v>
      </c>
      <c r="CJ28" s="1229" t="str">
        <f t="shared" si="8"/>
        <v>-</v>
      </c>
      <c r="CK28" s="1229" t="str">
        <f t="shared" si="8"/>
        <v>-</v>
      </c>
      <c r="CL28" s="1601" t="str">
        <f t="shared" si="8"/>
        <v>-</v>
      </c>
      <c r="CM28" s="222" t="s">
        <v>166</v>
      </c>
      <c r="CN28" s="241" t="s">
        <v>187</v>
      </c>
    </row>
    <row r="29" spans="1:92" s="2" customFormat="1" ht="28.5" customHeight="1" x14ac:dyDescent="0.2">
      <c r="B29" s="1783" t="s">
        <v>149</v>
      </c>
      <c r="C29" s="201" t="s">
        <v>265</v>
      </c>
      <c r="D29" s="1769"/>
      <c r="E29" s="1770"/>
      <c r="F29" s="1770"/>
      <c r="G29" s="1770"/>
      <c r="H29" s="1770"/>
      <c r="I29" s="1770"/>
      <c r="J29" s="1770"/>
      <c r="K29" s="1770"/>
      <c r="L29" s="1770"/>
      <c r="M29" s="1770"/>
      <c r="N29" s="1551"/>
      <c r="O29" s="1551"/>
      <c r="P29" s="1556"/>
      <c r="Q29" s="1305"/>
      <c r="R29" s="1769"/>
      <c r="S29" s="1770"/>
      <c r="T29" s="1770"/>
      <c r="U29" s="1770"/>
      <c r="V29" s="1770"/>
      <c r="W29" s="1770"/>
      <c r="X29" s="1770"/>
      <c r="Y29" s="1770"/>
      <c r="Z29" s="1770"/>
      <c r="AA29" s="1770"/>
      <c r="AB29" s="1551"/>
      <c r="AC29" s="1551"/>
      <c r="AD29" s="1556"/>
      <c r="AE29" s="1305"/>
      <c r="AF29" s="1769"/>
      <c r="AG29" s="1770"/>
      <c r="AH29" s="1770"/>
      <c r="AI29" s="1770"/>
      <c r="AJ29" s="1770"/>
      <c r="AK29" s="1770"/>
      <c r="AL29" s="1770"/>
      <c r="AM29" s="1770"/>
      <c r="AN29" s="1770"/>
      <c r="AO29" s="1770"/>
      <c r="AP29" s="1551"/>
      <c r="AQ29" s="1551"/>
      <c r="AR29" s="1556"/>
      <c r="AS29" s="1305"/>
      <c r="AT29" s="1784"/>
      <c r="AU29" s="1197"/>
      <c r="AV29" s="1588" t="s">
        <v>73</v>
      </c>
      <c r="AW29" s="1583"/>
      <c r="AX29" s="1577"/>
      <c r="AY29" s="1577"/>
      <c r="AZ29" s="1577"/>
      <c r="BA29" s="1577"/>
      <c r="BB29" s="1577"/>
      <c r="BC29" s="1577"/>
      <c r="BD29" s="1577"/>
      <c r="BE29" s="1578"/>
      <c r="BF29" s="1578"/>
      <c r="BG29" s="1578"/>
      <c r="BH29" s="1578"/>
      <c r="BI29" s="1578"/>
      <c r="BJ29" s="1602"/>
      <c r="BK29" s="1592"/>
      <c r="BL29" s="1592"/>
      <c r="BM29" s="1592"/>
      <c r="BN29" s="1592"/>
      <c r="BO29" s="1592"/>
      <c r="BP29" s="1592"/>
      <c r="BQ29" s="1592"/>
      <c r="BR29" s="1592"/>
      <c r="BS29" s="1592"/>
      <c r="BT29" s="1592"/>
      <c r="BU29" s="1592"/>
      <c r="BV29" s="1592"/>
      <c r="BW29" s="1592"/>
      <c r="BX29" s="1597"/>
      <c r="BY29" s="1583"/>
      <c r="BZ29" s="1577"/>
      <c r="CA29" s="1577"/>
      <c r="CB29" s="1577"/>
      <c r="CC29" s="1577"/>
      <c r="CD29" s="1577"/>
      <c r="CE29" s="1577"/>
      <c r="CF29" s="1577"/>
      <c r="CG29" s="1578"/>
      <c r="CH29" s="1578"/>
      <c r="CI29" s="1578"/>
      <c r="CJ29" s="1578"/>
      <c r="CK29" s="1578"/>
      <c r="CL29" s="1602"/>
      <c r="CM29" s="221"/>
      <c r="CN29" s="238"/>
    </row>
    <row r="30" spans="1:92" s="2" customFormat="1" ht="28.5" customHeight="1" x14ac:dyDescent="0.2">
      <c r="B30" s="1783" t="s">
        <v>150</v>
      </c>
      <c r="C30" s="201" t="s">
        <v>567</v>
      </c>
      <c r="D30" s="1769"/>
      <c r="E30" s="1770"/>
      <c r="F30" s="1770"/>
      <c r="G30" s="1770"/>
      <c r="H30" s="1770"/>
      <c r="I30" s="1770"/>
      <c r="J30" s="1770"/>
      <c r="K30" s="1770"/>
      <c r="L30" s="1770"/>
      <c r="M30" s="1770"/>
      <c r="N30" s="1551"/>
      <c r="O30" s="1551"/>
      <c r="P30" s="1556"/>
      <c r="Q30" s="1305"/>
      <c r="R30" s="1769"/>
      <c r="S30" s="1770"/>
      <c r="T30" s="1770"/>
      <c r="U30" s="1770"/>
      <c r="V30" s="1770"/>
      <c r="W30" s="1770"/>
      <c r="X30" s="1770"/>
      <c r="Y30" s="1770"/>
      <c r="Z30" s="1770"/>
      <c r="AA30" s="1770"/>
      <c r="AB30" s="1551"/>
      <c r="AC30" s="1551"/>
      <c r="AD30" s="1556"/>
      <c r="AE30" s="1305"/>
      <c r="AF30" s="1769"/>
      <c r="AG30" s="1770"/>
      <c r="AH30" s="1770"/>
      <c r="AI30" s="1770"/>
      <c r="AJ30" s="1770"/>
      <c r="AK30" s="1770"/>
      <c r="AL30" s="1770"/>
      <c r="AM30" s="1770"/>
      <c r="AN30" s="1770"/>
      <c r="AO30" s="1770"/>
      <c r="AP30" s="1551"/>
      <c r="AQ30" s="1551"/>
      <c r="AR30" s="1556"/>
      <c r="AS30" s="1305"/>
      <c r="AT30" s="1784"/>
      <c r="AU30" s="1197"/>
      <c r="AV30" s="1586" t="s">
        <v>70</v>
      </c>
      <c r="AW30" s="1228" t="str">
        <f>IF(SUM(COUNTBLANK(D17),COUNTBLANK(D30))=0,(D17)/(D30),"-")</f>
        <v>-</v>
      </c>
      <c r="AX30" s="1575" t="str">
        <f t="shared" ref="AX30:CL30" si="9">IF(SUM(COUNTBLANK(E17),COUNTBLANK(E30))=0,(E17)/(E30),"-")</f>
        <v>-</v>
      </c>
      <c r="AY30" s="1575" t="str">
        <f t="shared" si="9"/>
        <v>-</v>
      </c>
      <c r="AZ30" s="1575" t="str">
        <f t="shared" si="9"/>
        <v>-</v>
      </c>
      <c r="BA30" s="1575" t="str">
        <f t="shared" si="9"/>
        <v>-</v>
      </c>
      <c r="BB30" s="1575" t="str">
        <f t="shared" si="9"/>
        <v>-</v>
      </c>
      <c r="BC30" s="1575" t="str">
        <f t="shared" si="9"/>
        <v>-</v>
      </c>
      <c r="BD30" s="1575" t="str">
        <f t="shared" si="9"/>
        <v>-</v>
      </c>
      <c r="BE30" s="1228" t="str">
        <f t="shared" si="9"/>
        <v>-</v>
      </c>
      <c r="BF30" s="1228" t="str">
        <f t="shared" si="9"/>
        <v>-</v>
      </c>
      <c r="BG30" s="1228" t="str">
        <f t="shared" si="9"/>
        <v>-</v>
      </c>
      <c r="BH30" s="1228" t="str">
        <f t="shared" si="9"/>
        <v>-</v>
      </c>
      <c r="BI30" s="1228" t="str">
        <f t="shared" si="9"/>
        <v>-</v>
      </c>
      <c r="BJ30" s="1600" t="str">
        <f t="shared" si="9"/>
        <v>-</v>
      </c>
      <c r="BK30" s="1571" t="str">
        <f t="shared" si="9"/>
        <v>-</v>
      </c>
      <c r="BL30" s="1571" t="str">
        <f t="shared" si="9"/>
        <v>-</v>
      </c>
      <c r="BM30" s="1571" t="str">
        <f t="shared" si="9"/>
        <v>-</v>
      </c>
      <c r="BN30" s="1571" t="str">
        <f t="shared" si="9"/>
        <v>-</v>
      </c>
      <c r="BO30" s="1571" t="str">
        <f t="shared" si="9"/>
        <v>-</v>
      </c>
      <c r="BP30" s="1571" t="str">
        <f t="shared" si="9"/>
        <v>-</v>
      </c>
      <c r="BQ30" s="1571" t="str">
        <f t="shared" si="9"/>
        <v>-</v>
      </c>
      <c r="BR30" s="1571" t="str">
        <f t="shared" si="9"/>
        <v>-</v>
      </c>
      <c r="BS30" s="1571" t="str">
        <f t="shared" si="9"/>
        <v>-</v>
      </c>
      <c r="BT30" s="1571" t="str">
        <f t="shared" si="9"/>
        <v>-</v>
      </c>
      <c r="BU30" s="1571" t="str">
        <f t="shared" si="9"/>
        <v>-</v>
      </c>
      <c r="BV30" s="1571" t="str">
        <f t="shared" si="9"/>
        <v>-</v>
      </c>
      <c r="BW30" s="1571" t="str">
        <f t="shared" si="9"/>
        <v>-</v>
      </c>
      <c r="BX30" s="1595" t="str">
        <f t="shared" si="9"/>
        <v>-</v>
      </c>
      <c r="BY30" s="1581" t="str">
        <f t="shared" si="9"/>
        <v>-</v>
      </c>
      <c r="BZ30" s="1575" t="str">
        <f t="shared" si="9"/>
        <v>-</v>
      </c>
      <c r="CA30" s="1575" t="str">
        <f t="shared" si="9"/>
        <v>-</v>
      </c>
      <c r="CB30" s="1575" t="str">
        <f t="shared" si="9"/>
        <v>-</v>
      </c>
      <c r="CC30" s="1575" t="str">
        <f t="shared" si="9"/>
        <v>-</v>
      </c>
      <c r="CD30" s="1575" t="str">
        <f t="shared" si="9"/>
        <v>-</v>
      </c>
      <c r="CE30" s="1575" t="str">
        <f t="shared" si="9"/>
        <v>-</v>
      </c>
      <c r="CF30" s="1575" t="str">
        <f t="shared" si="9"/>
        <v>-</v>
      </c>
      <c r="CG30" s="1228" t="str">
        <f t="shared" si="9"/>
        <v>-</v>
      </c>
      <c r="CH30" s="1228" t="str">
        <f t="shared" si="9"/>
        <v>-</v>
      </c>
      <c r="CI30" s="1228" t="str">
        <f t="shared" si="9"/>
        <v>-</v>
      </c>
      <c r="CJ30" s="1228" t="str">
        <f t="shared" si="9"/>
        <v>-</v>
      </c>
      <c r="CK30" s="1228" t="str">
        <f t="shared" si="9"/>
        <v>-</v>
      </c>
      <c r="CL30" s="1600" t="str">
        <f t="shared" si="9"/>
        <v>-</v>
      </c>
      <c r="CM30" s="222" t="s">
        <v>173</v>
      </c>
      <c r="CN30" s="240" t="s">
        <v>188</v>
      </c>
    </row>
    <row r="31" spans="1:92" s="2" customFormat="1" ht="28.5" customHeight="1" x14ac:dyDescent="0.2">
      <c r="B31" s="1783" t="s">
        <v>151</v>
      </c>
      <c r="C31" s="201" t="s">
        <v>266</v>
      </c>
      <c r="D31" s="1769"/>
      <c r="E31" s="1770"/>
      <c r="F31" s="1770"/>
      <c r="G31" s="1770"/>
      <c r="H31" s="1770"/>
      <c r="I31" s="1770"/>
      <c r="J31" s="1770"/>
      <c r="K31" s="1770"/>
      <c r="L31" s="1770"/>
      <c r="M31" s="1770"/>
      <c r="N31" s="1551"/>
      <c r="O31" s="1551"/>
      <c r="P31" s="1556"/>
      <c r="Q31" s="1305"/>
      <c r="R31" s="1769"/>
      <c r="S31" s="1770"/>
      <c r="T31" s="1770"/>
      <c r="U31" s="1770"/>
      <c r="V31" s="1770"/>
      <c r="W31" s="1770"/>
      <c r="X31" s="1770"/>
      <c r="Y31" s="1770"/>
      <c r="Z31" s="1770"/>
      <c r="AA31" s="1770"/>
      <c r="AB31" s="1551"/>
      <c r="AC31" s="1551"/>
      <c r="AD31" s="1556"/>
      <c r="AE31" s="1305"/>
      <c r="AF31" s="1769"/>
      <c r="AG31" s="1770"/>
      <c r="AH31" s="1770"/>
      <c r="AI31" s="1770"/>
      <c r="AJ31" s="1770"/>
      <c r="AK31" s="1770"/>
      <c r="AL31" s="1770"/>
      <c r="AM31" s="1770"/>
      <c r="AN31" s="1770"/>
      <c r="AO31" s="1770"/>
      <c r="AP31" s="1551"/>
      <c r="AQ31" s="1551"/>
      <c r="AR31" s="1556"/>
      <c r="AS31" s="1305"/>
      <c r="AT31" s="1784"/>
      <c r="AU31" s="1197"/>
      <c r="AV31" s="1589" t="s">
        <v>71</v>
      </c>
      <c r="AW31" s="1228" t="str">
        <f>IF(SUM(COUNTBLANK(D17),COUNTBLANK(D35),COUNTBLANK(D30))=0,(D17+D35)/(D30),"-")</f>
        <v>-</v>
      </c>
      <c r="AX31" s="1575" t="str">
        <f t="shared" ref="AX31:CL31" si="10">IF(SUM(COUNTBLANK(E17),COUNTBLANK(E35),COUNTBLANK(E30))=0,(E17+E35)/(E30),"-")</f>
        <v>-</v>
      </c>
      <c r="AY31" s="1575" t="str">
        <f t="shared" si="10"/>
        <v>-</v>
      </c>
      <c r="AZ31" s="1575" t="str">
        <f t="shared" si="10"/>
        <v>-</v>
      </c>
      <c r="BA31" s="1575" t="str">
        <f t="shared" si="10"/>
        <v>-</v>
      </c>
      <c r="BB31" s="1575" t="str">
        <f t="shared" si="10"/>
        <v>-</v>
      </c>
      <c r="BC31" s="1575" t="str">
        <f t="shared" si="10"/>
        <v>-</v>
      </c>
      <c r="BD31" s="1575" t="str">
        <f t="shared" si="10"/>
        <v>-</v>
      </c>
      <c r="BE31" s="1228" t="str">
        <f t="shared" si="10"/>
        <v>-</v>
      </c>
      <c r="BF31" s="1228" t="str">
        <f t="shared" si="10"/>
        <v>-</v>
      </c>
      <c r="BG31" s="1228" t="str">
        <f t="shared" si="10"/>
        <v>-</v>
      </c>
      <c r="BH31" s="1228" t="str">
        <f t="shared" si="10"/>
        <v>-</v>
      </c>
      <c r="BI31" s="1228" t="str">
        <f t="shared" si="10"/>
        <v>-</v>
      </c>
      <c r="BJ31" s="1600" t="str">
        <f t="shared" si="10"/>
        <v>-</v>
      </c>
      <c r="BK31" s="1571" t="str">
        <f t="shared" si="10"/>
        <v>-</v>
      </c>
      <c r="BL31" s="1571" t="str">
        <f t="shared" si="10"/>
        <v>-</v>
      </c>
      <c r="BM31" s="1571" t="str">
        <f t="shared" si="10"/>
        <v>-</v>
      </c>
      <c r="BN31" s="1571" t="str">
        <f t="shared" si="10"/>
        <v>-</v>
      </c>
      <c r="BO31" s="1571" t="str">
        <f t="shared" si="10"/>
        <v>-</v>
      </c>
      <c r="BP31" s="1571" t="str">
        <f t="shared" si="10"/>
        <v>-</v>
      </c>
      <c r="BQ31" s="1571" t="str">
        <f t="shared" si="10"/>
        <v>-</v>
      </c>
      <c r="BR31" s="1571" t="str">
        <f t="shared" si="10"/>
        <v>-</v>
      </c>
      <c r="BS31" s="1571" t="str">
        <f t="shared" si="10"/>
        <v>-</v>
      </c>
      <c r="BT31" s="1571" t="str">
        <f t="shared" si="10"/>
        <v>-</v>
      </c>
      <c r="BU31" s="1571" t="str">
        <f t="shared" si="10"/>
        <v>-</v>
      </c>
      <c r="BV31" s="1571" t="str">
        <f t="shared" si="10"/>
        <v>-</v>
      </c>
      <c r="BW31" s="1571" t="str">
        <f t="shared" si="10"/>
        <v>-</v>
      </c>
      <c r="BX31" s="1595" t="str">
        <f t="shared" si="10"/>
        <v>-</v>
      </c>
      <c r="BY31" s="1581" t="str">
        <f t="shared" si="10"/>
        <v>-</v>
      </c>
      <c r="BZ31" s="1575" t="str">
        <f t="shared" si="10"/>
        <v>-</v>
      </c>
      <c r="CA31" s="1575" t="str">
        <f t="shared" si="10"/>
        <v>-</v>
      </c>
      <c r="CB31" s="1575" t="str">
        <f t="shared" si="10"/>
        <v>-</v>
      </c>
      <c r="CC31" s="1575" t="str">
        <f t="shared" si="10"/>
        <v>-</v>
      </c>
      <c r="CD31" s="1575" t="str">
        <f t="shared" si="10"/>
        <v>-</v>
      </c>
      <c r="CE31" s="1575" t="str">
        <f t="shared" si="10"/>
        <v>-</v>
      </c>
      <c r="CF31" s="1575" t="str">
        <f t="shared" si="10"/>
        <v>-</v>
      </c>
      <c r="CG31" s="1228" t="str">
        <f t="shared" si="10"/>
        <v>-</v>
      </c>
      <c r="CH31" s="1228" t="str">
        <f t="shared" si="10"/>
        <v>-</v>
      </c>
      <c r="CI31" s="1228" t="str">
        <f t="shared" si="10"/>
        <v>-</v>
      </c>
      <c r="CJ31" s="1228" t="str">
        <f t="shared" si="10"/>
        <v>-</v>
      </c>
      <c r="CK31" s="1228" t="str">
        <f t="shared" si="10"/>
        <v>-</v>
      </c>
      <c r="CL31" s="1600" t="str">
        <f t="shared" si="10"/>
        <v>-</v>
      </c>
      <c r="CM31" s="270" t="s">
        <v>174</v>
      </c>
      <c r="CN31" s="241" t="s">
        <v>189</v>
      </c>
    </row>
    <row r="32" spans="1:92" s="2" customFormat="1" ht="28.5" customHeight="1" thickBot="1" x14ac:dyDescent="0.25">
      <c r="B32" s="1783" t="s">
        <v>152</v>
      </c>
      <c r="C32" s="201" t="s">
        <v>267</v>
      </c>
      <c r="D32" s="1769"/>
      <c r="E32" s="1770"/>
      <c r="F32" s="1770"/>
      <c r="G32" s="1770"/>
      <c r="H32" s="1770"/>
      <c r="I32" s="1770"/>
      <c r="J32" s="1770"/>
      <c r="K32" s="1770"/>
      <c r="L32" s="1770"/>
      <c r="M32" s="1770"/>
      <c r="N32" s="1551"/>
      <c r="O32" s="1551"/>
      <c r="P32" s="1556"/>
      <c r="Q32" s="1305"/>
      <c r="R32" s="1769"/>
      <c r="S32" s="1770"/>
      <c r="T32" s="1770"/>
      <c r="U32" s="1770"/>
      <c r="V32" s="1770"/>
      <c r="W32" s="1770"/>
      <c r="X32" s="1770"/>
      <c r="Y32" s="1770"/>
      <c r="Z32" s="1770"/>
      <c r="AA32" s="1770"/>
      <c r="AB32" s="1551"/>
      <c r="AC32" s="1551"/>
      <c r="AD32" s="1556"/>
      <c r="AE32" s="1305"/>
      <c r="AF32" s="1769"/>
      <c r="AG32" s="1770"/>
      <c r="AH32" s="1770"/>
      <c r="AI32" s="1770"/>
      <c r="AJ32" s="1770"/>
      <c r="AK32" s="1770"/>
      <c r="AL32" s="1770"/>
      <c r="AM32" s="1770"/>
      <c r="AN32" s="1770"/>
      <c r="AO32" s="1770"/>
      <c r="AP32" s="1551"/>
      <c r="AQ32" s="1551"/>
      <c r="AR32" s="1556"/>
      <c r="AS32" s="1305"/>
      <c r="AT32" s="1784"/>
      <c r="AU32" s="1197"/>
      <c r="AV32" s="1590" t="s">
        <v>250</v>
      </c>
      <c r="AW32" s="1733" t="str">
        <f>IF(SUM(COUNTBLANK(D18),COUNTBLANK(D30))=0,(D18)/(D30),"-")</f>
        <v>-</v>
      </c>
      <c r="AX32" s="1576" t="str">
        <f t="shared" ref="AX32:CL32" si="11">IF(SUM(COUNTBLANK(E18),COUNTBLANK(E30))=0,(E18)/(E30),"-")</f>
        <v>-</v>
      </c>
      <c r="AY32" s="1576" t="str">
        <f t="shared" si="11"/>
        <v>-</v>
      </c>
      <c r="AZ32" s="1576" t="str">
        <f t="shared" si="11"/>
        <v>-</v>
      </c>
      <c r="BA32" s="1576" t="str">
        <f t="shared" si="11"/>
        <v>-</v>
      </c>
      <c r="BB32" s="1576" t="str">
        <f t="shared" si="11"/>
        <v>-</v>
      </c>
      <c r="BC32" s="1576" t="str">
        <f t="shared" si="11"/>
        <v>-</v>
      </c>
      <c r="BD32" s="1576" t="str">
        <f t="shared" si="11"/>
        <v>-</v>
      </c>
      <c r="BE32" s="1230" t="str">
        <f t="shared" si="11"/>
        <v>-</v>
      </c>
      <c r="BF32" s="1230" t="str">
        <f t="shared" si="11"/>
        <v>-</v>
      </c>
      <c r="BG32" s="1230" t="str">
        <f t="shared" si="11"/>
        <v>-</v>
      </c>
      <c r="BH32" s="1230" t="str">
        <f t="shared" si="11"/>
        <v>-</v>
      </c>
      <c r="BI32" s="1230" t="str">
        <f t="shared" si="11"/>
        <v>-</v>
      </c>
      <c r="BJ32" s="1603" t="str">
        <f t="shared" si="11"/>
        <v>-</v>
      </c>
      <c r="BK32" s="1573" t="str">
        <f t="shared" si="11"/>
        <v>-</v>
      </c>
      <c r="BL32" s="1573" t="str">
        <f t="shared" si="11"/>
        <v>-</v>
      </c>
      <c r="BM32" s="1573" t="str">
        <f t="shared" si="11"/>
        <v>-</v>
      </c>
      <c r="BN32" s="1573" t="str">
        <f t="shared" si="11"/>
        <v>-</v>
      </c>
      <c r="BO32" s="1573" t="str">
        <f t="shared" si="11"/>
        <v>-</v>
      </c>
      <c r="BP32" s="1573" t="str">
        <f t="shared" si="11"/>
        <v>-</v>
      </c>
      <c r="BQ32" s="1573" t="str">
        <f t="shared" si="11"/>
        <v>-</v>
      </c>
      <c r="BR32" s="1573" t="str">
        <f t="shared" si="11"/>
        <v>-</v>
      </c>
      <c r="BS32" s="1573" t="str">
        <f t="shared" si="11"/>
        <v>-</v>
      </c>
      <c r="BT32" s="1573" t="str">
        <f t="shared" si="11"/>
        <v>-</v>
      </c>
      <c r="BU32" s="1573" t="str">
        <f t="shared" si="11"/>
        <v>-</v>
      </c>
      <c r="BV32" s="1573" t="str">
        <f t="shared" si="11"/>
        <v>-</v>
      </c>
      <c r="BW32" s="1573" t="str">
        <f t="shared" si="11"/>
        <v>-</v>
      </c>
      <c r="BX32" s="1598" t="str">
        <f t="shared" si="11"/>
        <v>-</v>
      </c>
      <c r="BY32" s="1584" t="str">
        <f t="shared" si="11"/>
        <v>-</v>
      </c>
      <c r="BZ32" s="1576" t="str">
        <f t="shared" si="11"/>
        <v>-</v>
      </c>
      <c r="CA32" s="1576" t="str">
        <f t="shared" si="11"/>
        <v>-</v>
      </c>
      <c r="CB32" s="1576" t="str">
        <f t="shared" si="11"/>
        <v>-</v>
      </c>
      <c r="CC32" s="1576" t="str">
        <f t="shared" si="11"/>
        <v>-</v>
      </c>
      <c r="CD32" s="1576" t="str">
        <f t="shared" si="11"/>
        <v>-</v>
      </c>
      <c r="CE32" s="1576" t="str">
        <f t="shared" si="11"/>
        <v>-</v>
      </c>
      <c r="CF32" s="1576" t="str">
        <f t="shared" si="11"/>
        <v>-</v>
      </c>
      <c r="CG32" s="1230" t="str">
        <f t="shared" si="11"/>
        <v>-</v>
      </c>
      <c r="CH32" s="1230" t="str">
        <f t="shared" si="11"/>
        <v>-</v>
      </c>
      <c r="CI32" s="1230" t="str">
        <f t="shared" si="11"/>
        <v>-</v>
      </c>
      <c r="CJ32" s="1230" t="str">
        <f t="shared" si="11"/>
        <v>-</v>
      </c>
      <c r="CK32" s="1230" t="str">
        <f t="shared" si="11"/>
        <v>-</v>
      </c>
      <c r="CL32" s="1603" t="str">
        <f t="shared" si="11"/>
        <v>-</v>
      </c>
      <c r="CM32" s="224" t="s">
        <v>262</v>
      </c>
      <c r="CN32" s="242" t="s">
        <v>251</v>
      </c>
    </row>
    <row r="33" spans="1:90" s="2" customFormat="1" ht="28.5" customHeight="1" thickBot="1" x14ac:dyDescent="0.25">
      <c r="B33" s="1785" t="s">
        <v>153</v>
      </c>
      <c r="C33" s="1786" t="s">
        <v>268</v>
      </c>
      <c r="D33" s="1787"/>
      <c r="E33" s="1788"/>
      <c r="F33" s="1788"/>
      <c r="G33" s="1788"/>
      <c r="H33" s="1788"/>
      <c r="I33" s="1788"/>
      <c r="J33" s="1788"/>
      <c r="K33" s="1788"/>
      <c r="L33" s="1788"/>
      <c r="M33" s="1788"/>
      <c r="N33" s="1790"/>
      <c r="O33" s="1790"/>
      <c r="P33" s="1791"/>
      <c r="Q33" s="1792"/>
      <c r="R33" s="1787"/>
      <c r="S33" s="1788"/>
      <c r="T33" s="1788"/>
      <c r="U33" s="1788"/>
      <c r="V33" s="1788"/>
      <c r="W33" s="1788"/>
      <c r="X33" s="1788"/>
      <c r="Y33" s="1788"/>
      <c r="Z33" s="1788"/>
      <c r="AA33" s="1788"/>
      <c r="AB33" s="1790"/>
      <c r="AC33" s="1790"/>
      <c r="AD33" s="1791"/>
      <c r="AE33" s="1792"/>
      <c r="AF33" s="1787"/>
      <c r="AG33" s="1788"/>
      <c r="AH33" s="1788"/>
      <c r="AI33" s="1788"/>
      <c r="AJ33" s="1788"/>
      <c r="AK33" s="1788"/>
      <c r="AL33" s="1788"/>
      <c r="AM33" s="1788"/>
      <c r="AN33" s="1788"/>
      <c r="AO33" s="1788"/>
      <c r="AP33" s="1790"/>
      <c r="AQ33" s="1790"/>
      <c r="AR33" s="1791"/>
      <c r="AS33" s="1792"/>
      <c r="AT33" s="1801"/>
      <c r="AU33" s="1197"/>
      <c r="AW33" s="1221" t="s">
        <v>1364</v>
      </c>
      <c r="AX33" s="1221" t="s">
        <v>1365</v>
      </c>
      <c r="AY33" s="1221" t="s">
        <v>1366</v>
      </c>
      <c r="AZ33" s="1221" t="s">
        <v>1367</v>
      </c>
      <c r="BA33" s="1221" t="s">
        <v>1368</v>
      </c>
      <c r="BB33" s="1221" t="s">
        <v>1369</v>
      </c>
      <c r="BC33" s="1221" t="s">
        <v>1370</v>
      </c>
      <c r="BD33" s="1221" t="s">
        <v>1371</v>
      </c>
      <c r="BE33" s="1221" t="s">
        <v>1372</v>
      </c>
      <c r="BF33" s="1221" t="s">
        <v>1373</v>
      </c>
      <c r="BG33" s="1221" t="s">
        <v>1374</v>
      </c>
      <c r="BH33" s="1221" t="s">
        <v>1375</v>
      </c>
      <c r="BI33" s="1221" t="s">
        <v>1376</v>
      </c>
      <c r="BJ33" s="1221" t="s">
        <v>1377</v>
      </c>
      <c r="BK33" s="1221" t="s">
        <v>1378</v>
      </c>
      <c r="BL33" s="1221" t="s">
        <v>1379</v>
      </c>
      <c r="BM33" s="1221" t="s">
        <v>1380</v>
      </c>
      <c r="BN33" s="1221" t="s">
        <v>1381</v>
      </c>
      <c r="BO33" s="1221" t="s">
        <v>1382</v>
      </c>
      <c r="BP33" s="1221" t="s">
        <v>1383</v>
      </c>
      <c r="BQ33" s="1221" t="s">
        <v>1384</v>
      </c>
      <c r="BR33" s="1221" t="s">
        <v>1385</v>
      </c>
      <c r="BS33" s="1221" t="s">
        <v>1386</v>
      </c>
      <c r="BT33" s="1221" t="s">
        <v>1387</v>
      </c>
      <c r="BU33" s="1221" t="s">
        <v>1388</v>
      </c>
      <c r="BV33" s="1221" t="s">
        <v>1389</v>
      </c>
      <c r="BW33" s="1221" t="s">
        <v>1390</v>
      </c>
      <c r="BX33" s="1221" t="s">
        <v>1391</v>
      </c>
      <c r="BY33" s="1221" t="s">
        <v>1392</v>
      </c>
      <c r="BZ33" s="1221" t="s">
        <v>1393</v>
      </c>
      <c r="CA33" s="1221" t="s">
        <v>1394</v>
      </c>
      <c r="CB33" s="1221" t="s">
        <v>1395</v>
      </c>
      <c r="CC33" s="1221" t="s">
        <v>1396</v>
      </c>
      <c r="CD33" s="1221" t="s">
        <v>1397</v>
      </c>
      <c r="CE33" s="1221" t="s">
        <v>1398</v>
      </c>
      <c r="CF33" s="1221" t="s">
        <v>1399</v>
      </c>
      <c r="CG33" s="1221" t="s">
        <v>1400</v>
      </c>
      <c r="CH33" s="1221" t="s">
        <v>1401</v>
      </c>
      <c r="CI33" s="1221" t="s">
        <v>1402</v>
      </c>
      <c r="CJ33" s="1221" t="s">
        <v>1403</v>
      </c>
      <c r="CK33" s="1221" t="s">
        <v>1404</v>
      </c>
      <c r="CL33" s="1221" t="s">
        <v>1405</v>
      </c>
    </row>
    <row r="34" spans="1:90" s="48" customFormat="1" ht="28.5" customHeight="1" x14ac:dyDescent="0.2">
      <c r="A34" s="47"/>
      <c r="B34" s="1794" t="s">
        <v>49</v>
      </c>
      <c r="C34" s="170"/>
      <c r="D34" s="1795"/>
      <c r="E34" s="1796"/>
      <c r="F34" s="1796"/>
      <c r="G34" s="1796"/>
      <c r="H34" s="1796"/>
      <c r="I34" s="1796"/>
      <c r="J34" s="1796"/>
      <c r="K34" s="1796"/>
      <c r="L34" s="1796"/>
      <c r="M34" s="1796"/>
      <c r="N34" s="1797"/>
      <c r="O34" s="1797"/>
      <c r="P34" s="1798"/>
      <c r="Q34" s="1799"/>
      <c r="R34" s="1795"/>
      <c r="S34" s="1796"/>
      <c r="T34" s="1796"/>
      <c r="U34" s="1796"/>
      <c r="V34" s="1796"/>
      <c r="W34" s="1796"/>
      <c r="X34" s="1796"/>
      <c r="Y34" s="1796"/>
      <c r="Z34" s="1796"/>
      <c r="AA34" s="1796"/>
      <c r="AB34" s="1797"/>
      <c r="AC34" s="1797"/>
      <c r="AD34" s="1798"/>
      <c r="AE34" s="1799"/>
      <c r="AF34" s="1795"/>
      <c r="AG34" s="1796"/>
      <c r="AH34" s="1796"/>
      <c r="AI34" s="1796"/>
      <c r="AJ34" s="1796"/>
      <c r="AK34" s="1796"/>
      <c r="AL34" s="1796"/>
      <c r="AM34" s="1796"/>
      <c r="AN34" s="1796"/>
      <c r="AO34" s="1796"/>
      <c r="AP34" s="1797"/>
      <c r="AQ34" s="1797"/>
      <c r="AR34" s="1798"/>
      <c r="AS34" s="1799"/>
      <c r="AT34" s="1802"/>
      <c r="AU34" s="56"/>
    </row>
    <row r="35" spans="1:90" s="2" customFormat="1" ht="28.5" customHeight="1" x14ac:dyDescent="0.2">
      <c r="B35" s="1783" t="s">
        <v>154</v>
      </c>
      <c r="C35" s="201" t="s">
        <v>50</v>
      </c>
      <c r="D35" s="1769"/>
      <c r="E35" s="1770"/>
      <c r="F35" s="1770"/>
      <c r="G35" s="1770"/>
      <c r="H35" s="1770"/>
      <c r="I35" s="1770"/>
      <c r="J35" s="1770"/>
      <c r="K35" s="1770"/>
      <c r="L35" s="1770"/>
      <c r="M35" s="1770"/>
      <c r="N35" s="1551"/>
      <c r="O35" s="1551"/>
      <c r="P35" s="1556"/>
      <c r="Q35" s="1305"/>
      <c r="R35" s="1769"/>
      <c r="S35" s="1770"/>
      <c r="T35" s="1770"/>
      <c r="U35" s="1770"/>
      <c r="V35" s="1770"/>
      <c r="W35" s="1770"/>
      <c r="X35" s="1770"/>
      <c r="Y35" s="1770"/>
      <c r="Z35" s="1770"/>
      <c r="AA35" s="1770"/>
      <c r="AB35" s="1551"/>
      <c r="AC35" s="1551"/>
      <c r="AD35" s="1556"/>
      <c r="AE35" s="1762"/>
      <c r="AF35" s="1771"/>
      <c r="AG35" s="1770"/>
      <c r="AH35" s="1770"/>
      <c r="AI35" s="1770"/>
      <c r="AJ35" s="1770"/>
      <c r="AK35" s="1770"/>
      <c r="AL35" s="1770"/>
      <c r="AM35" s="1770"/>
      <c r="AN35" s="1770"/>
      <c r="AO35" s="1770"/>
      <c r="AP35" s="1551"/>
      <c r="AQ35" s="1551"/>
      <c r="AR35" s="1556"/>
      <c r="AS35" s="1305"/>
      <c r="AT35" s="1803"/>
      <c r="AU35" s="1197"/>
    </row>
    <row r="36" spans="1:90" s="2" customFormat="1" ht="28.5" customHeight="1" thickBot="1" x14ac:dyDescent="0.25">
      <c r="B36" s="1785" t="s">
        <v>155</v>
      </c>
      <c r="C36" s="1786" t="s">
        <v>569</v>
      </c>
      <c r="D36" s="1804"/>
      <c r="E36" s="1805"/>
      <c r="F36" s="1805"/>
      <c r="G36" s="1805"/>
      <c r="H36" s="1805"/>
      <c r="I36" s="1805"/>
      <c r="J36" s="1805"/>
      <c r="K36" s="1805"/>
      <c r="L36" s="1805"/>
      <c r="M36" s="1805"/>
      <c r="N36" s="1790"/>
      <c r="O36" s="1790"/>
      <c r="P36" s="1791"/>
      <c r="Q36" s="1792"/>
      <c r="R36" s="1804"/>
      <c r="S36" s="1805"/>
      <c r="T36" s="1805"/>
      <c r="U36" s="1805"/>
      <c r="V36" s="1805"/>
      <c r="W36" s="1805"/>
      <c r="X36" s="1805"/>
      <c r="Y36" s="1805"/>
      <c r="Z36" s="1805"/>
      <c r="AA36" s="1805"/>
      <c r="AB36" s="1790"/>
      <c r="AC36" s="1790"/>
      <c r="AD36" s="1791"/>
      <c r="AE36" s="1806"/>
      <c r="AF36" s="1807"/>
      <c r="AG36" s="1805"/>
      <c r="AH36" s="1805"/>
      <c r="AI36" s="1805"/>
      <c r="AJ36" s="1805"/>
      <c r="AK36" s="1805"/>
      <c r="AL36" s="1805"/>
      <c r="AM36" s="1805"/>
      <c r="AN36" s="1805"/>
      <c r="AO36" s="1805"/>
      <c r="AP36" s="1790"/>
      <c r="AQ36" s="1790"/>
      <c r="AR36" s="1791"/>
      <c r="AS36" s="1792"/>
      <c r="AT36" s="1801"/>
      <c r="AU36" s="1197"/>
    </row>
    <row r="37" spans="1:90" s="2" customFormat="1" ht="42" customHeight="1" x14ac:dyDescent="0.2">
      <c r="B37" s="1809" t="s">
        <v>159</v>
      </c>
      <c r="C37" s="1810" t="s">
        <v>1117</v>
      </c>
      <c r="D37" s="1811" t="s">
        <v>1153</v>
      </c>
      <c r="E37" s="1812" t="s">
        <v>1153</v>
      </c>
      <c r="F37" s="1812" t="s">
        <v>1153</v>
      </c>
      <c r="G37" s="1812" t="s">
        <v>1153</v>
      </c>
      <c r="H37" s="1812" t="s">
        <v>1153</v>
      </c>
      <c r="I37" s="1812" t="s">
        <v>1153</v>
      </c>
      <c r="J37" s="1812" t="s">
        <v>1153</v>
      </c>
      <c r="K37" s="1812" t="s">
        <v>1153</v>
      </c>
      <c r="L37" s="1812" t="s">
        <v>1153</v>
      </c>
      <c r="M37" s="1812" t="s">
        <v>1153</v>
      </c>
      <c r="N37" s="1813" t="s">
        <v>1153</v>
      </c>
      <c r="O37" s="1813" t="s">
        <v>1153</v>
      </c>
      <c r="P37" s="1813" t="s">
        <v>1153</v>
      </c>
      <c r="Q37" s="1814" t="s">
        <v>1153</v>
      </c>
      <c r="R37" s="1812" t="s">
        <v>1153</v>
      </c>
      <c r="S37" s="1812" t="s">
        <v>1153</v>
      </c>
      <c r="T37" s="1812" t="s">
        <v>1153</v>
      </c>
      <c r="U37" s="1812" t="s">
        <v>1153</v>
      </c>
      <c r="V37" s="1812" t="s">
        <v>1153</v>
      </c>
      <c r="W37" s="1812" t="s">
        <v>1153</v>
      </c>
      <c r="X37" s="1812" t="s">
        <v>1153</v>
      </c>
      <c r="Y37" s="1812" t="s">
        <v>1153</v>
      </c>
      <c r="Z37" s="1812" t="s">
        <v>1153</v>
      </c>
      <c r="AA37" s="1812" t="s">
        <v>1153</v>
      </c>
      <c r="AB37" s="1813" t="s">
        <v>1153</v>
      </c>
      <c r="AC37" s="1813" t="s">
        <v>1153</v>
      </c>
      <c r="AD37" s="1813" t="s">
        <v>1153</v>
      </c>
      <c r="AE37" s="1815" t="s">
        <v>1153</v>
      </c>
      <c r="AF37" s="1816" t="s">
        <v>1153</v>
      </c>
      <c r="AG37" s="1812" t="s">
        <v>1153</v>
      </c>
      <c r="AH37" s="1812" t="s">
        <v>1153</v>
      </c>
      <c r="AI37" s="1812" t="s">
        <v>1153</v>
      </c>
      <c r="AJ37" s="1812" t="s">
        <v>1153</v>
      </c>
      <c r="AK37" s="1812" t="s">
        <v>1153</v>
      </c>
      <c r="AL37" s="1812" t="s">
        <v>1153</v>
      </c>
      <c r="AM37" s="1812" t="s">
        <v>1153</v>
      </c>
      <c r="AN37" s="1812" t="s">
        <v>1153</v>
      </c>
      <c r="AO37" s="1812" t="s">
        <v>1153</v>
      </c>
      <c r="AP37" s="1813" t="s">
        <v>1153</v>
      </c>
      <c r="AQ37" s="1813" t="s">
        <v>1153</v>
      </c>
      <c r="AR37" s="1813" t="s">
        <v>1153</v>
      </c>
      <c r="AS37" s="1817" t="s">
        <v>1153</v>
      </c>
      <c r="AT37" s="1732"/>
      <c r="AU37" s="1197"/>
    </row>
    <row r="38" spans="1:90" s="2" customFormat="1" ht="28.5" customHeight="1" thickBot="1" x14ac:dyDescent="0.25">
      <c r="B38" s="1785" t="s">
        <v>428</v>
      </c>
      <c r="C38" s="1786" t="s">
        <v>570</v>
      </c>
      <c r="D38" s="1818" t="s">
        <v>1153</v>
      </c>
      <c r="E38" s="1805" t="s">
        <v>1153</v>
      </c>
      <c r="F38" s="1805" t="s">
        <v>1153</v>
      </c>
      <c r="G38" s="1805" t="s">
        <v>1153</v>
      </c>
      <c r="H38" s="1805" t="s">
        <v>1153</v>
      </c>
      <c r="I38" s="1805" t="s">
        <v>1153</v>
      </c>
      <c r="J38" s="1805" t="s">
        <v>1153</v>
      </c>
      <c r="K38" s="1805" t="s">
        <v>1153</v>
      </c>
      <c r="L38" s="1805" t="s">
        <v>1153</v>
      </c>
      <c r="M38" s="1805" t="s">
        <v>1153</v>
      </c>
      <c r="N38" s="1819" t="s">
        <v>1153</v>
      </c>
      <c r="O38" s="1819" t="s">
        <v>1153</v>
      </c>
      <c r="P38" s="1819" t="s">
        <v>1153</v>
      </c>
      <c r="Q38" s="1789" t="s">
        <v>1153</v>
      </c>
      <c r="R38" s="1805" t="s">
        <v>1153</v>
      </c>
      <c r="S38" s="1805" t="s">
        <v>1153</v>
      </c>
      <c r="T38" s="1805" t="s">
        <v>1153</v>
      </c>
      <c r="U38" s="1805" t="s">
        <v>1153</v>
      </c>
      <c r="V38" s="1805" t="s">
        <v>1153</v>
      </c>
      <c r="W38" s="1805" t="s">
        <v>1153</v>
      </c>
      <c r="X38" s="1805" t="s">
        <v>1153</v>
      </c>
      <c r="Y38" s="1805" t="s">
        <v>1153</v>
      </c>
      <c r="Z38" s="1805" t="s">
        <v>1153</v>
      </c>
      <c r="AA38" s="1805" t="s">
        <v>1153</v>
      </c>
      <c r="AB38" s="1819" t="s">
        <v>1153</v>
      </c>
      <c r="AC38" s="1819" t="s">
        <v>1153</v>
      </c>
      <c r="AD38" s="1819" t="s">
        <v>1153</v>
      </c>
      <c r="AE38" s="1806" t="s">
        <v>1153</v>
      </c>
      <c r="AF38" s="1807" t="s">
        <v>1153</v>
      </c>
      <c r="AG38" s="1805" t="s">
        <v>1153</v>
      </c>
      <c r="AH38" s="1805" t="s">
        <v>1153</v>
      </c>
      <c r="AI38" s="1805" t="s">
        <v>1153</v>
      </c>
      <c r="AJ38" s="1805" t="s">
        <v>1153</v>
      </c>
      <c r="AK38" s="1805" t="s">
        <v>1153</v>
      </c>
      <c r="AL38" s="1805" t="s">
        <v>1153</v>
      </c>
      <c r="AM38" s="1805" t="s">
        <v>1153</v>
      </c>
      <c r="AN38" s="1805" t="s">
        <v>1153</v>
      </c>
      <c r="AO38" s="1805" t="s">
        <v>1153</v>
      </c>
      <c r="AP38" s="1819" t="s">
        <v>1153</v>
      </c>
      <c r="AQ38" s="1819" t="s">
        <v>1153</v>
      </c>
      <c r="AR38" s="1819" t="s">
        <v>1153</v>
      </c>
      <c r="AS38" s="1820" t="s">
        <v>1153</v>
      </c>
      <c r="AT38" s="1732"/>
      <c r="AU38"/>
    </row>
    <row r="39" spans="1:90" s="2" customFormat="1" ht="39.75" customHeight="1" x14ac:dyDescent="0.2">
      <c r="B39" s="2150" t="s">
        <v>1147</v>
      </c>
      <c r="C39" s="2151"/>
      <c r="D39" s="1777" t="str">
        <f>IF(NOT(D17=D21+D22),"Please check ","")</f>
        <v/>
      </c>
      <c r="E39" s="1777" t="str">
        <f t="shared" ref="E39:AS39" si="12">IF(NOT(E17=E21+E22),"Please check ","")</f>
        <v/>
      </c>
      <c r="F39" s="1777" t="str">
        <f t="shared" si="12"/>
        <v/>
      </c>
      <c r="G39" s="1777" t="str">
        <f t="shared" si="12"/>
        <v/>
      </c>
      <c r="H39" s="1777" t="str">
        <f t="shared" si="12"/>
        <v/>
      </c>
      <c r="I39" s="1777" t="str">
        <f t="shared" si="12"/>
        <v/>
      </c>
      <c r="J39" s="1777" t="str">
        <f t="shared" si="12"/>
        <v/>
      </c>
      <c r="K39" s="1777" t="str">
        <f t="shared" si="12"/>
        <v/>
      </c>
      <c r="L39" s="1777" t="str">
        <f t="shared" si="12"/>
        <v/>
      </c>
      <c r="M39" s="1777" t="str">
        <f t="shared" si="12"/>
        <v/>
      </c>
      <c r="N39" s="1777" t="str">
        <f t="shared" si="12"/>
        <v/>
      </c>
      <c r="O39" s="1777" t="str">
        <f t="shared" si="12"/>
        <v/>
      </c>
      <c r="P39" s="1777" t="str">
        <f t="shared" si="12"/>
        <v/>
      </c>
      <c r="Q39" s="1777" t="str">
        <f t="shared" si="12"/>
        <v/>
      </c>
      <c r="R39" s="1777" t="str">
        <f t="shared" si="12"/>
        <v/>
      </c>
      <c r="S39" s="1777" t="str">
        <f t="shared" si="12"/>
        <v/>
      </c>
      <c r="T39" s="1777" t="str">
        <f t="shared" si="12"/>
        <v/>
      </c>
      <c r="U39" s="1777" t="str">
        <f t="shared" si="12"/>
        <v/>
      </c>
      <c r="V39" s="1777" t="str">
        <f t="shared" si="12"/>
        <v/>
      </c>
      <c r="W39" s="1777" t="str">
        <f t="shared" si="12"/>
        <v/>
      </c>
      <c r="X39" s="1777" t="str">
        <f t="shared" si="12"/>
        <v/>
      </c>
      <c r="Y39" s="1777" t="str">
        <f t="shared" si="12"/>
        <v/>
      </c>
      <c r="Z39" s="1777" t="str">
        <f t="shared" si="12"/>
        <v/>
      </c>
      <c r="AA39" s="1777" t="str">
        <f t="shared" si="12"/>
        <v/>
      </c>
      <c r="AB39" s="1777" t="str">
        <f t="shared" si="12"/>
        <v/>
      </c>
      <c r="AC39" s="1777" t="str">
        <f t="shared" si="12"/>
        <v/>
      </c>
      <c r="AD39" s="1777" t="str">
        <f t="shared" si="12"/>
        <v/>
      </c>
      <c r="AE39" s="1777" t="str">
        <f t="shared" si="12"/>
        <v/>
      </c>
      <c r="AF39" s="1777" t="str">
        <f t="shared" si="12"/>
        <v/>
      </c>
      <c r="AG39" s="1777" t="str">
        <f t="shared" si="12"/>
        <v/>
      </c>
      <c r="AH39" s="1777" t="str">
        <f t="shared" si="12"/>
        <v/>
      </c>
      <c r="AI39" s="1777" t="str">
        <f t="shared" si="12"/>
        <v/>
      </c>
      <c r="AJ39" s="1777" t="str">
        <f t="shared" si="12"/>
        <v/>
      </c>
      <c r="AK39" s="1777" t="str">
        <f t="shared" si="12"/>
        <v/>
      </c>
      <c r="AL39" s="1777" t="str">
        <f t="shared" si="12"/>
        <v/>
      </c>
      <c r="AM39" s="1777" t="str">
        <f t="shared" si="12"/>
        <v/>
      </c>
      <c r="AN39" s="1777" t="str">
        <f t="shared" si="12"/>
        <v/>
      </c>
      <c r="AO39" s="1777" t="str">
        <f t="shared" si="12"/>
        <v/>
      </c>
      <c r="AP39" s="1777" t="str">
        <f t="shared" si="12"/>
        <v/>
      </c>
      <c r="AQ39" s="1777" t="str">
        <f t="shared" si="12"/>
        <v/>
      </c>
      <c r="AR39" s="1777" t="str">
        <f t="shared" si="12"/>
        <v/>
      </c>
      <c r="AS39" s="1808" t="str">
        <f t="shared" si="12"/>
        <v/>
      </c>
      <c r="AT39" s="1731"/>
      <c r="AU39"/>
    </row>
    <row r="40" spans="1:90" s="2" customFormat="1" ht="38.25" customHeight="1" x14ac:dyDescent="0.2">
      <c r="B40" s="2148" t="s">
        <v>1148</v>
      </c>
      <c r="C40" s="2149"/>
      <c r="D40" s="1772" t="str">
        <f>IF(D22&lt;D23,"Please check ","")</f>
        <v/>
      </c>
      <c r="E40" s="1772" t="str">
        <f t="shared" ref="E40:AS40" si="13">IF(E22&lt;E23,"Please check ","")</f>
        <v/>
      </c>
      <c r="F40" s="1772" t="str">
        <f t="shared" si="13"/>
        <v/>
      </c>
      <c r="G40" s="1772" t="str">
        <f t="shared" si="13"/>
        <v/>
      </c>
      <c r="H40" s="1772" t="str">
        <f t="shared" si="13"/>
        <v/>
      </c>
      <c r="I40" s="1772" t="str">
        <f t="shared" si="13"/>
        <v/>
      </c>
      <c r="J40" s="1772" t="str">
        <f t="shared" si="13"/>
        <v/>
      </c>
      <c r="K40" s="1772" t="str">
        <f t="shared" si="13"/>
        <v/>
      </c>
      <c r="L40" s="1772" t="str">
        <f t="shared" si="13"/>
        <v/>
      </c>
      <c r="M40" s="1772" t="str">
        <f t="shared" si="13"/>
        <v/>
      </c>
      <c r="N40" s="1772" t="str">
        <f t="shared" si="13"/>
        <v/>
      </c>
      <c r="O40" s="1772" t="str">
        <f t="shared" si="13"/>
        <v/>
      </c>
      <c r="P40" s="1772" t="str">
        <f t="shared" si="13"/>
        <v/>
      </c>
      <c r="Q40" s="1772" t="str">
        <f t="shared" si="13"/>
        <v/>
      </c>
      <c r="R40" s="1772" t="str">
        <f t="shared" si="13"/>
        <v/>
      </c>
      <c r="S40" s="1772" t="str">
        <f t="shared" si="13"/>
        <v/>
      </c>
      <c r="T40" s="1772" t="str">
        <f t="shared" si="13"/>
        <v/>
      </c>
      <c r="U40" s="1772" t="str">
        <f t="shared" si="13"/>
        <v/>
      </c>
      <c r="V40" s="1772" t="str">
        <f t="shared" si="13"/>
        <v/>
      </c>
      <c r="W40" s="1772" t="str">
        <f t="shared" si="13"/>
        <v/>
      </c>
      <c r="X40" s="1772" t="str">
        <f t="shared" si="13"/>
        <v/>
      </c>
      <c r="Y40" s="1772" t="str">
        <f t="shared" si="13"/>
        <v/>
      </c>
      <c r="Z40" s="1772" t="str">
        <f t="shared" si="13"/>
        <v/>
      </c>
      <c r="AA40" s="1772" t="str">
        <f t="shared" si="13"/>
        <v/>
      </c>
      <c r="AB40" s="1772" t="str">
        <f t="shared" si="13"/>
        <v/>
      </c>
      <c r="AC40" s="1772" t="str">
        <f t="shared" si="13"/>
        <v/>
      </c>
      <c r="AD40" s="1772" t="str">
        <f t="shared" si="13"/>
        <v/>
      </c>
      <c r="AE40" s="1772" t="str">
        <f t="shared" si="13"/>
        <v/>
      </c>
      <c r="AF40" s="1772" t="str">
        <f t="shared" si="13"/>
        <v/>
      </c>
      <c r="AG40" s="1772" t="str">
        <f t="shared" si="13"/>
        <v/>
      </c>
      <c r="AH40" s="1772" t="str">
        <f t="shared" si="13"/>
        <v/>
      </c>
      <c r="AI40" s="1772" t="str">
        <f t="shared" si="13"/>
        <v/>
      </c>
      <c r="AJ40" s="1772" t="str">
        <f t="shared" si="13"/>
        <v/>
      </c>
      <c r="AK40" s="1772" t="str">
        <f t="shared" si="13"/>
        <v/>
      </c>
      <c r="AL40" s="1772" t="str">
        <f t="shared" si="13"/>
        <v/>
      </c>
      <c r="AM40" s="1772" t="str">
        <f t="shared" si="13"/>
        <v/>
      </c>
      <c r="AN40" s="1772" t="str">
        <f t="shared" si="13"/>
        <v/>
      </c>
      <c r="AO40" s="1772" t="str">
        <f t="shared" si="13"/>
        <v/>
      </c>
      <c r="AP40" s="1772" t="str">
        <f t="shared" si="13"/>
        <v/>
      </c>
      <c r="AQ40" s="1772" t="str">
        <f t="shared" si="13"/>
        <v/>
      </c>
      <c r="AR40" s="1772" t="str">
        <f t="shared" si="13"/>
        <v/>
      </c>
      <c r="AS40" s="1773" t="str">
        <f t="shared" si="13"/>
        <v/>
      </c>
      <c r="AT40" s="1731"/>
      <c r="AU40"/>
    </row>
    <row r="41" spans="1:90" s="2" customFormat="1" ht="46.5" customHeight="1" x14ac:dyDescent="0.2">
      <c r="B41" s="2152" t="s">
        <v>1149</v>
      </c>
      <c r="C41" s="2153"/>
      <c r="D41" s="1774" t="str">
        <f>IF(NOT(D17=D27+D28+D31+D32),"Please check","")</f>
        <v/>
      </c>
      <c r="E41" s="1772" t="str">
        <f t="shared" ref="E41:AS41" si="14">IF(NOT(E17=E27+E28+E31+E32),"Please check","")</f>
        <v/>
      </c>
      <c r="F41" s="1772" t="str">
        <f t="shared" si="14"/>
        <v/>
      </c>
      <c r="G41" s="1772" t="str">
        <f t="shared" si="14"/>
        <v/>
      </c>
      <c r="H41" s="1772" t="str">
        <f t="shared" si="14"/>
        <v/>
      </c>
      <c r="I41" s="1772" t="str">
        <f t="shared" si="14"/>
        <v/>
      </c>
      <c r="J41" s="1772" t="str">
        <f t="shared" si="14"/>
        <v/>
      </c>
      <c r="K41" s="1772" t="str">
        <f t="shared" si="14"/>
        <v/>
      </c>
      <c r="L41" s="1772" t="str">
        <f t="shared" si="14"/>
        <v/>
      </c>
      <c r="M41" s="1772" t="str">
        <f t="shared" si="14"/>
        <v/>
      </c>
      <c r="N41" s="1772" t="str">
        <f t="shared" si="14"/>
        <v/>
      </c>
      <c r="O41" s="1772" t="str">
        <f t="shared" si="14"/>
        <v/>
      </c>
      <c r="P41" s="1772" t="str">
        <f t="shared" si="14"/>
        <v/>
      </c>
      <c r="Q41" s="1772" t="str">
        <f t="shared" si="14"/>
        <v/>
      </c>
      <c r="R41" s="1772" t="str">
        <f t="shared" si="14"/>
        <v/>
      </c>
      <c r="S41" s="1772" t="str">
        <f t="shared" si="14"/>
        <v/>
      </c>
      <c r="T41" s="1772" t="str">
        <f t="shared" si="14"/>
        <v/>
      </c>
      <c r="U41" s="1772" t="str">
        <f t="shared" si="14"/>
        <v/>
      </c>
      <c r="V41" s="1772" t="str">
        <f t="shared" si="14"/>
        <v/>
      </c>
      <c r="W41" s="1772" t="str">
        <f t="shared" si="14"/>
        <v/>
      </c>
      <c r="X41" s="1772" t="str">
        <f t="shared" si="14"/>
        <v/>
      </c>
      <c r="Y41" s="1772" t="str">
        <f t="shared" si="14"/>
        <v/>
      </c>
      <c r="Z41" s="1772" t="str">
        <f t="shared" si="14"/>
        <v/>
      </c>
      <c r="AA41" s="1772" t="str">
        <f t="shared" si="14"/>
        <v/>
      </c>
      <c r="AB41" s="1772" t="str">
        <f t="shared" si="14"/>
        <v/>
      </c>
      <c r="AC41" s="1772" t="str">
        <f t="shared" si="14"/>
        <v/>
      </c>
      <c r="AD41" s="1772" t="str">
        <f t="shared" si="14"/>
        <v/>
      </c>
      <c r="AE41" s="1772" t="str">
        <f t="shared" si="14"/>
        <v/>
      </c>
      <c r="AF41" s="1772" t="str">
        <f t="shared" si="14"/>
        <v/>
      </c>
      <c r="AG41" s="1772" t="str">
        <f t="shared" si="14"/>
        <v/>
      </c>
      <c r="AH41" s="1772" t="str">
        <f t="shared" si="14"/>
        <v/>
      </c>
      <c r="AI41" s="1772" t="str">
        <f t="shared" si="14"/>
        <v/>
      </c>
      <c r="AJ41" s="1772" t="str">
        <f t="shared" si="14"/>
        <v/>
      </c>
      <c r="AK41" s="1772" t="str">
        <f t="shared" si="14"/>
        <v/>
      </c>
      <c r="AL41" s="1772" t="str">
        <f t="shared" si="14"/>
        <v/>
      </c>
      <c r="AM41" s="1772" t="str">
        <f t="shared" si="14"/>
        <v/>
      </c>
      <c r="AN41" s="1772" t="str">
        <f t="shared" si="14"/>
        <v/>
      </c>
      <c r="AO41" s="1772" t="str">
        <f t="shared" si="14"/>
        <v/>
      </c>
      <c r="AP41" s="1559" t="str">
        <f t="shared" si="14"/>
        <v/>
      </c>
      <c r="AQ41" s="1559" t="str">
        <f t="shared" si="14"/>
        <v/>
      </c>
      <c r="AR41" s="1559" t="str">
        <f t="shared" si="14"/>
        <v/>
      </c>
      <c r="AS41" s="1566" t="str">
        <f t="shared" si="14"/>
        <v/>
      </c>
      <c r="AT41" s="1731"/>
      <c r="AU41"/>
    </row>
    <row r="42" spans="1:90" s="2" customFormat="1" ht="45.75" customHeight="1" x14ac:dyDescent="0.2">
      <c r="B42" s="2150" t="s">
        <v>1150</v>
      </c>
      <c r="C42" s="2151"/>
      <c r="D42" s="1775" t="str">
        <f>IF(D28&lt;D29,"Please check","")</f>
        <v/>
      </c>
      <c r="E42" s="1775" t="str">
        <f t="shared" ref="E42:AS42" si="15">IF(E28&lt;E29,"Please check","")</f>
        <v/>
      </c>
      <c r="F42" s="1775" t="str">
        <f t="shared" si="15"/>
        <v/>
      </c>
      <c r="G42" s="1775" t="str">
        <f t="shared" si="15"/>
        <v/>
      </c>
      <c r="H42" s="1775" t="str">
        <f t="shared" si="15"/>
        <v/>
      </c>
      <c r="I42" s="1775" t="str">
        <f t="shared" si="15"/>
        <v/>
      </c>
      <c r="J42" s="1775" t="str">
        <f t="shared" si="15"/>
        <v/>
      </c>
      <c r="K42" s="1775" t="str">
        <f t="shared" si="15"/>
        <v/>
      </c>
      <c r="L42" s="1775" t="str">
        <f t="shared" si="15"/>
        <v/>
      </c>
      <c r="M42" s="1775" t="str">
        <f t="shared" si="15"/>
        <v/>
      </c>
      <c r="N42" s="1775" t="str">
        <f t="shared" si="15"/>
        <v/>
      </c>
      <c r="O42" s="1775" t="str">
        <f t="shared" si="15"/>
        <v/>
      </c>
      <c r="P42" s="1775" t="str">
        <f t="shared" si="15"/>
        <v/>
      </c>
      <c r="Q42" s="1775" t="str">
        <f t="shared" si="15"/>
        <v/>
      </c>
      <c r="R42" s="1775" t="str">
        <f t="shared" si="15"/>
        <v/>
      </c>
      <c r="S42" s="1775" t="str">
        <f t="shared" si="15"/>
        <v/>
      </c>
      <c r="T42" s="1775" t="str">
        <f t="shared" si="15"/>
        <v/>
      </c>
      <c r="U42" s="1775" t="str">
        <f t="shared" si="15"/>
        <v/>
      </c>
      <c r="V42" s="1775" t="str">
        <f t="shared" si="15"/>
        <v/>
      </c>
      <c r="W42" s="1775" t="str">
        <f t="shared" si="15"/>
        <v/>
      </c>
      <c r="X42" s="1775" t="str">
        <f t="shared" si="15"/>
        <v/>
      </c>
      <c r="Y42" s="1775" t="str">
        <f t="shared" si="15"/>
        <v/>
      </c>
      <c r="Z42" s="1775" t="str">
        <f t="shared" si="15"/>
        <v/>
      </c>
      <c r="AA42" s="1775" t="str">
        <f t="shared" si="15"/>
        <v/>
      </c>
      <c r="AB42" s="1775" t="str">
        <f t="shared" si="15"/>
        <v/>
      </c>
      <c r="AC42" s="1775" t="str">
        <f t="shared" si="15"/>
        <v/>
      </c>
      <c r="AD42" s="1775" t="str">
        <f t="shared" si="15"/>
        <v/>
      </c>
      <c r="AE42" s="1775" t="str">
        <f t="shared" si="15"/>
        <v/>
      </c>
      <c r="AF42" s="1775" t="str">
        <f t="shared" si="15"/>
        <v/>
      </c>
      <c r="AG42" s="1775" t="str">
        <f t="shared" si="15"/>
        <v/>
      </c>
      <c r="AH42" s="1775" t="str">
        <f t="shared" si="15"/>
        <v/>
      </c>
      <c r="AI42" s="1775" t="str">
        <f t="shared" si="15"/>
        <v/>
      </c>
      <c r="AJ42" s="1775" t="str">
        <f t="shared" si="15"/>
        <v/>
      </c>
      <c r="AK42" s="1775" t="str">
        <f t="shared" si="15"/>
        <v/>
      </c>
      <c r="AL42" s="1775" t="str">
        <f t="shared" si="15"/>
        <v/>
      </c>
      <c r="AM42" s="1775" t="str">
        <f t="shared" si="15"/>
        <v/>
      </c>
      <c r="AN42" s="1775" t="str">
        <f t="shared" si="15"/>
        <v/>
      </c>
      <c r="AO42" s="1775" t="str">
        <f t="shared" si="15"/>
        <v/>
      </c>
      <c r="AP42" s="1559" t="str">
        <f t="shared" si="15"/>
        <v/>
      </c>
      <c r="AQ42" s="1559" t="str">
        <f t="shared" si="15"/>
        <v/>
      </c>
      <c r="AR42" s="1559" t="str">
        <f t="shared" si="15"/>
        <v/>
      </c>
      <c r="AS42" s="1566" t="str">
        <f t="shared" si="15"/>
        <v/>
      </c>
      <c r="AT42" s="1731"/>
      <c r="AU42"/>
    </row>
    <row r="43" spans="1:90" s="2" customFormat="1" ht="42.75" customHeight="1" x14ac:dyDescent="0.2">
      <c r="B43" s="2148" t="s">
        <v>1151</v>
      </c>
      <c r="C43" s="2149"/>
      <c r="D43" s="1774" t="str">
        <f>IF(D34&lt;D35,"Please check","")</f>
        <v/>
      </c>
      <c r="E43" s="1774" t="str">
        <f t="shared" ref="E43:AS43" si="16">IF(E34&lt;E35,"Please check","")</f>
        <v/>
      </c>
      <c r="F43" s="1774" t="str">
        <f t="shared" si="16"/>
        <v/>
      </c>
      <c r="G43" s="1774" t="str">
        <f t="shared" si="16"/>
        <v/>
      </c>
      <c r="H43" s="1774" t="str">
        <f t="shared" si="16"/>
        <v/>
      </c>
      <c r="I43" s="1774" t="str">
        <f t="shared" si="16"/>
        <v/>
      </c>
      <c r="J43" s="1774" t="str">
        <f t="shared" si="16"/>
        <v/>
      </c>
      <c r="K43" s="1774" t="str">
        <f t="shared" si="16"/>
        <v/>
      </c>
      <c r="L43" s="1774" t="str">
        <f t="shared" si="16"/>
        <v/>
      </c>
      <c r="M43" s="1774" t="str">
        <f t="shared" si="16"/>
        <v/>
      </c>
      <c r="N43" s="1774" t="str">
        <f t="shared" si="16"/>
        <v/>
      </c>
      <c r="O43" s="1774" t="str">
        <f t="shared" si="16"/>
        <v/>
      </c>
      <c r="P43" s="1774" t="str">
        <f t="shared" si="16"/>
        <v/>
      </c>
      <c r="Q43" s="1774" t="str">
        <f t="shared" si="16"/>
        <v/>
      </c>
      <c r="R43" s="1774" t="str">
        <f t="shared" si="16"/>
        <v/>
      </c>
      <c r="S43" s="1774" t="str">
        <f t="shared" si="16"/>
        <v/>
      </c>
      <c r="T43" s="1774" t="str">
        <f t="shared" si="16"/>
        <v/>
      </c>
      <c r="U43" s="1774" t="str">
        <f t="shared" si="16"/>
        <v/>
      </c>
      <c r="V43" s="1774" t="str">
        <f t="shared" si="16"/>
        <v/>
      </c>
      <c r="W43" s="1774" t="str">
        <f t="shared" si="16"/>
        <v/>
      </c>
      <c r="X43" s="1774" t="str">
        <f t="shared" si="16"/>
        <v/>
      </c>
      <c r="Y43" s="1774" t="str">
        <f t="shared" si="16"/>
        <v/>
      </c>
      <c r="Z43" s="1774" t="str">
        <f t="shared" si="16"/>
        <v/>
      </c>
      <c r="AA43" s="1774" t="str">
        <f t="shared" si="16"/>
        <v/>
      </c>
      <c r="AB43" s="1774" t="str">
        <f t="shared" si="16"/>
        <v/>
      </c>
      <c r="AC43" s="1774" t="str">
        <f t="shared" si="16"/>
        <v/>
      </c>
      <c r="AD43" s="1774" t="str">
        <f t="shared" si="16"/>
        <v/>
      </c>
      <c r="AE43" s="1774" t="str">
        <f t="shared" si="16"/>
        <v/>
      </c>
      <c r="AF43" s="1774" t="str">
        <f t="shared" si="16"/>
        <v/>
      </c>
      <c r="AG43" s="1774" t="str">
        <f t="shared" si="16"/>
        <v/>
      </c>
      <c r="AH43" s="1774" t="str">
        <f t="shared" si="16"/>
        <v/>
      </c>
      <c r="AI43" s="1774" t="str">
        <f t="shared" si="16"/>
        <v/>
      </c>
      <c r="AJ43" s="1774" t="str">
        <f t="shared" si="16"/>
        <v/>
      </c>
      <c r="AK43" s="1774" t="str">
        <f t="shared" si="16"/>
        <v/>
      </c>
      <c r="AL43" s="1774" t="str">
        <f t="shared" si="16"/>
        <v/>
      </c>
      <c r="AM43" s="1774" t="str">
        <f t="shared" si="16"/>
        <v/>
      </c>
      <c r="AN43" s="1774" t="str">
        <f t="shared" si="16"/>
        <v/>
      </c>
      <c r="AO43" s="1774" t="str">
        <f t="shared" si="16"/>
        <v/>
      </c>
      <c r="AP43" s="1559" t="str">
        <f t="shared" si="16"/>
        <v/>
      </c>
      <c r="AQ43" s="1559" t="str">
        <f t="shared" si="16"/>
        <v/>
      </c>
      <c r="AR43" s="1559" t="str">
        <f t="shared" si="16"/>
        <v/>
      </c>
      <c r="AS43" s="1566" t="str">
        <f t="shared" si="16"/>
        <v/>
      </c>
      <c r="AT43" s="1731"/>
      <c r="AU43"/>
    </row>
    <row r="44" spans="1:90" s="2" customFormat="1" ht="56.25" customHeight="1" x14ac:dyDescent="0.2">
      <c r="B44" s="2152" t="s">
        <v>1152</v>
      </c>
      <c r="C44" s="2153"/>
      <c r="D44" s="1776" t="str">
        <f>IF(D32&lt;D33,"Please check","")</f>
        <v/>
      </c>
      <c r="E44" s="1776" t="str">
        <f t="shared" ref="E44:AS44" si="17">IF(E32&lt;E33,"Please check","")</f>
        <v/>
      </c>
      <c r="F44" s="1776" t="str">
        <f t="shared" si="17"/>
        <v/>
      </c>
      <c r="G44" s="1776" t="str">
        <f t="shared" si="17"/>
        <v/>
      </c>
      <c r="H44" s="1776" t="str">
        <f t="shared" si="17"/>
        <v/>
      </c>
      <c r="I44" s="1776" t="str">
        <f t="shared" si="17"/>
        <v/>
      </c>
      <c r="J44" s="1776" t="str">
        <f t="shared" si="17"/>
        <v/>
      </c>
      <c r="K44" s="1776" t="str">
        <f t="shared" si="17"/>
        <v/>
      </c>
      <c r="L44" s="1776" t="str">
        <f t="shared" si="17"/>
        <v/>
      </c>
      <c r="M44" s="1776" t="str">
        <f t="shared" si="17"/>
        <v/>
      </c>
      <c r="N44" s="1776" t="str">
        <f t="shared" si="17"/>
        <v/>
      </c>
      <c r="O44" s="1776" t="str">
        <f t="shared" si="17"/>
        <v/>
      </c>
      <c r="P44" s="1776" t="str">
        <f t="shared" si="17"/>
        <v/>
      </c>
      <c r="Q44" s="1776" t="str">
        <f t="shared" si="17"/>
        <v/>
      </c>
      <c r="R44" s="1776" t="str">
        <f t="shared" si="17"/>
        <v/>
      </c>
      <c r="S44" s="1776" t="str">
        <f t="shared" si="17"/>
        <v/>
      </c>
      <c r="T44" s="1776" t="str">
        <f t="shared" si="17"/>
        <v/>
      </c>
      <c r="U44" s="1776" t="str">
        <f t="shared" si="17"/>
        <v/>
      </c>
      <c r="V44" s="1776" t="str">
        <f t="shared" si="17"/>
        <v/>
      </c>
      <c r="W44" s="1776" t="str">
        <f t="shared" si="17"/>
        <v/>
      </c>
      <c r="X44" s="1776" t="str">
        <f t="shared" si="17"/>
        <v/>
      </c>
      <c r="Y44" s="1776" t="str">
        <f t="shared" si="17"/>
        <v/>
      </c>
      <c r="Z44" s="1776" t="str">
        <f t="shared" si="17"/>
        <v/>
      </c>
      <c r="AA44" s="1776" t="str">
        <f t="shared" si="17"/>
        <v/>
      </c>
      <c r="AB44" s="1776" t="str">
        <f t="shared" si="17"/>
        <v/>
      </c>
      <c r="AC44" s="1776" t="str">
        <f t="shared" si="17"/>
        <v/>
      </c>
      <c r="AD44" s="1776" t="str">
        <f t="shared" si="17"/>
        <v/>
      </c>
      <c r="AE44" s="1776" t="str">
        <f t="shared" si="17"/>
        <v/>
      </c>
      <c r="AF44" s="1776" t="str">
        <f t="shared" si="17"/>
        <v/>
      </c>
      <c r="AG44" s="1776" t="str">
        <f t="shared" si="17"/>
        <v/>
      </c>
      <c r="AH44" s="1776" t="str">
        <f t="shared" si="17"/>
        <v/>
      </c>
      <c r="AI44" s="1776" t="str">
        <f t="shared" si="17"/>
        <v/>
      </c>
      <c r="AJ44" s="1776" t="str">
        <f t="shared" si="17"/>
        <v/>
      </c>
      <c r="AK44" s="1776" t="str">
        <f t="shared" si="17"/>
        <v/>
      </c>
      <c r="AL44" s="1776" t="str">
        <f t="shared" si="17"/>
        <v/>
      </c>
      <c r="AM44" s="1776" t="str">
        <f t="shared" si="17"/>
        <v/>
      </c>
      <c r="AN44" s="1776" t="str">
        <f t="shared" si="17"/>
        <v/>
      </c>
      <c r="AO44" s="1776" t="str">
        <f t="shared" si="17"/>
        <v/>
      </c>
      <c r="AP44" s="1559" t="str">
        <f t="shared" si="17"/>
        <v/>
      </c>
      <c r="AQ44" s="1559" t="str">
        <f t="shared" si="17"/>
        <v/>
      </c>
      <c r="AR44" s="1559" t="str">
        <f t="shared" si="17"/>
        <v/>
      </c>
      <c r="AS44" s="1566" t="str">
        <f t="shared" si="17"/>
        <v/>
      </c>
      <c r="AT44" s="1731"/>
      <c r="AU44"/>
    </row>
    <row r="45" spans="1:90" s="2" customFormat="1" ht="27.75" customHeight="1" x14ac:dyDescent="0.2">
      <c r="B45" s="2142"/>
      <c r="C45" s="2143"/>
      <c r="D45" s="1841"/>
      <c r="E45" s="1841"/>
      <c r="F45" s="1841"/>
      <c r="G45" s="1841"/>
      <c r="H45" s="1841"/>
      <c r="I45" s="1841"/>
      <c r="J45" s="1841"/>
      <c r="K45" s="1841"/>
      <c r="L45" s="1841"/>
      <c r="M45" s="1841"/>
      <c r="N45" s="1841"/>
      <c r="O45" s="1841"/>
      <c r="P45" s="1841"/>
      <c r="Q45" s="1841"/>
      <c r="R45" s="1841"/>
      <c r="S45" s="1841"/>
      <c r="T45" s="1841"/>
      <c r="U45" s="1841"/>
      <c r="V45" s="1841"/>
      <c r="W45" s="1841"/>
      <c r="X45" s="1841"/>
      <c r="Y45" s="1841"/>
      <c r="Z45" s="1841"/>
      <c r="AA45" s="1841"/>
      <c r="AB45" s="1841"/>
      <c r="AC45" s="1841"/>
      <c r="AD45" s="1841"/>
      <c r="AE45" s="1841"/>
      <c r="AF45" s="1841"/>
      <c r="AG45" s="1841"/>
      <c r="AH45" s="1841"/>
      <c r="AI45" s="1841"/>
      <c r="AJ45" s="1841"/>
      <c r="AK45" s="1841"/>
      <c r="AL45" s="1841"/>
      <c r="AM45" s="1841"/>
      <c r="AN45" s="1841"/>
      <c r="AO45" s="1841"/>
      <c r="AP45" s="1839"/>
      <c r="AQ45" s="1839"/>
      <c r="AR45" s="1839"/>
      <c r="AS45" s="1840"/>
      <c r="AT45" s="1731"/>
      <c r="AU45"/>
    </row>
    <row r="46" spans="1:90" s="2" customFormat="1" ht="27.75" customHeight="1" x14ac:dyDescent="0.2">
      <c r="B46" s="2144"/>
      <c r="C46" s="2145"/>
      <c r="D46" s="1842"/>
      <c r="E46" s="1842"/>
      <c r="F46" s="1842"/>
      <c r="G46" s="1842"/>
      <c r="H46" s="1842"/>
      <c r="I46" s="1842"/>
      <c r="J46" s="1842"/>
      <c r="K46" s="1842"/>
      <c r="L46" s="1842"/>
      <c r="M46" s="1842"/>
      <c r="N46" s="1842"/>
      <c r="O46" s="1842"/>
      <c r="P46" s="1842"/>
      <c r="Q46" s="1842"/>
      <c r="R46" s="1842"/>
      <c r="S46" s="1842"/>
      <c r="T46" s="1842"/>
      <c r="U46" s="1842"/>
      <c r="V46" s="1842"/>
      <c r="W46" s="1842"/>
      <c r="X46" s="1842"/>
      <c r="Y46" s="1842"/>
      <c r="Z46" s="1842"/>
      <c r="AA46" s="1842"/>
      <c r="AB46" s="1842"/>
      <c r="AC46" s="1842"/>
      <c r="AD46" s="1842"/>
      <c r="AE46" s="1842"/>
      <c r="AF46" s="1842"/>
      <c r="AG46" s="1842"/>
      <c r="AH46" s="1842"/>
      <c r="AI46" s="1842"/>
      <c r="AJ46" s="1842"/>
      <c r="AK46" s="1842"/>
      <c r="AL46" s="1842"/>
      <c r="AM46" s="1842"/>
      <c r="AN46" s="1842"/>
      <c r="AO46" s="1842"/>
      <c r="AP46" s="1839"/>
      <c r="AQ46" s="1839"/>
      <c r="AR46" s="1839"/>
      <c r="AS46" s="1840"/>
      <c r="AT46" s="1731"/>
      <c r="AU46"/>
    </row>
    <row r="47" spans="1:90" s="2" customFormat="1" ht="27.75" customHeight="1" x14ac:dyDescent="0.2">
      <c r="B47" s="2146"/>
      <c r="C47" s="2147"/>
      <c r="D47" s="1838"/>
      <c r="E47" s="1838"/>
      <c r="F47" s="1838"/>
      <c r="G47" s="1838"/>
      <c r="H47" s="1838"/>
      <c r="I47" s="1838"/>
      <c r="J47" s="1838"/>
      <c r="K47" s="1838"/>
      <c r="L47" s="1838"/>
      <c r="M47" s="1838"/>
      <c r="N47" s="1838"/>
      <c r="O47" s="1838"/>
      <c r="P47" s="1838"/>
      <c r="Q47" s="1838"/>
      <c r="R47" s="1838"/>
      <c r="S47" s="1838"/>
      <c r="T47" s="1838"/>
      <c r="U47" s="1838"/>
      <c r="V47" s="1838"/>
      <c r="W47" s="1838"/>
      <c r="X47" s="1838"/>
      <c r="Y47" s="1838"/>
      <c r="Z47" s="1838"/>
      <c r="AA47" s="1838"/>
      <c r="AB47" s="1838"/>
      <c r="AC47" s="1838"/>
      <c r="AD47" s="1838"/>
      <c r="AE47" s="1838"/>
      <c r="AF47" s="1838"/>
      <c r="AG47" s="1838"/>
      <c r="AH47" s="1838"/>
      <c r="AI47" s="1838"/>
      <c r="AJ47" s="1838"/>
      <c r="AK47" s="1838"/>
      <c r="AL47" s="1838"/>
      <c r="AM47" s="1838"/>
      <c r="AN47" s="1838"/>
      <c r="AO47" s="1838"/>
      <c r="AP47" s="1839"/>
      <c r="AQ47" s="1839"/>
      <c r="AR47" s="1839"/>
      <c r="AS47" s="1840"/>
      <c r="AT47" s="1731"/>
      <c r="AU47"/>
    </row>
    <row r="48" spans="1:90" s="2" customFormat="1" ht="14.25" x14ac:dyDescent="0.2">
      <c r="B48" s="603"/>
      <c r="C48" s="1210" t="s">
        <v>611</v>
      </c>
      <c r="D48" s="1221" t="s">
        <v>1154</v>
      </c>
      <c r="E48" s="1221" t="s">
        <v>1155</v>
      </c>
      <c r="F48" s="1221" t="s">
        <v>1156</v>
      </c>
      <c r="G48" s="1221" t="s">
        <v>1157</v>
      </c>
      <c r="H48" s="1221" t="s">
        <v>1158</v>
      </c>
      <c r="I48" s="1221" t="s">
        <v>1159</v>
      </c>
      <c r="J48" s="1221" t="s">
        <v>1160</v>
      </c>
      <c r="K48" s="1221" t="s">
        <v>1161</v>
      </c>
      <c r="L48" s="1221" t="s">
        <v>1162</v>
      </c>
      <c r="M48" s="1221" t="s">
        <v>1163</v>
      </c>
      <c r="N48" s="1221" t="s">
        <v>1164</v>
      </c>
      <c r="O48" s="1221" t="s">
        <v>1165</v>
      </c>
      <c r="P48" s="1221" t="s">
        <v>1166</v>
      </c>
      <c r="Q48" s="1221" t="s">
        <v>1349</v>
      </c>
      <c r="R48" s="1221" t="s">
        <v>1167</v>
      </c>
      <c r="S48" s="1221" t="s">
        <v>1168</v>
      </c>
      <c r="T48" s="1221" t="s">
        <v>1169</v>
      </c>
      <c r="U48" s="1221" t="s">
        <v>1170</v>
      </c>
      <c r="V48" s="1221" t="s">
        <v>1171</v>
      </c>
      <c r="W48" s="1221" t="s">
        <v>1172</v>
      </c>
      <c r="X48" s="1221" t="s">
        <v>1173</v>
      </c>
      <c r="Y48" s="1221" t="s">
        <v>1174</v>
      </c>
      <c r="Z48" s="1221" t="s">
        <v>1175</v>
      </c>
      <c r="AA48" s="1221" t="s">
        <v>1176</v>
      </c>
      <c r="AB48" s="1221" t="s">
        <v>1177</v>
      </c>
      <c r="AC48" s="1221" t="s">
        <v>1178</v>
      </c>
      <c r="AD48" s="1221" t="s">
        <v>1179</v>
      </c>
      <c r="AE48" s="1221" t="s">
        <v>1350</v>
      </c>
      <c r="AF48" s="1221" t="s">
        <v>1180</v>
      </c>
      <c r="AG48" s="1221" t="s">
        <v>1181</v>
      </c>
      <c r="AH48" s="1221" t="s">
        <v>1182</v>
      </c>
      <c r="AI48" s="1221" t="s">
        <v>1183</v>
      </c>
      <c r="AJ48" s="1221" t="s">
        <v>1184</v>
      </c>
      <c r="AK48" s="1221" t="s">
        <v>1185</v>
      </c>
      <c r="AL48" s="1221" t="s">
        <v>1186</v>
      </c>
      <c r="AM48" s="1221" t="s">
        <v>1187</v>
      </c>
      <c r="AN48" s="1221" t="s">
        <v>1188</v>
      </c>
      <c r="AO48" s="1221" t="s">
        <v>1189</v>
      </c>
      <c r="AP48" s="1221" t="s">
        <v>1190</v>
      </c>
      <c r="AQ48" s="1221" t="s">
        <v>1191</v>
      </c>
      <c r="AR48" s="1221" t="s">
        <v>1192</v>
      </c>
      <c r="AS48" s="1221" t="s">
        <v>1351</v>
      </c>
      <c r="AT48" s="1221"/>
      <c r="AU48" s="1210"/>
      <c r="AV48" s="1221"/>
      <c r="AW48" s="1221"/>
      <c r="AX48" s="1221"/>
      <c r="AY48" s="1221"/>
      <c r="AZ48" s="1221"/>
      <c r="BA48" s="1221"/>
      <c r="BB48" s="1221"/>
      <c r="BC48" s="1221"/>
      <c r="BD48" s="1221"/>
      <c r="BE48" s="1221"/>
      <c r="BF48" s="1221"/>
      <c r="BG48" s="1221"/>
      <c r="BH48" s="1221"/>
      <c r="BI48" s="1221"/>
      <c r="BJ48" s="1221"/>
      <c r="BK48" s="1221"/>
      <c r="BL48" s="1221"/>
      <c r="BM48" s="1221"/>
      <c r="BN48" s="1221"/>
      <c r="BO48" s="1221"/>
      <c r="BP48" s="1221"/>
      <c r="BQ48" s="1221"/>
      <c r="BR48" s="1221"/>
      <c r="BS48" s="1221"/>
      <c r="BT48" s="1221"/>
      <c r="BU48" s="1221"/>
      <c r="BV48" s="1221"/>
      <c r="BW48" s="1221"/>
      <c r="BX48" s="1221"/>
      <c r="BY48" s="1221"/>
      <c r="BZ48" s="1221"/>
      <c r="CA48" s="1221"/>
      <c r="CB48" s="1221"/>
      <c r="CC48" s="1221"/>
      <c r="CD48" s="1221"/>
      <c r="CE48" s="1221"/>
      <c r="CF48" s="1221"/>
      <c r="CG48" s="1221"/>
      <c r="CH48" s="1221"/>
      <c r="CI48" s="1221"/>
      <c r="CJ48" s="1221"/>
      <c r="CK48" s="1210"/>
      <c r="CL48" s="1197"/>
    </row>
    <row r="49" spans="1:92" s="2" customFormat="1" ht="14.25" customHeight="1" x14ac:dyDescent="0.2">
      <c r="CL49" s="1197"/>
    </row>
    <row r="50" spans="1:92" s="2" customFormat="1" ht="14.25" customHeight="1" x14ac:dyDescent="0.2">
      <c r="B50" s="603"/>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3"/>
      <c r="BT50" s="673"/>
      <c r="BU50" s="673"/>
      <c r="BV50" s="673"/>
      <c r="BW50" s="673"/>
      <c r="BX50" s="673"/>
      <c r="BY50" s="673"/>
      <c r="BZ50" s="673"/>
      <c r="CA50" s="673"/>
      <c r="CB50" s="673"/>
      <c r="CC50" s="673"/>
      <c r="CD50" s="673"/>
      <c r="CE50" s="673"/>
      <c r="CF50" s="673"/>
      <c r="CG50" s="673"/>
      <c r="CH50" s="673"/>
      <c r="CI50" s="673"/>
      <c r="CJ50" s="673"/>
      <c r="CK50" s="456"/>
      <c r="CL50" s="1197"/>
    </row>
    <row r="51" spans="1:92" s="20" customFormat="1" ht="20.100000000000001" customHeight="1" x14ac:dyDescent="0.2">
      <c r="A51" s="3"/>
      <c r="B51" s="3"/>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row>
    <row r="52" spans="1:92" s="2" customFormat="1" ht="20.100000000000001" customHeight="1" x14ac:dyDescent="0.2">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row>
    <row r="53" spans="1:92" s="2" customFormat="1" ht="14.25" customHeight="1" x14ac:dyDescent="0.25">
      <c r="B53" s="89" t="s">
        <v>102</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row>
    <row r="54" spans="1:92" s="2" customFormat="1" ht="9.9499999999999993" customHeight="1" x14ac:dyDescent="0.2">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row>
    <row r="55" spans="1:92" s="2" customFormat="1" ht="34.35" customHeight="1" x14ac:dyDescent="0.2">
      <c r="B55" s="217" t="s">
        <v>158</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8"/>
      <c r="AQ55" s="218"/>
      <c r="AR55" s="218"/>
      <c r="AS55" s="218"/>
      <c r="AT55" s="218"/>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8"/>
      <c r="CI55" s="218"/>
      <c r="CJ55" s="218"/>
      <c r="CK55" s="218"/>
      <c r="CL55" s="54"/>
    </row>
    <row r="56" spans="1:92" s="2" customFormat="1" ht="14.25" customHeight="1" x14ac:dyDescent="0.2">
      <c r="B56" s="217"/>
      <c r="C56" s="215"/>
      <c r="D56" s="1557" t="s">
        <v>1</v>
      </c>
      <c r="E56" s="1557" t="s">
        <v>2</v>
      </c>
      <c r="F56" s="1557" t="s">
        <v>3</v>
      </c>
      <c r="G56" s="1557" t="s">
        <v>80</v>
      </c>
      <c r="H56" s="1557" t="s">
        <v>4</v>
      </c>
      <c r="I56" s="1557" t="s">
        <v>5</v>
      </c>
      <c r="J56" s="1557" t="s">
        <v>6</v>
      </c>
      <c r="K56" s="1557" t="s">
        <v>7</v>
      </c>
      <c r="L56" s="1557" t="s">
        <v>8</v>
      </c>
      <c r="M56" s="1557" t="s">
        <v>9</v>
      </c>
      <c r="N56" s="1557" t="s">
        <v>10</v>
      </c>
      <c r="O56" s="1557" t="s">
        <v>11</v>
      </c>
      <c r="P56" s="1557" t="s">
        <v>12</v>
      </c>
      <c r="Q56" s="1565" t="s">
        <v>13</v>
      </c>
      <c r="R56" s="1557" t="s">
        <v>14</v>
      </c>
      <c r="S56" s="1557" t="s">
        <v>15</v>
      </c>
      <c r="T56" s="1557" t="s">
        <v>16</v>
      </c>
      <c r="U56" s="1557" t="s">
        <v>17</v>
      </c>
      <c r="V56" s="1557" t="s">
        <v>18</v>
      </c>
      <c r="W56" s="1557" t="s">
        <v>19</v>
      </c>
      <c r="X56" s="1557" t="s">
        <v>20</v>
      </c>
      <c r="Y56" s="1557" t="s">
        <v>21</v>
      </c>
      <c r="Z56" s="1557" t="s">
        <v>22</v>
      </c>
      <c r="AA56" s="1557" t="s">
        <v>23</v>
      </c>
      <c r="AB56" s="1557" t="s">
        <v>24</v>
      </c>
      <c r="AC56" s="1557" t="s">
        <v>25</v>
      </c>
      <c r="AD56" s="1557" t="s">
        <v>26</v>
      </c>
      <c r="AE56" s="1565" t="s">
        <v>27</v>
      </c>
      <c r="AF56" s="1557" t="s">
        <v>28</v>
      </c>
      <c r="AG56" s="1557" t="s">
        <v>29</v>
      </c>
      <c r="AH56" s="1557" t="s">
        <v>30</v>
      </c>
      <c r="AI56" s="1557" t="s">
        <v>31</v>
      </c>
      <c r="AJ56" s="1557" t="s">
        <v>32</v>
      </c>
      <c r="AK56" s="1557" t="s">
        <v>33</v>
      </c>
      <c r="AL56" s="1557" t="s">
        <v>34</v>
      </c>
      <c r="AM56" s="1557" t="s">
        <v>35</v>
      </c>
      <c r="AN56" s="1557" t="s">
        <v>82</v>
      </c>
      <c r="AO56" s="1557" t="s">
        <v>107</v>
      </c>
      <c r="AP56" s="1557" t="s">
        <v>108</v>
      </c>
      <c r="AQ56" s="1557" t="s">
        <v>219</v>
      </c>
      <c r="AR56" s="1557" t="s">
        <v>409</v>
      </c>
      <c r="AS56" s="1565" t="s">
        <v>1118</v>
      </c>
      <c r="AT56" s="1646"/>
      <c r="AU56" s="45"/>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1535"/>
      <c r="CH56" s="1535"/>
      <c r="CI56" s="1535"/>
      <c r="CJ56" s="1535"/>
      <c r="CK56" s="1535"/>
      <c r="CL56" s="1535"/>
      <c r="CM56" s="214"/>
    </row>
    <row r="57" spans="1:92" s="2" customFormat="1" ht="25.5" customHeight="1" x14ac:dyDescent="0.2">
      <c r="C57" s="216"/>
      <c r="D57" s="2105" t="s">
        <v>45</v>
      </c>
      <c r="E57" s="2106"/>
      <c r="F57" s="2106"/>
      <c r="G57" s="2106"/>
      <c r="H57" s="2106"/>
      <c r="I57" s="2106"/>
      <c r="J57" s="2106"/>
      <c r="K57" s="2106"/>
      <c r="L57" s="2106"/>
      <c r="M57" s="2106"/>
      <c r="N57" s="2106"/>
      <c r="O57" s="2106"/>
      <c r="P57" s="2106"/>
      <c r="Q57" s="2138"/>
      <c r="R57" s="2137" t="s">
        <v>52</v>
      </c>
      <c r="S57" s="2106"/>
      <c r="T57" s="2106"/>
      <c r="U57" s="2106"/>
      <c r="V57" s="2106"/>
      <c r="W57" s="2106"/>
      <c r="X57" s="2106"/>
      <c r="Y57" s="2106"/>
      <c r="Z57" s="2106"/>
      <c r="AA57" s="2106"/>
      <c r="AB57" s="2106"/>
      <c r="AC57" s="2106"/>
      <c r="AD57" s="2106"/>
      <c r="AE57" s="2138"/>
      <c r="AF57" s="2137" t="s">
        <v>58</v>
      </c>
      <c r="AG57" s="2106"/>
      <c r="AH57" s="2106"/>
      <c r="AI57" s="2106"/>
      <c r="AJ57" s="2106"/>
      <c r="AK57" s="2106"/>
      <c r="AL57" s="2106"/>
      <c r="AM57" s="2106"/>
      <c r="AN57" s="2106"/>
      <c r="AO57" s="2106"/>
      <c r="AP57" s="2106"/>
      <c r="AQ57" s="2106"/>
      <c r="AR57" s="2106"/>
      <c r="AS57" s="2138"/>
      <c r="AT57" s="2157" t="s">
        <v>1574</v>
      </c>
      <c r="AU57" s="45"/>
      <c r="AW57" s="2162" t="s">
        <v>45</v>
      </c>
      <c r="AX57" s="2163"/>
      <c r="AY57" s="2163"/>
      <c r="AZ57" s="2163"/>
      <c r="BA57" s="2163"/>
      <c r="BB57" s="2163"/>
      <c r="BC57" s="2163"/>
      <c r="BD57" s="2163"/>
      <c r="BE57" s="2163"/>
      <c r="BF57" s="2163"/>
      <c r="BG57" s="2163"/>
      <c r="BH57" s="2163"/>
      <c r="BI57" s="2163"/>
      <c r="BJ57" s="2164"/>
      <c r="BK57" s="2162" t="s">
        <v>52</v>
      </c>
      <c r="BL57" s="2163"/>
      <c r="BM57" s="2163"/>
      <c r="BN57" s="2163"/>
      <c r="BO57" s="2163"/>
      <c r="BP57" s="2163"/>
      <c r="BQ57" s="2163"/>
      <c r="BR57" s="2163"/>
      <c r="BS57" s="2163"/>
      <c r="BT57" s="2163"/>
      <c r="BU57" s="2163"/>
      <c r="BV57" s="2163"/>
      <c r="BW57" s="2163"/>
      <c r="BX57" s="2164"/>
      <c r="BY57" s="2162" t="s">
        <v>58</v>
      </c>
      <c r="BZ57" s="2163"/>
      <c r="CA57" s="2163"/>
      <c r="CB57" s="2163"/>
      <c r="CC57" s="2163"/>
      <c r="CD57" s="2163"/>
      <c r="CE57" s="2163"/>
      <c r="CF57" s="2163"/>
      <c r="CG57" s="2163"/>
      <c r="CH57" s="2163"/>
      <c r="CI57" s="2163"/>
      <c r="CJ57" s="2163"/>
      <c r="CK57" s="2163"/>
      <c r="CL57" s="2164"/>
    </row>
    <row r="58" spans="1:92" s="2" customFormat="1" ht="50.1" customHeight="1" thickBot="1" x14ac:dyDescent="0.25">
      <c r="C58" s="216"/>
      <c r="D58" s="1757" t="s">
        <v>1105</v>
      </c>
      <c r="E58" s="1758" t="s">
        <v>1106</v>
      </c>
      <c r="F58" s="1757" t="s">
        <v>1107</v>
      </c>
      <c r="G58" s="1758" t="s">
        <v>1108</v>
      </c>
      <c r="H58" s="1757" t="s">
        <v>1109</v>
      </c>
      <c r="I58" s="1758" t="s">
        <v>1110</v>
      </c>
      <c r="J58" s="1757" t="s">
        <v>1111</v>
      </c>
      <c r="K58" s="1758" t="s">
        <v>1112</v>
      </c>
      <c r="L58" s="1757" t="s">
        <v>1113</v>
      </c>
      <c r="M58" s="1758" t="s">
        <v>1114</v>
      </c>
      <c r="N58" s="1552">
        <v>2016</v>
      </c>
      <c r="O58" s="1553">
        <v>2017</v>
      </c>
      <c r="P58" s="1199">
        <v>2018</v>
      </c>
      <c r="Q58" s="1558" t="s">
        <v>1115</v>
      </c>
      <c r="R58" s="1757" t="s">
        <v>1105</v>
      </c>
      <c r="S58" s="1758" t="s">
        <v>1106</v>
      </c>
      <c r="T58" s="1757" t="s">
        <v>1107</v>
      </c>
      <c r="U58" s="1758" t="s">
        <v>1108</v>
      </c>
      <c r="V58" s="1757" t="s">
        <v>1109</v>
      </c>
      <c r="W58" s="1758" t="s">
        <v>1110</v>
      </c>
      <c r="X58" s="1757" t="s">
        <v>1111</v>
      </c>
      <c r="Y58" s="1758" t="s">
        <v>1112</v>
      </c>
      <c r="Z58" s="1757" t="s">
        <v>1113</v>
      </c>
      <c r="AA58" s="1758" t="s">
        <v>1114</v>
      </c>
      <c r="AB58" s="1552">
        <v>2016</v>
      </c>
      <c r="AC58" s="1553">
        <v>2017</v>
      </c>
      <c r="AD58" s="1199">
        <v>2018</v>
      </c>
      <c r="AE58" s="1558" t="s">
        <v>1115</v>
      </c>
      <c r="AF58" s="1757" t="s">
        <v>1105</v>
      </c>
      <c r="AG58" s="1758" t="s">
        <v>1106</v>
      </c>
      <c r="AH58" s="1757" t="s">
        <v>1107</v>
      </c>
      <c r="AI58" s="1758" t="s">
        <v>1108</v>
      </c>
      <c r="AJ58" s="1757" t="s">
        <v>1109</v>
      </c>
      <c r="AK58" s="1758" t="s">
        <v>1110</v>
      </c>
      <c r="AL58" s="1757" t="s">
        <v>1111</v>
      </c>
      <c r="AM58" s="1758" t="s">
        <v>1112</v>
      </c>
      <c r="AN58" s="1757" t="s">
        <v>1113</v>
      </c>
      <c r="AO58" s="1758" t="s">
        <v>1114</v>
      </c>
      <c r="AP58" s="1552">
        <v>2016</v>
      </c>
      <c r="AQ58" s="1553">
        <v>2017</v>
      </c>
      <c r="AR58" s="1199">
        <v>2018</v>
      </c>
      <c r="AS58" s="1558" t="s">
        <v>1115</v>
      </c>
      <c r="AT58" s="2158"/>
      <c r="AU58" s="45"/>
      <c r="AW58" s="1619">
        <v>2006</v>
      </c>
      <c r="AX58" s="1620">
        <v>2007</v>
      </c>
      <c r="AY58" s="1620">
        <v>2008</v>
      </c>
      <c r="AZ58" s="1620">
        <v>2009</v>
      </c>
      <c r="BA58" s="1620">
        <v>2010</v>
      </c>
      <c r="BB58" s="1620">
        <v>2011</v>
      </c>
      <c r="BC58" s="1620">
        <v>2012</v>
      </c>
      <c r="BD58" s="1620">
        <v>2013</v>
      </c>
      <c r="BE58" s="1620">
        <v>2014</v>
      </c>
      <c r="BF58" s="1620">
        <v>2015</v>
      </c>
      <c r="BG58" s="1620">
        <v>2016</v>
      </c>
      <c r="BH58" s="1620">
        <v>2017</v>
      </c>
      <c r="BI58" s="1620">
        <v>2018</v>
      </c>
      <c r="BJ58" s="1621" t="s">
        <v>876</v>
      </c>
      <c r="BK58" s="1619">
        <v>2006</v>
      </c>
      <c r="BL58" s="1620">
        <v>2007</v>
      </c>
      <c r="BM58" s="1620">
        <v>2008</v>
      </c>
      <c r="BN58" s="1620">
        <v>2009</v>
      </c>
      <c r="BO58" s="1620">
        <v>2010</v>
      </c>
      <c r="BP58" s="1620">
        <v>2011</v>
      </c>
      <c r="BQ58" s="1620">
        <v>2012</v>
      </c>
      <c r="BR58" s="1620">
        <v>2013</v>
      </c>
      <c r="BS58" s="1620">
        <v>2014</v>
      </c>
      <c r="BT58" s="1620">
        <v>2015</v>
      </c>
      <c r="BU58" s="1620">
        <v>2016</v>
      </c>
      <c r="BV58" s="1620">
        <v>2017</v>
      </c>
      <c r="BW58" s="1620">
        <v>2018</v>
      </c>
      <c r="BX58" s="1623" t="s">
        <v>876</v>
      </c>
      <c r="BY58" s="1622">
        <v>2006</v>
      </c>
      <c r="BZ58" s="1620">
        <v>2007</v>
      </c>
      <c r="CA58" s="1620">
        <v>2008</v>
      </c>
      <c r="CB58" s="1620">
        <v>2009</v>
      </c>
      <c r="CC58" s="1620">
        <v>2010</v>
      </c>
      <c r="CD58" s="1620">
        <v>2011</v>
      </c>
      <c r="CE58" s="1620">
        <v>2012</v>
      </c>
      <c r="CF58" s="1620">
        <v>2013</v>
      </c>
      <c r="CG58" s="1620">
        <v>2014</v>
      </c>
      <c r="CH58" s="1620">
        <v>2015</v>
      </c>
      <c r="CI58" s="1620">
        <v>2016</v>
      </c>
      <c r="CJ58" s="1620">
        <v>2017</v>
      </c>
      <c r="CK58" s="1620">
        <v>2018</v>
      </c>
      <c r="CL58" s="1623" t="s">
        <v>876</v>
      </c>
      <c r="CM58" s="1128" t="s">
        <v>160</v>
      </c>
      <c r="CN58" s="1084" t="s">
        <v>192</v>
      </c>
    </row>
    <row r="59" spans="1:92" s="2" customFormat="1" ht="28.5" customHeight="1" x14ac:dyDescent="0.2">
      <c r="B59" s="1781" t="s">
        <v>137</v>
      </c>
      <c r="C59" s="170"/>
      <c r="D59" s="1554"/>
      <c r="E59" s="1555"/>
      <c r="F59" s="1555"/>
      <c r="G59" s="1555"/>
      <c r="H59" s="1555"/>
      <c r="I59" s="1555"/>
      <c r="J59" s="1555"/>
      <c r="K59" s="1555"/>
      <c r="L59" s="1555"/>
      <c r="M59" s="1191"/>
      <c r="N59" s="1191"/>
      <c r="O59" s="1191"/>
      <c r="P59" s="167"/>
      <c r="Q59" s="87"/>
      <c r="R59" s="1554"/>
      <c r="S59" s="1555"/>
      <c r="T59" s="1555"/>
      <c r="U59" s="1555"/>
      <c r="V59" s="1555"/>
      <c r="W59" s="1555"/>
      <c r="X59" s="1555"/>
      <c r="Y59" s="1555"/>
      <c r="Z59" s="1555"/>
      <c r="AA59" s="1191"/>
      <c r="AB59" s="1191"/>
      <c r="AC59" s="1191"/>
      <c r="AD59" s="167"/>
      <c r="AE59" s="87"/>
      <c r="AF59" s="1554"/>
      <c r="AG59" s="1555"/>
      <c r="AH59" s="1555"/>
      <c r="AI59" s="1555"/>
      <c r="AJ59" s="1555"/>
      <c r="AK59" s="1555"/>
      <c r="AL59" s="1555"/>
      <c r="AM59" s="1555"/>
      <c r="AN59" s="1555"/>
      <c r="AO59" s="1191"/>
      <c r="AP59" s="1191"/>
      <c r="AQ59" s="1191"/>
      <c r="AR59" s="167"/>
      <c r="AS59" s="87"/>
      <c r="AT59" s="1782"/>
      <c r="AU59" s="1534"/>
      <c r="AV59" s="1611" t="s">
        <v>75</v>
      </c>
      <c r="AW59" s="1580"/>
      <c r="AX59" s="1574"/>
      <c r="AY59" s="1574"/>
      <c r="AZ59" s="1574"/>
      <c r="BA59" s="1574"/>
      <c r="BB59" s="1574"/>
      <c r="BC59" s="1574"/>
      <c r="BD59" s="1574"/>
      <c r="BE59" s="1191"/>
      <c r="BF59" s="1191"/>
      <c r="BG59" s="1191"/>
      <c r="BH59" s="1191"/>
      <c r="BI59" s="1191"/>
      <c r="BJ59" s="87"/>
      <c r="BK59" s="1570"/>
      <c r="BL59" s="1570"/>
      <c r="BM59" s="1570"/>
      <c r="BN59" s="1570"/>
      <c r="BO59" s="1570"/>
      <c r="BP59" s="1570"/>
      <c r="BQ59" s="1570"/>
      <c r="BR59" s="1570"/>
      <c r="BS59" s="1570"/>
      <c r="BT59" s="1570"/>
      <c r="BU59" s="1570"/>
      <c r="BV59" s="1570"/>
      <c r="BW59" s="1570"/>
      <c r="BX59" s="87"/>
      <c r="BY59" s="1580"/>
      <c r="BZ59" s="1574"/>
      <c r="CA59" s="1574"/>
      <c r="CB59" s="1574"/>
      <c r="CC59" s="1574"/>
      <c r="CD59" s="1574"/>
      <c r="CE59" s="1574"/>
      <c r="CF59" s="1574"/>
      <c r="CG59" s="1191"/>
      <c r="CH59" s="1191"/>
      <c r="CI59" s="1191"/>
      <c r="CJ59" s="1191"/>
      <c r="CK59" s="1191"/>
      <c r="CL59" s="87"/>
      <c r="CM59" s="220"/>
      <c r="CN59" s="239"/>
    </row>
    <row r="60" spans="1:92" s="2" customFormat="1" ht="28.5" customHeight="1" x14ac:dyDescent="0.2">
      <c r="B60" s="1783" t="s">
        <v>138</v>
      </c>
      <c r="C60" s="201" t="s">
        <v>177</v>
      </c>
      <c r="D60" s="1769"/>
      <c r="E60" s="1770"/>
      <c r="F60" s="1770"/>
      <c r="G60" s="1770"/>
      <c r="H60" s="1564"/>
      <c r="I60" s="1564"/>
      <c r="J60" s="1564"/>
      <c r="K60" s="1564"/>
      <c r="L60" s="1564"/>
      <c r="M60" s="1564"/>
      <c r="N60" s="1551"/>
      <c r="O60" s="1551"/>
      <c r="P60" s="1556"/>
      <c r="Q60" s="1305"/>
      <c r="R60" s="1769"/>
      <c r="S60" s="1770"/>
      <c r="T60" s="1770"/>
      <c r="U60" s="1770"/>
      <c r="V60" s="1564"/>
      <c r="W60" s="1564"/>
      <c r="X60" s="1564"/>
      <c r="Y60" s="1564"/>
      <c r="Z60" s="1564"/>
      <c r="AA60" s="1564"/>
      <c r="AB60" s="1551"/>
      <c r="AC60" s="1551"/>
      <c r="AD60" s="1556"/>
      <c r="AE60" s="1305"/>
      <c r="AF60" s="1769"/>
      <c r="AG60" s="1770"/>
      <c r="AH60" s="1770"/>
      <c r="AI60" s="1770"/>
      <c r="AJ60" s="1564"/>
      <c r="AK60" s="1564"/>
      <c r="AL60" s="1564"/>
      <c r="AM60" s="1564"/>
      <c r="AN60" s="1564"/>
      <c r="AO60" s="1564"/>
      <c r="AP60" s="1551"/>
      <c r="AQ60" s="1551"/>
      <c r="AR60" s="1556"/>
      <c r="AS60" s="1305"/>
      <c r="AT60" s="1784"/>
      <c r="AU60" s="1534"/>
      <c r="AV60" s="1612" t="s">
        <v>63</v>
      </c>
      <c r="AW60" s="1608" t="str">
        <f>IF(SUM(COUNTBLANK(D60),COUNTBLANK(D61))=0,D61/D60,"-")</f>
        <v>-</v>
      </c>
      <c r="AX60" s="1225" t="str">
        <f t="shared" ref="AX60:CL60" si="18">IF(SUM(COUNTBLANK(E60),COUNTBLANK(E61))=0,E61/E60,"-")</f>
        <v>-</v>
      </c>
      <c r="AY60" s="1225" t="str">
        <f t="shared" si="18"/>
        <v>-</v>
      </c>
      <c r="AZ60" s="1225" t="str">
        <f t="shared" si="18"/>
        <v>-</v>
      </c>
      <c r="BA60" s="1225" t="str">
        <f t="shared" si="18"/>
        <v>-</v>
      </c>
      <c r="BB60" s="1225" t="str">
        <f t="shared" si="18"/>
        <v>-</v>
      </c>
      <c r="BC60" s="1225" t="str">
        <f t="shared" si="18"/>
        <v>-</v>
      </c>
      <c r="BD60" s="1225" t="str">
        <f t="shared" si="18"/>
        <v>-</v>
      </c>
      <c r="BE60" s="1225" t="str">
        <f t="shared" si="18"/>
        <v>-</v>
      </c>
      <c r="BF60" s="1225" t="str">
        <f t="shared" si="18"/>
        <v>-</v>
      </c>
      <c r="BG60" s="1225" t="str">
        <f t="shared" si="18"/>
        <v>-</v>
      </c>
      <c r="BH60" s="1225" t="str">
        <f t="shared" si="18"/>
        <v>-</v>
      </c>
      <c r="BI60" s="1225" t="str">
        <f t="shared" si="18"/>
        <v>-</v>
      </c>
      <c r="BJ60" s="1616" t="str">
        <f t="shared" si="18"/>
        <v>-</v>
      </c>
      <c r="BK60" s="1608" t="str">
        <f t="shared" si="18"/>
        <v>-</v>
      </c>
      <c r="BL60" s="1225" t="str">
        <f t="shared" si="18"/>
        <v>-</v>
      </c>
      <c r="BM60" s="1225" t="str">
        <f t="shared" si="18"/>
        <v>-</v>
      </c>
      <c r="BN60" s="1225" t="str">
        <f t="shared" si="18"/>
        <v>-</v>
      </c>
      <c r="BO60" s="1225" t="str">
        <f t="shared" si="18"/>
        <v>-</v>
      </c>
      <c r="BP60" s="1225" t="str">
        <f t="shared" si="18"/>
        <v>-</v>
      </c>
      <c r="BQ60" s="1225" t="str">
        <f t="shared" si="18"/>
        <v>-</v>
      </c>
      <c r="BR60" s="1225" t="str">
        <f t="shared" si="18"/>
        <v>-</v>
      </c>
      <c r="BS60" s="1225" t="str">
        <f t="shared" si="18"/>
        <v>-</v>
      </c>
      <c r="BT60" s="1225" t="str">
        <f t="shared" si="18"/>
        <v>-</v>
      </c>
      <c r="BU60" s="1225" t="str">
        <f t="shared" si="18"/>
        <v>-</v>
      </c>
      <c r="BV60" s="1225" t="str">
        <f t="shared" si="18"/>
        <v>-</v>
      </c>
      <c r="BW60" s="1225" t="str">
        <f t="shared" si="18"/>
        <v>-</v>
      </c>
      <c r="BX60" s="1616" t="str">
        <f t="shared" si="18"/>
        <v>-</v>
      </c>
      <c r="BY60" s="1608" t="str">
        <f t="shared" si="18"/>
        <v>-</v>
      </c>
      <c r="BZ60" s="1225" t="str">
        <f t="shared" si="18"/>
        <v>-</v>
      </c>
      <c r="CA60" s="1225" t="str">
        <f t="shared" si="18"/>
        <v>-</v>
      </c>
      <c r="CB60" s="1225" t="str">
        <f t="shared" si="18"/>
        <v>-</v>
      </c>
      <c r="CC60" s="1225" t="str">
        <f t="shared" si="18"/>
        <v>-</v>
      </c>
      <c r="CD60" s="1225" t="str">
        <f t="shared" si="18"/>
        <v>-</v>
      </c>
      <c r="CE60" s="1225" t="str">
        <f t="shared" si="18"/>
        <v>-</v>
      </c>
      <c r="CF60" s="1225" t="str">
        <f t="shared" si="18"/>
        <v>-</v>
      </c>
      <c r="CG60" s="1225" t="str">
        <f t="shared" si="18"/>
        <v>-</v>
      </c>
      <c r="CH60" s="1225" t="str">
        <f t="shared" si="18"/>
        <v>-</v>
      </c>
      <c r="CI60" s="1225" t="str">
        <f t="shared" si="18"/>
        <v>-</v>
      </c>
      <c r="CJ60" s="1225" t="str">
        <f t="shared" si="18"/>
        <v>-</v>
      </c>
      <c r="CK60" s="1225" t="str">
        <f t="shared" si="18"/>
        <v>-</v>
      </c>
      <c r="CL60" s="1616" t="str">
        <f t="shared" si="18"/>
        <v>-</v>
      </c>
      <c r="CM60" s="234" t="s">
        <v>167</v>
      </c>
      <c r="CN60" s="244" t="s">
        <v>183</v>
      </c>
    </row>
    <row r="61" spans="1:92" s="2" customFormat="1" ht="28.5" customHeight="1" x14ac:dyDescent="0.2">
      <c r="B61" s="1783" t="s">
        <v>139</v>
      </c>
      <c r="C61" s="201" t="s">
        <v>178</v>
      </c>
      <c r="D61" s="1769"/>
      <c r="E61" s="1770"/>
      <c r="F61" s="1770"/>
      <c r="G61" s="1770"/>
      <c r="H61" s="1564"/>
      <c r="I61" s="1564"/>
      <c r="J61" s="1564"/>
      <c r="K61" s="1564"/>
      <c r="L61" s="1564"/>
      <c r="M61" s="1564"/>
      <c r="N61" s="1551"/>
      <c r="O61" s="1551"/>
      <c r="P61" s="1556"/>
      <c r="Q61" s="1305"/>
      <c r="R61" s="1769"/>
      <c r="S61" s="1770"/>
      <c r="T61" s="1770"/>
      <c r="U61" s="1770"/>
      <c r="V61" s="1564"/>
      <c r="W61" s="1564"/>
      <c r="X61" s="1564"/>
      <c r="Y61" s="1564"/>
      <c r="Z61" s="1564"/>
      <c r="AA61" s="1564"/>
      <c r="AB61" s="1551"/>
      <c r="AC61" s="1551"/>
      <c r="AD61" s="1556"/>
      <c r="AE61" s="1305"/>
      <c r="AF61" s="1769"/>
      <c r="AG61" s="1770"/>
      <c r="AH61" s="1770"/>
      <c r="AI61" s="1770"/>
      <c r="AJ61" s="1564"/>
      <c r="AK61" s="1564"/>
      <c r="AL61" s="1564"/>
      <c r="AM61" s="1564"/>
      <c r="AN61" s="1564"/>
      <c r="AO61" s="1564"/>
      <c r="AP61" s="1551"/>
      <c r="AQ61" s="1551"/>
      <c r="AR61" s="1556"/>
      <c r="AS61" s="1305"/>
      <c r="AT61" s="1784"/>
      <c r="AU61" s="1534"/>
      <c r="AV61" s="1612" t="s">
        <v>65</v>
      </c>
      <c r="AW61" s="1734" t="str">
        <f>IF(SUM(COUNTBLANK(D60),COUNTBLANK(D62))=0,D62/D60,"-")</f>
        <v>-</v>
      </c>
      <c r="AX61" s="1225" t="str">
        <f t="shared" ref="AX61:CL61" si="19">IF(SUM(COUNTBLANK(E60),COUNTBLANK(E62))=0,E62/E60,"-")</f>
        <v>-</v>
      </c>
      <c r="AY61" s="1225" t="str">
        <f t="shared" si="19"/>
        <v>-</v>
      </c>
      <c r="AZ61" s="1225" t="str">
        <f t="shared" si="19"/>
        <v>-</v>
      </c>
      <c r="BA61" s="1225" t="str">
        <f t="shared" si="19"/>
        <v>-</v>
      </c>
      <c r="BB61" s="1225" t="str">
        <f t="shared" si="19"/>
        <v>-</v>
      </c>
      <c r="BC61" s="1225" t="str">
        <f t="shared" si="19"/>
        <v>-</v>
      </c>
      <c r="BD61" s="1225" t="str">
        <f t="shared" si="19"/>
        <v>-</v>
      </c>
      <c r="BE61" s="1225" t="str">
        <f t="shared" si="19"/>
        <v>-</v>
      </c>
      <c r="BF61" s="1225" t="str">
        <f t="shared" si="19"/>
        <v>-</v>
      </c>
      <c r="BG61" s="1225" t="str">
        <f t="shared" si="19"/>
        <v>-</v>
      </c>
      <c r="BH61" s="1225" t="str">
        <f t="shared" si="19"/>
        <v>-</v>
      </c>
      <c r="BI61" s="1225" t="str">
        <f t="shared" si="19"/>
        <v>-</v>
      </c>
      <c r="BJ61" s="1616" t="str">
        <f t="shared" si="19"/>
        <v>-</v>
      </c>
      <c r="BK61" s="1608" t="str">
        <f t="shared" si="19"/>
        <v>-</v>
      </c>
      <c r="BL61" s="1225" t="str">
        <f t="shared" si="19"/>
        <v>-</v>
      </c>
      <c r="BM61" s="1225" t="str">
        <f t="shared" si="19"/>
        <v>-</v>
      </c>
      <c r="BN61" s="1225" t="str">
        <f t="shared" si="19"/>
        <v>-</v>
      </c>
      <c r="BO61" s="1225" t="str">
        <f t="shared" si="19"/>
        <v>-</v>
      </c>
      <c r="BP61" s="1225" t="str">
        <f t="shared" si="19"/>
        <v>-</v>
      </c>
      <c r="BQ61" s="1225" t="str">
        <f t="shared" si="19"/>
        <v>-</v>
      </c>
      <c r="BR61" s="1225" t="str">
        <f t="shared" si="19"/>
        <v>-</v>
      </c>
      <c r="BS61" s="1225" t="str">
        <f t="shared" si="19"/>
        <v>-</v>
      </c>
      <c r="BT61" s="1225" t="str">
        <f t="shared" si="19"/>
        <v>-</v>
      </c>
      <c r="BU61" s="1225" t="str">
        <f t="shared" si="19"/>
        <v>-</v>
      </c>
      <c r="BV61" s="1225" t="str">
        <f t="shared" si="19"/>
        <v>-</v>
      </c>
      <c r="BW61" s="1225" t="str">
        <f t="shared" si="19"/>
        <v>-</v>
      </c>
      <c r="BX61" s="1616" t="str">
        <f t="shared" si="19"/>
        <v>-</v>
      </c>
      <c r="BY61" s="1608" t="str">
        <f t="shared" si="19"/>
        <v>-</v>
      </c>
      <c r="BZ61" s="1225" t="str">
        <f t="shared" si="19"/>
        <v>-</v>
      </c>
      <c r="CA61" s="1225" t="str">
        <f t="shared" si="19"/>
        <v>-</v>
      </c>
      <c r="CB61" s="1225" t="str">
        <f t="shared" si="19"/>
        <v>-</v>
      </c>
      <c r="CC61" s="1225" t="str">
        <f t="shared" si="19"/>
        <v>-</v>
      </c>
      <c r="CD61" s="1225" t="str">
        <f t="shared" si="19"/>
        <v>-</v>
      </c>
      <c r="CE61" s="1225" t="str">
        <f t="shared" si="19"/>
        <v>-</v>
      </c>
      <c r="CF61" s="1225" t="str">
        <f t="shared" si="19"/>
        <v>-</v>
      </c>
      <c r="CG61" s="1225" t="str">
        <f t="shared" si="19"/>
        <v>-</v>
      </c>
      <c r="CH61" s="1225" t="str">
        <f t="shared" si="19"/>
        <v>-</v>
      </c>
      <c r="CI61" s="1225" t="str">
        <f t="shared" si="19"/>
        <v>-</v>
      </c>
      <c r="CJ61" s="1225" t="str">
        <f t="shared" si="19"/>
        <v>-</v>
      </c>
      <c r="CK61" s="1225" t="str">
        <f t="shared" si="19"/>
        <v>-</v>
      </c>
      <c r="CL61" s="1616" t="str">
        <f t="shared" si="19"/>
        <v>-</v>
      </c>
      <c r="CM61" s="234" t="s">
        <v>161</v>
      </c>
      <c r="CN61" s="244" t="s">
        <v>184</v>
      </c>
    </row>
    <row r="62" spans="1:92" s="2" customFormat="1" ht="28.5" customHeight="1" x14ac:dyDescent="0.2">
      <c r="B62" s="1783" t="s">
        <v>140</v>
      </c>
      <c r="C62" s="237" t="s">
        <v>182</v>
      </c>
      <c r="D62" s="1769"/>
      <c r="E62" s="1770"/>
      <c r="F62" s="1770"/>
      <c r="G62" s="1770"/>
      <c r="H62" s="1564"/>
      <c r="I62" s="1564"/>
      <c r="J62" s="1564"/>
      <c r="K62" s="1564"/>
      <c r="L62" s="1564"/>
      <c r="M62" s="1564"/>
      <c r="N62" s="1551"/>
      <c r="O62" s="1551"/>
      <c r="P62" s="1556"/>
      <c r="Q62" s="1305"/>
      <c r="R62" s="1769"/>
      <c r="S62" s="1770"/>
      <c r="T62" s="1770"/>
      <c r="U62" s="1770"/>
      <c r="V62" s="1564"/>
      <c r="W62" s="1564"/>
      <c r="X62" s="1564"/>
      <c r="Y62" s="1564"/>
      <c r="Z62" s="1564"/>
      <c r="AA62" s="1564"/>
      <c r="AB62" s="1551"/>
      <c r="AC62" s="1551"/>
      <c r="AD62" s="1556"/>
      <c r="AE62" s="1305"/>
      <c r="AF62" s="1769"/>
      <c r="AG62" s="1770"/>
      <c r="AH62" s="1770"/>
      <c r="AI62" s="1770"/>
      <c r="AJ62" s="1564"/>
      <c r="AK62" s="1564"/>
      <c r="AL62" s="1564"/>
      <c r="AM62" s="1564"/>
      <c r="AN62" s="1564"/>
      <c r="AO62" s="1564"/>
      <c r="AP62" s="1551"/>
      <c r="AQ62" s="1551"/>
      <c r="AR62" s="1556"/>
      <c r="AS62" s="1305"/>
      <c r="AT62" s="1784"/>
      <c r="AU62" s="1534"/>
      <c r="AV62" s="1613" t="s">
        <v>64</v>
      </c>
      <c r="AW62" s="1735" t="str">
        <f>IF(SUM(COUNTBLANK(D60),COUNTBLANK(D61),COUNTBLANK(D75),COUNTBLANK(D76))=0,(D61+D76)/(D60+D75),"-")</f>
        <v>-</v>
      </c>
      <c r="AX62" s="1226" t="str">
        <f t="shared" ref="AX62:CL62" si="20">IF(SUM(COUNTBLANK(E60),COUNTBLANK(E61),COUNTBLANK(E75),COUNTBLANK(E76))=0,(E61+E76)/(E60+E75),"-")</f>
        <v>-</v>
      </c>
      <c r="AY62" s="1226" t="str">
        <f t="shared" si="20"/>
        <v>-</v>
      </c>
      <c r="AZ62" s="1226" t="str">
        <f t="shared" si="20"/>
        <v>-</v>
      </c>
      <c r="BA62" s="1226" t="str">
        <f t="shared" si="20"/>
        <v>-</v>
      </c>
      <c r="BB62" s="1226" t="str">
        <f t="shared" si="20"/>
        <v>-</v>
      </c>
      <c r="BC62" s="1226" t="str">
        <f t="shared" si="20"/>
        <v>-</v>
      </c>
      <c r="BD62" s="1226" t="str">
        <f t="shared" si="20"/>
        <v>-</v>
      </c>
      <c r="BE62" s="1226" t="str">
        <f t="shared" si="20"/>
        <v>-</v>
      </c>
      <c r="BF62" s="1226" t="str">
        <f t="shared" si="20"/>
        <v>-</v>
      </c>
      <c r="BG62" s="1226" t="str">
        <f t="shared" si="20"/>
        <v>-</v>
      </c>
      <c r="BH62" s="1226" t="str">
        <f t="shared" si="20"/>
        <v>-</v>
      </c>
      <c r="BI62" s="1226" t="str">
        <f t="shared" si="20"/>
        <v>-</v>
      </c>
      <c r="BJ62" s="1617" t="str">
        <f t="shared" si="20"/>
        <v>-</v>
      </c>
      <c r="BK62" s="1609" t="str">
        <f t="shared" si="20"/>
        <v>-</v>
      </c>
      <c r="BL62" s="1226" t="str">
        <f t="shared" si="20"/>
        <v>-</v>
      </c>
      <c r="BM62" s="1226" t="str">
        <f t="shared" si="20"/>
        <v>-</v>
      </c>
      <c r="BN62" s="1226" t="str">
        <f t="shared" si="20"/>
        <v>-</v>
      </c>
      <c r="BO62" s="1226" t="str">
        <f t="shared" si="20"/>
        <v>-</v>
      </c>
      <c r="BP62" s="1226" t="str">
        <f t="shared" si="20"/>
        <v>-</v>
      </c>
      <c r="BQ62" s="1226" t="str">
        <f t="shared" si="20"/>
        <v>-</v>
      </c>
      <c r="BR62" s="1226" t="str">
        <f t="shared" si="20"/>
        <v>-</v>
      </c>
      <c r="BS62" s="1226" t="str">
        <f t="shared" si="20"/>
        <v>-</v>
      </c>
      <c r="BT62" s="1226" t="str">
        <f t="shared" si="20"/>
        <v>-</v>
      </c>
      <c r="BU62" s="1226" t="str">
        <f t="shared" si="20"/>
        <v>-</v>
      </c>
      <c r="BV62" s="1226" t="str">
        <f t="shared" si="20"/>
        <v>-</v>
      </c>
      <c r="BW62" s="1226" t="str">
        <f t="shared" si="20"/>
        <v>-</v>
      </c>
      <c r="BX62" s="1617" t="str">
        <f t="shared" si="20"/>
        <v>-</v>
      </c>
      <c r="BY62" s="1609" t="str">
        <f t="shared" si="20"/>
        <v>-</v>
      </c>
      <c r="BZ62" s="1226" t="str">
        <f t="shared" si="20"/>
        <v>-</v>
      </c>
      <c r="CA62" s="1226" t="str">
        <f t="shared" si="20"/>
        <v>-</v>
      </c>
      <c r="CB62" s="1226" t="str">
        <f t="shared" si="20"/>
        <v>-</v>
      </c>
      <c r="CC62" s="1226" t="str">
        <f t="shared" si="20"/>
        <v>-</v>
      </c>
      <c r="CD62" s="1226" t="str">
        <f t="shared" si="20"/>
        <v>-</v>
      </c>
      <c r="CE62" s="1226" t="str">
        <f t="shared" si="20"/>
        <v>-</v>
      </c>
      <c r="CF62" s="1226" t="str">
        <f t="shared" si="20"/>
        <v>-</v>
      </c>
      <c r="CG62" s="1226" t="str">
        <f t="shared" si="20"/>
        <v>-</v>
      </c>
      <c r="CH62" s="1226" t="str">
        <f t="shared" si="20"/>
        <v>-</v>
      </c>
      <c r="CI62" s="1226" t="str">
        <f t="shared" si="20"/>
        <v>-</v>
      </c>
      <c r="CJ62" s="1226" t="str">
        <f t="shared" si="20"/>
        <v>-</v>
      </c>
      <c r="CK62" s="1226" t="str">
        <f t="shared" si="20"/>
        <v>-</v>
      </c>
      <c r="CL62" s="1617" t="str">
        <f t="shared" si="20"/>
        <v>-</v>
      </c>
      <c r="CM62" s="236" t="s">
        <v>949</v>
      </c>
      <c r="CN62" s="245" t="s">
        <v>193</v>
      </c>
    </row>
    <row r="63" spans="1:92" s="2" customFormat="1" ht="28.5" customHeight="1" x14ac:dyDescent="0.2">
      <c r="B63" s="1783" t="s">
        <v>141</v>
      </c>
      <c r="C63" s="201" t="s">
        <v>179</v>
      </c>
      <c r="D63" s="1769"/>
      <c r="E63" s="1770"/>
      <c r="F63" s="1770"/>
      <c r="G63" s="1770"/>
      <c r="H63" s="1564"/>
      <c r="I63" s="1564"/>
      <c r="J63" s="1564"/>
      <c r="K63" s="1564"/>
      <c r="L63" s="1564"/>
      <c r="M63" s="1564"/>
      <c r="N63" s="1551"/>
      <c r="O63" s="1551"/>
      <c r="P63" s="1556"/>
      <c r="Q63" s="1305"/>
      <c r="R63" s="1769"/>
      <c r="S63" s="1770"/>
      <c r="T63" s="1770"/>
      <c r="U63" s="1770"/>
      <c r="V63" s="1564"/>
      <c r="W63" s="1564"/>
      <c r="X63" s="1564"/>
      <c r="Y63" s="1564"/>
      <c r="Z63" s="1564"/>
      <c r="AA63" s="1564"/>
      <c r="AB63" s="1551"/>
      <c r="AC63" s="1551"/>
      <c r="AD63" s="1556"/>
      <c r="AE63" s="1305"/>
      <c r="AF63" s="1769"/>
      <c r="AG63" s="1770"/>
      <c r="AH63" s="1770"/>
      <c r="AI63" s="1770"/>
      <c r="AJ63" s="1564"/>
      <c r="AK63" s="1564"/>
      <c r="AL63" s="1564"/>
      <c r="AM63" s="1564"/>
      <c r="AN63" s="1564"/>
      <c r="AO63" s="1564"/>
      <c r="AP63" s="1551"/>
      <c r="AQ63" s="1551"/>
      <c r="AR63" s="1556"/>
      <c r="AS63" s="1305"/>
      <c r="AT63" s="1784"/>
      <c r="AU63" s="1534"/>
      <c r="AV63" s="1614" t="s">
        <v>74</v>
      </c>
      <c r="AW63" s="1583"/>
      <c r="AX63" s="1577"/>
      <c r="AY63" s="1577"/>
      <c r="AZ63" s="1577"/>
      <c r="BA63" s="1577"/>
      <c r="BB63" s="1577"/>
      <c r="BC63" s="1577"/>
      <c r="BD63" s="1577"/>
      <c r="BE63" s="1578"/>
      <c r="BF63" s="1578"/>
      <c r="BG63" s="1578"/>
      <c r="BH63" s="1578"/>
      <c r="BI63" s="1578"/>
      <c r="BJ63" s="1602"/>
      <c r="BK63" s="1592"/>
      <c r="BL63" s="1592"/>
      <c r="BM63" s="1592"/>
      <c r="BN63" s="1592"/>
      <c r="BO63" s="1592"/>
      <c r="BP63" s="1592"/>
      <c r="BQ63" s="1592"/>
      <c r="BR63" s="1592"/>
      <c r="BS63" s="1592"/>
      <c r="BT63" s="1592"/>
      <c r="BU63" s="1592"/>
      <c r="BV63" s="1592"/>
      <c r="BW63" s="1592"/>
      <c r="BX63" s="1602"/>
      <c r="BY63" s="1583"/>
      <c r="BZ63" s="1577"/>
      <c r="CA63" s="1577"/>
      <c r="CB63" s="1577"/>
      <c r="CC63" s="1577"/>
      <c r="CD63" s="1577"/>
      <c r="CE63" s="1577"/>
      <c r="CF63" s="1577"/>
      <c r="CG63" s="1578"/>
      <c r="CH63" s="1578"/>
      <c r="CI63" s="1578"/>
      <c r="CJ63" s="1578"/>
      <c r="CK63" s="1578"/>
      <c r="CL63" s="1602"/>
      <c r="CM63" s="221"/>
      <c r="CN63" s="238"/>
    </row>
    <row r="64" spans="1:92" s="2" customFormat="1" ht="28.5" customHeight="1" x14ac:dyDescent="0.2">
      <c r="B64" s="1783" t="s">
        <v>142</v>
      </c>
      <c r="C64" s="201" t="s">
        <v>180</v>
      </c>
      <c r="D64" s="1769"/>
      <c r="E64" s="1770"/>
      <c r="F64" s="1770"/>
      <c r="G64" s="1770"/>
      <c r="H64" s="1564"/>
      <c r="I64" s="1564"/>
      <c r="J64" s="1564"/>
      <c r="K64" s="1564"/>
      <c r="L64" s="1564"/>
      <c r="M64" s="1564"/>
      <c r="N64" s="1551"/>
      <c r="O64" s="1551"/>
      <c r="P64" s="1556"/>
      <c r="Q64" s="1305"/>
      <c r="R64" s="1769"/>
      <c r="S64" s="1770"/>
      <c r="T64" s="1770"/>
      <c r="U64" s="1770"/>
      <c r="V64" s="1564"/>
      <c r="W64" s="1564"/>
      <c r="X64" s="1564"/>
      <c r="Y64" s="1564"/>
      <c r="Z64" s="1564"/>
      <c r="AA64" s="1564"/>
      <c r="AB64" s="1551"/>
      <c r="AC64" s="1551"/>
      <c r="AD64" s="1556"/>
      <c r="AE64" s="1305"/>
      <c r="AF64" s="1769"/>
      <c r="AG64" s="1770"/>
      <c r="AH64" s="1770"/>
      <c r="AI64" s="1770"/>
      <c r="AJ64" s="1564"/>
      <c r="AK64" s="1564"/>
      <c r="AL64" s="1564"/>
      <c r="AM64" s="1564"/>
      <c r="AN64" s="1564"/>
      <c r="AO64" s="1564"/>
      <c r="AP64" s="1551"/>
      <c r="AQ64" s="1551"/>
      <c r="AR64" s="1556"/>
      <c r="AS64" s="1305"/>
      <c r="AT64" s="1784"/>
      <c r="AU64" s="1534"/>
      <c r="AV64" s="1612" t="s">
        <v>66</v>
      </c>
      <c r="AW64" s="1734" t="str">
        <f>IF(SUM(COUNTBLANK(D60),COUNTBLANK(D63),COUNTBLANK(D69),COUNTBLANK(D72))=0,(D63-D69-D72)/D60,"-")</f>
        <v>-</v>
      </c>
      <c r="AX64" s="1225" t="str">
        <f t="shared" ref="AX64:CL64" si="21">IF(SUM(COUNTBLANK(E60),COUNTBLANK(E63),COUNTBLANK(E69),COUNTBLANK(E72))=0,(E63-E69-E72)/E60,"-")</f>
        <v>-</v>
      </c>
      <c r="AY64" s="1225" t="str">
        <f t="shared" si="21"/>
        <v>-</v>
      </c>
      <c r="AZ64" s="1225" t="str">
        <f t="shared" si="21"/>
        <v>-</v>
      </c>
      <c r="BA64" s="1225" t="str">
        <f t="shared" si="21"/>
        <v>-</v>
      </c>
      <c r="BB64" s="1225" t="str">
        <f t="shared" si="21"/>
        <v>-</v>
      </c>
      <c r="BC64" s="1225" t="str">
        <f t="shared" si="21"/>
        <v>-</v>
      </c>
      <c r="BD64" s="1225" t="str">
        <f t="shared" si="21"/>
        <v>-</v>
      </c>
      <c r="BE64" s="1225" t="str">
        <f t="shared" si="21"/>
        <v>-</v>
      </c>
      <c r="BF64" s="1225" t="str">
        <f t="shared" si="21"/>
        <v>-</v>
      </c>
      <c r="BG64" s="1225" t="str">
        <f t="shared" si="21"/>
        <v>-</v>
      </c>
      <c r="BH64" s="1225" t="str">
        <f t="shared" si="21"/>
        <v>-</v>
      </c>
      <c r="BI64" s="1225" t="str">
        <f t="shared" si="21"/>
        <v>-</v>
      </c>
      <c r="BJ64" s="1616" t="str">
        <f t="shared" si="21"/>
        <v>-</v>
      </c>
      <c r="BK64" s="1608" t="str">
        <f t="shared" si="21"/>
        <v>-</v>
      </c>
      <c r="BL64" s="1225" t="str">
        <f t="shared" si="21"/>
        <v>-</v>
      </c>
      <c r="BM64" s="1225" t="str">
        <f t="shared" si="21"/>
        <v>-</v>
      </c>
      <c r="BN64" s="1225" t="str">
        <f t="shared" si="21"/>
        <v>-</v>
      </c>
      <c r="BO64" s="1225" t="str">
        <f t="shared" si="21"/>
        <v>-</v>
      </c>
      <c r="BP64" s="1225" t="str">
        <f t="shared" si="21"/>
        <v>-</v>
      </c>
      <c r="BQ64" s="1225" t="str">
        <f t="shared" si="21"/>
        <v>-</v>
      </c>
      <c r="BR64" s="1225" t="str">
        <f t="shared" si="21"/>
        <v>-</v>
      </c>
      <c r="BS64" s="1225" t="str">
        <f t="shared" si="21"/>
        <v>-</v>
      </c>
      <c r="BT64" s="1225" t="str">
        <f t="shared" si="21"/>
        <v>-</v>
      </c>
      <c r="BU64" s="1225" t="str">
        <f t="shared" si="21"/>
        <v>-</v>
      </c>
      <c r="BV64" s="1225" t="str">
        <f t="shared" si="21"/>
        <v>-</v>
      </c>
      <c r="BW64" s="1225" t="str">
        <f t="shared" si="21"/>
        <v>-</v>
      </c>
      <c r="BX64" s="1616" t="str">
        <f t="shared" si="21"/>
        <v>-</v>
      </c>
      <c r="BY64" s="1608" t="str">
        <f t="shared" si="21"/>
        <v>-</v>
      </c>
      <c r="BZ64" s="1225" t="str">
        <f t="shared" si="21"/>
        <v>-</v>
      </c>
      <c r="CA64" s="1225" t="str">
        <f t="shared" si="21"/>
        <v>-</v>
      </c>
      <c r="CB64" s="1225" t="str">
        <f t="shared" si="21"/>
        <v>-</v>
      </c>
      <c r="CC64" s="1225" t="str">
        <f t="shared" si="21"/>
        <v>-</v>
      </c>
      <c r="CD64" s="1225" t="str">
        <f t="shared" si="21"/>
        <v>-</v>
      </c>
      <c r="CE64" s="1225" t="str">
        <f t="shared" si="21"/>
        <v>-</v>
      </c>
      <c r="CF64" s="1225" t="str">
        <f t="shared" si="21"/>
        <v>-</v>
      </c>
      <c r="CG64" s="1225" t="str">
        <f t="shared" si="21"/>
        <v>-</v>
      </c>
      <c r="CH64" s="1225" t="str">
        <f t="shared" si="21"/>
        <v>-</v>
      </c>
      <c r="CI64" s="1225" t="str">
        <f t="shared" si="21"/>
        <v>-</v>
      </c>
      <c r="CJ64" s="1225" t="str">
        <f t="shared" si="21"/>
        <v>-</v>
      </c>
      <c r="CK64" s="1225" t="str">
        <f t="shared" si="21"/>
        <v>-</v>
      </c>
      <c r="CL64" s="1616" t="str">
        <f t="shared" si="21"/>
        <v>-</v>
      </c>
      <c r="CM64" s="234" t="s">
        <v>169</v>
      </c>
      <c r="CN64" s="244" t="s">
        <v>269</v>
      </c>
    </row>
    <row r="65" spans="1:92" s="2" customFormat="1" ht="28.5" customHeight="1" x14ac:dyDescent="0.2">
      <c r="B65" s="1783" t="s">
        <v>143</v>
      </c>
      <c r="C65" s="201" t="s">
        <v>181</v>
      </c>
      <c r="D65" s="1769"/>
      <c r="E65" s="1770"/>
      <c r="F65" s="1770"/>
      <c r="G65" s="1770"/>
      <c r="H65" s="1564"/>
      <c r="I65" s="1564"/>
      <c r="J65" s="1564"/>
      <c r="K65" s="1564"/>
      <c r="L65" s="1564"/>
      <c r="M65" s="1564"/>
      <c r="N65" s="1551"/>
      <c r="O65" s="1551"/>
      <c r="P65" s="1556"/>
      <c r="Q65" s="1305"/>
      <c r="R65" s="1769"/>
      <c r="S65" s="1770"/>
      <c r="T65" s="1770"/>
      <c r="U65" s="1770"/>
      <c r="V65" s="1564"/>
      <c r="W65" s="1564"/>
      <c r="X65" s="1564"/>
      <c r="Y65" s="1564"/>
      <c r="Z65" s="1564"/>
      <c r="AA65" s="1564"/>
      <c r="AB65" s="1551"/>
      <c r="AC65" s="1551"/>
      <c r="AD65" s="1556"/>
      <c r="AE65" s="1305"/>
      <c r="AF65" s="1769"/>
      <c r="AG65" s="1770"/>
      <c r="AH65" s="1770"/>
      <c r="AI65" s="1770"/>
      <c r="AJ65" s="1564"/>
      <c r="AK65" s="1564"/>
      <c r="AL65" s="1564"/>
      <c r="AM65" s="1564"/>
      <c r="AN65" s="1564"/>
      <c r="AO65" s="1564"/>
      <c r="AP65" s="1551"/>
      <c r="AQ65" s="1551"/>
      <c r="AR65" s="1556"/>
      <c r="AS65" s="1305"/>
      <c r="AT65" s="1784"/>
      <c r="AU65" s="1534"/>
      <c r="AV65" s="1612" t="s">
        <v>67</v>
      </c>
      <c r="AW65" s="1734" t="str">
        <f>IF(SUM(COUNTBLANK(D64),COUNTBLANK(D70))=0,D70/D64,"-")</f>
        <v>-</v>
      </c>
      <c r="AX65" s="1225" t="str">
        <f t="shared" ref="AX65:CL65" si="22">IF(SUM(COUNTBLANK(E64),COUNTBLANK(E70))=0,E70/E64,"-")</f>
        <v>-</v>
      </c>
      <c r="AY65" s="1225" t="str">
        <f t="shared" si="22"/>
        <v>-</v>
      </c>
      <c r="AZ65" s="1225" t="str">
        <f t="shared" si="22"/>
        <v>-</v>
      </c>
      <c r="BA65" s="1225" t="str">
        <f t="shared" si="22"/>
        <v>-</v>
      </c>
      <c r="BB65" s="1225" t="str">
        <f t="shared" si="22"/>
        <v>-</v>
      </c>
      <c r="BC65" s="1225" t="str">
        <f t="shared" si="22"/>
        <v>-</v>
      </c>
      <c r="BD65" s="1225" t="str">
        <f t="shared" si="22"/>
        <v>-</v>
      </c>
      <c r="BE65" s="1225" t="str">
        <f t="shared" si="22"/>
        <v>-</v>
      </c>
      <c r="BF65" s="1225" t="str">
        <f t="shared" si="22"/>
        <v>-</v>
      </c>
      <c r="BG65" s="1225" t="str">
        <f t="shared" si="22"/>
        <v>-</v>
      </c>
      <c r="BH65" s="1225" t="str">
        <f t="shared" si="22"/>
        <v>-</v>
      </c>
      <c r="BI65" s="1225" t="str">
        <f t="shared" si="22"/>
        <v>-</v>
      </c>
      <c r="BJ65" s="1616" t="str">
        <f t="shared" si="22"/>
        <v>-</v>
      </c>
      <c r="BK65" s="1608" t="str">
        <f t="shared" si="22"/>
        <v>-</v>
      </c>
      <c r="BL65" s="1225" t="str">
        <f t="shared" si="22"/>
        <v>-</v>
      </c>
      <c r="BM65" s="1225" t="str">
        <f t="shared" si="22"/>
        <v>-</v>
      </c>
      <c r="BN65" s="1225" t="str">
        <f t="shared" si="22"/>
        <v>-</v>
      </c>
      <c r="BO65" s="1225" t="str">
        <f t="shared" si="22"/>
        <v>-</v>
      </c>
      <c r="BP65" s="1225" t="str">
        <f t="shared" si="22"/>
        <v>-</v>
      </c>
      <c r="BQ65" s="1225" t="str">
        <f t="shared" si="22"/>
        <v>-</v>
      </c>
      <c r="BR65" s="1225" t="str">
        <f t="shared" si="22"/>
        <v>-</v>
      </c>
      <c r="BS65" s="1225" t="str">
        <f t="shared" si="22"/>
        <v>-</v>
      </c>
      <c r="BT65" s="1225" t="str">
        <f t="shared" si="22"/>
        <v>-</v>
      </c>
      <c r="BU65" s="1225" t="str">
        <f t="shared" si="22"/>
        <v>-</v>
      </c>
      <c r="BV65" s="1225" t="str">
        <f t="shared" si="22"/>
        <v>-</v>
      </c>
      <c r="BW65" s="1225" t="str">
        <f t="shared" si="22"/>
        <v>-</v>
      </c>
      <c r="BX65" s="1616" t="str">
        <f t="shared" si="22"/>
        <v>-</v>
      </c>
      <c r="BY65" s="1608" t="str">
        <f t="shared" si="22"/>
        <v>-</v>
      </c>
      <c r="BZ65" s="1225" t="str">
        <f t="shared" si="22"/>
        <v>-</v>
      </c>
      <c r="CA65" s="1225" t="str">
        <f t="shared" si="22"/>
        <v>-</v>
      </c>
      <c r="CB65" s="1225" t="str">
        <f t="shared" si="22"/>
        <v>-</v>
      </c>
      <c r="CC65" s="1225" t="str">
        <f t="shared" si="22"/>
        <v>-</v>
      </c>
      <c r="CD65" s="1225" t="str">
        <f t="shared" si="22"/>
        <v>-</v>
      </c>
      <c r="CE65" s="1225" t="str">
        <f t="shared" si="22"/>
        <v>-</v>
      </c>
      <c r="CF65" s="1225" t="str">
        <f t="shared" si="22"/>
        <v>-</v>
      </c>
      <c r="CG65" s="1225" t="str">
        <f t="shared" si="22"/>
        <v>-</v>
      </c>
      <c r="CH65" s="1225" t="str">
        <f t="shared" si="22"/>
        <v>-</v>
      </c>
      <c r="CI65" s="1225" t="str">
        <f t="shared" si="22"/>
        <v>-</v>
      </c>
      <c r="CJ65" s="1225" t="str">
        <f t="shared" si="22"/>
        <v>-</v>
      </c>
      <c r="CK65" s="1225" t="str">
        <f t="shared" si="22"/>
        <v>-</v>
      </c>
      <c r="CL65" s="1616" t="str">
        <f t="shared" si="22"/>
        <v>-</v>
      </c>
      <c r="CM65" s="234" t="s">
        <v>170</v>
      </c>
      <c r="CN65" s="244" t="s">
        <v>270</v>
      </c>
    </row>
    <row r="66" spans="1:92" s="2" customFormat="1" ht="28.5" customHeight="1" x14ac:dyDescent="0.2">
      <c r="B66" s="1823" t="s">
        <v>144</v>
      </c>
      <c r="C66" s="201" t="s">
        <v>252</v>
      </c>
      <c r="D66" s="1769"/>
      <c r="E66" s="1770"/>
      <c r="F66" s="1770"/>
      <c r="G66" s="1770"/>
      <c r="H66" s="1564"/>
      <c r="I66" s="1564"/>
      <c r="J66" s="1564"/>
      <c r="K66" s="1564"/>
      <c r="L66" s="1564"/>
      <c r="M66" s="1564"/>
      <c r="N66" s="1551"/>
      <c r="O66" s="1551"/>
      <c r="P66" s="1556"/>
      <c r="Q66" s="1305"/>
      <c r="R66" s="1769"/>
      <c r="S66" s="1770"/>
      <c r="T66" s="1770"/>
      <c r="U66" s="1770"/>
      <c r="V66" s="1564"/>
      <c r="W66" s="1564"/>
      <c r="X66" s="1564"/>
      <c r="Y66" s="1564"/>
      <c r="Z66" s="1564"/>
      <c r="AA66" s="1564"/>
      <c r="AB66" s="1551"/>
      <c r="AC66" s="1551"/>
      <c r="AD66" s="1556"/>
      <c r="AE66" s="1305"/>
      <c r="AF66" s="1769"/>
      <c r="AG66" s="1770"/>
      <c r="AH66" s="1770"/>
      <c r="AI66" s="1770"/>
      <c r="AJ66" s="1564"/>
      <c r="AK66" s="1564"/>
      <c r="AL66" s="1564"/>
      <c r="AM66" s="1564"/>
      <c r="AN66" s="1564"/>
      <c r="AO66" s="1564"/>
      <c r="AP66" s="1551"/>
      <c r="AQ66" s="1551"/>
      <c r="AR66" s="1556"/>
      <c r="AS66" s="1305"/>
      <c r="AT66" s="1784"/>
      <c r="AU66" s="1534"/>
      <c r="AV66" s="1613" t="s">
        <v>68</v>
      </c>
      <c r="AW66" s="1735" t="str">
        <f>IF(SUM(COUNTBLANK(D65),COUNTBLANK(D71))=0,D71/D65,"-")</f>
        <v>-</v>
      </c>
      <c r="AX66" s="1226" t="str">
        <f t="shared" ref="AX66:CL66" si="23">IF(SUM(COUNTBLANK(E65),COUNTBLANK(E71))=0,E71/E65,"-")</f>
        <v>-</v>
      </c>
      <c r="AY66" s="1226" t="str">
        <f t="shared" si="23"/>
        <v>-</v>
      </c>
      <c r="AZ66" s="1226" t="str">
        <f t="shared" si="23"/>
        <v>-</v>
      </c>
      <c r="BA66" s="1226" t="str">
        <f t="shared" si="23"/>
        <v>-</v>
      </c>
      <c r="BB66" s="1226" t="str">
        <f t="shared" si="23"/>
        <v>-</v>
      </c>
      <c r="BC66" s="1226" t="str">
        <f t="shared" si="23"/>
        <v>-</v>
      </c>
      <c r="BD66" s="1226" t="str">
        <f t="shared" si="23"/>
        <v>-</v>
      </c>
      <c r="BE66" s="1226" t="str">
        <f t="shared" si="23"/>
        <v>-</v>
      </c>
      <c r="BF66" s="1226" t="str">
        <f t="shared" si="23"/>
        <v>-</v>
      </c>
      <c r="BG66" s="1226" t="str">
        <f t="shared" si="23"/>
        <v>-</v>
      </c>
      <c r="BH66" s="1226" t="str">
        <f t="shared" si="23"/>
        <v>-</v>
      </c>
      <c r="BI66" s="1226" t="str">
        <f t="shared" si="23"/>
        <v>-</v>
      </c>
      <c r="BJ66" s="1617" t="str">
        <f t="shared" si="23"/>
        <v>-</v>
      </c>
      <c r="BK66" s="1609" t="str">
        <f t="shared" si="23"/>
        <v>-</v>
      </c>
      <c r="BL66" s="1226" t="str">
        <f t="shared" si="23"/>
        <v>-</v>
      </c>
      <c r="BM66" s="1226" t="str">
        <f t="shared" si="23"/>
        <v>-</v>
      </c>
      <c r="BN66" s="1226" t="str">
        <f t="shared" si="23"/>
        <v>-</v>
      </c>
      <c r="BO66" s="1226" t="str">
        <f t="shared" si="23"/>
        <v>-</v>
      </c>
      <c r="BP66" s="1226" t="str">
        <f t="shared" si="23"/>
        <v>-</v>
      </c>
      <c r="BQ66" s="1226" t="str">
        <f t="shared" si="23"/>
        <v>-</v>
      </c>
      <c r="BR66" s="1226" t="str">
        <f t="shared" si="23"/>
        <v>-</v>
      </c>
      <c r="BS66" s="1226" t="str">
        <f t="shared" si="23"/>
        <v>-</v>
      </c>
      <c r="BT66" s="1226" t="str">
        <f t="shared" si="23"/>
        <v>-</v>
      </c>
      <c r="BU66" s="1226" t="str">
        <f t="shared" si="23"/>
        <v>-</v>
      </c>
      <c r="BV66" s="1226" t="str">
        <f t="shared" si="23"/>
        <v>-</v>
      </c>
      <c r="BW66" s="1226" t="str">
        <f t="shared" si="23"/>
        <v>-</v>
      </c>
      <c r="BX66" s="1617" t="str">
        <f t="shared" si="23"/>
        <v>-</v>
      </c>
      <c r="BY66" s="1609" t="str">
        <f t="shared" si="23"/>
        <v>-</v>
      </c>
      <c r="BZ66" s="1226" t="str">
        <f t="shared" si="23"/>
        <v>-</v>
      </c>
      <c r="CA66" s="1226" t="str">
        <f t="shared" si="23"/>
        <v>-</v>
      </c>
      <c r="CB66" s="1226" t="str">
        <f t="shared" si="23"/>
        <v>-</v>
      </c>
      <c r="CC66" s="1226" t="str">
        <f t="shared" si="23"/>
        <v>-</v>
      </c>
      <c r="CD66" s="1226" t="str">
        <f t="shared" si="23"/>
        <v>-</v>
      </c>
      <c r="CE66" s="1226" t="str">
        <f t="shared" si="23"/>
        <v>-</v>
      </c>
      <c r="CF66" s="1226" t="str">
        <f t="shared" si="23"/>
        <v>-</v>
      </c>
      <c r="CG66" s="1226" t="str">
        <f t="shared" si="23"/>
        <v>-</v>
      </c>
      <c r="CH66" s="1226" t="str">
        <f t="shared" si="23"/>
        <v>-</v>
      </c>
      <c r="CI66" s="1226" t="str">
        <f t="shared" si="23"/>
        <v>-</v>
      </c>
      <c r="CJ66" s="1226" t="str">
        <f t="shared" si="23"/>
        <v>-</v>
      </c>
      <c r="CK66" s="1226" t="str">
        <f t="shared" si="23"/>
        <v>-</v>
      </c>
      <c r="CL66" s="1617" t="str">
        <f t="shared" si="23"/>
        <v>-</v>
      </c>
      <c r="CM66" s="236" t="s">
        <v>272</v>
      </c>
      <c r="CN66" s="245" t="s">
        <v>271</v>
      </c>
    </row>
    <row r="67" spans="1:92" s="2" customFormat="1" ht="28.5" customHeight="1" thickBot="1" x14ac:dyDescent="0.25">
      <c r="B67" s="1785" t="s">
        <v>145</v>
      </c>
      <c r="C67" s="1786" t="s">
        <v>258</v>
      </c>
      <c r="D67" s="1787"/>
      <c r="E67" s="1788"/>
      <c r="F67" s="1788"/>
      <c r="G67" s="1788"/>
      <c r="H67" s="1789"/>
      <c r="I67" s="1789"/>
      <c r="J67" s="1789"/>
      <c r="K67" s="1789"/>
      <c r="L67" s="1789"/>
      <c r="M67" s="1789"/>
      <c r="N67" s="1790"/>
      <c r="O67" s="1790"/>
      <c r="P67" s="1791"/>
      <c r="Q67" s="1792"/>
      <c r="R67" s="1787"/>
      <c r="S67" s="1788"/>
      <c r="T67" s="1788"/>
      <c r="U67" s="1788"/>
      <c r="V67" s="1789"/>
      <c r="W67" s="1789"/>
      <c r="X67" s="1789"/>
      <c r="Y67" s="1789"/>
      <c r="Z67" s="1789"/>
      <c r="AA67" s="1789"/>
      <c r="AB67" s="1790"/>
      <c r="AC67" s="1790"/>
      <c r="AD67" s="1791"/>
      <c r="AE67" s="1792"/>
      <c r="AF67" s="1787"/>
      <c r="AG67" s="1788"/>
      <c r="AH67" s="1788"/>
      <c r="AI67" s="1788"/>
      <c r="AJ67" s="1789"/>
      <c r="AK67" s="1789"/>
      <c r="AL67" s="1789"/>
      <c r="AM67" s="1789"/>
      <c r="AN67" s="1789"/>
      <c r="AO67" s="1789"/>
      <c r="AP67" s="1790"/>
      <c r="AQ67" s="1790"/>
      <c r="AR67" s="1791"/>
      <c r="AS67" s="1792"/>
      <c r="AT67" s="1793"/>
      <c r="AU67" s="1534"/>
      <c r="AV67" s="1614" t="s">
        <v>72</v>
      </c>
      <c r="AW67" s="1583"/>
      <c r="AX67" s="1577"/>
      <c r="AY67" s="1577"/>
      <c r="AZ67" s="1577"/>
      <c r="BA67" s="1577"/>
      <c r="BB67" s="1577"/>
      <c r="BC67" s="1577"/>
      <c r="BD67" s="1577"/>
      <c r="BE67" s="1578"/>
      <c r="BF67" s="1578"/>
      <c r="BG67" s="1578"/>
      <c r="BH67" s="1578"/>
      <c r="BI67" s="1578"/>
      <c r="BJ67" s="1602"/>
      <c r="BK67" s="1592"/>
      <c r="BL67" s="1592"/>
      <c r="BM67" s="1592"/>
      <c r="BN67" s="1592"/>
      <c r="BO67" s="1592"/>
      <c r="BP67" s="1592"/>
      <c r="BQ67" s="1592"/>
      <c r="BR67" s="1592"/>
      <c r="BS67" s="1592"/>
      <c r="BT67" s="1592"/>
      <c r="BU67" s="1592"/>
      <c r="BV67" s="1592"/>
      <c r="BW67" s="1592"/>
      <c r="BX67" s="1602"/>
      <c r="BY67" s="1583"/>
      <c r="BZ67" s="1577"/>
      <c r="CA67" s="1577"/>
      <c r="CB67" s="1577"/>
      <c r="CC67" s="1577"/>
      <c r="CD67" s="1577"/>
      <c r="CE67" s="1577"/>
      <c r="CF67" s="1577"/>
      <c r="CG67" s="1578"/>
      <c r="CH67" s="1578"/>
      <c r="CI67" s="1578"/>
      <c r="CJ67" s="1578"/>
      <c r="CK67" s="1578"/>
      <c r="CL67" s="1602"/>
      <c r="CM67" s="221"/>
      <c r="CN67" s="238"/>
    </row>
    <row r="68" spans="1:92" s="48" customFormat="1" ht="28.5" customHeight="1" x14ac:dyDescent="0.2">
      <c r="A68" s="47"/>
      <c r="B68" s="1794" t="s">
        <v>48</v>
      </c>
      <c r="C68" s="170"/>
      <c r="D68" s="1795"/>
      <c r="E68" s="1796"/>
      <c r="F68" s="1796"/>
      <c r="G68" s="1796"/>
      <c r="H68" s="1796"/>
      <c r="I68" s="1796"/>
      <c r="J68" s="1796"/>
      <c r="K68" s="1796"/>
      <c r="L68" s="1796"/>
      <c r="M68" s="1796"/>
      <c r="N68" s="1797"/>
      <c r="O68" s="1797"/>
      <c r="P68" s="1798"/>
      <c r="Q68" s="1799"/>
      <c r="R68" s="1795"/>
      <c r="S68" s="1796"/>
      <c r="T68" s="1796"/>
      <c r="U68" s="1796"/>
      <c r="V68" s="1796"/>
      <c r="W68" s="1796"/>
      <c r="X68" s="1796"/>
      <c r="Y68" s="1796"/>
      <c r="Z68" s="1796"/>
      <c r="AA68" s="1796"/>
      <c r="AB68" s="1797"/>
      <c r="AC68" s="1797"/>
      <c r="AD68" s="1798"/>
      <c r="AE68" s="1799"/>
      <c r="AF68" s="1795"/>
      <c r="AG68" s="1796"/>
      <c r="AH68" s="1796"/>
      <c r="AI68" s="1796"/>
      <c r="AJ68" s="1796"/>
      <c r="AK68" s="1796"/>
      <c r="AL68" s="1796"/>
      <c r="AM68" s="1796"/>
      <c r="AN68" s="1796"/>
      <c r="AO68" s="1796"/>
      <c r="AP68" s="1797"/>
      <c r="AQ68" s="1797"/>
      <c r="AR68" s="1798"/>
      <c r="AS68" s="1799"/>
      <c r="AT68" s="1800"/>
      <c r="AU68" s="56"/>
      <c r="AV68" s="1612" t="s">
        <v>156</v>
      </c>
      <c r="AW68" s="1608" t="str">
        <f>IF(SUM(COUNTBLANK(D60),COUNTBLANK(D67),COUNTBLANK(D71))=0,(D60-D67+D71)/D60,"-")</f>
        <v>-</v>
      </c>
      <c r="AX68" s="1225" t="str">
        <f t="shared" ref="AX68:CL68" si="24">IF(SUM(COUNTBLANK(E60),COUNTBLANK(E67),COUNTBLANK(E71))=0,(E60-E67+E71)/E60,"-")</f>
        <v>-</v>
      </c>
      <c r="AY68" s="1225" t="str">
        <f t="shared" si="24"/>
        <v>-</v>
      </c>
      <c r="AZ68" s="1225" t="str">
        <f t="shared" si="24"/>
        <v>-</v>
      </c>
      <c r="BA68" s="1225" t="str">
        <f t="shared" si="24"/>
        <v>-</v>
      </c>
      <c r="BB68" s="1225" t="str">
        <f t="shared" si="24"/>
        <v>-</v>
      </c>
      <c r="BC68" s="1225" t="str">
        <f t="shared" si="24"/>
        <v>-</v>
      </c>
      <c r="BD68" s="1225" t="str">
        <f t="shared" si="24"/>
        <v>-</v>
      </c>
      <c r="BE68" s="1225" t="str">
        <f t="shared" si="24"/>
        <v>-</v>
      </c>
      <c r="BF68" s="1225" t="str">
        <f t="shared" si="24"/>
        <v>-</v>
      </c>
      <c r="BG68" s="1225" t="str">
        <f t="shared" si="24"/>
        <v>-</v>
      </c>
      <c r="BH68" s="1225" t="str">
        <f t="shared" si="24"/>
        <v>-</v>
      </c>
      <c r="BI68" s="1225" t="str">
        <f t="shared" si="24"/>
        <v>-</v>
      </c>
      <c r="BJ68" s="1616" t="str">
        <f t="shared" si="24"/>
        <v>-</v>
      </c>
      <c r="BK68" s="1608" t="str">
        <f t="shared" si="24"/>
        <v>-</v>
      </c>
      <c r="BL68" s="1225" t="str">
        <f t="shared" si="24"/>
        <v>-</v>
      </c>
      <c r="BM68" s="1225" t="str">
        <f t="shared" si="24"/>
        <v>-</v>
      </c>
      <c r="BN68" s="1225" t="str">
        <f t="shared" si="24"/>
        <v>-</v>
      </c>
      <c r="BO68" s="1225" t="str">
        <f t="shared" si="24"/>
        <v>-</v>
      </c>
      <c r="BP68" s="1225" t="str">
        <f t="shared" si="24"/>
        <v>-</v>
      </c>
      <c r="BQ68" s="1225" t="str">
        <f t="shared" si="24"/>
        <v>-</v>
      </c>
      <c r="BR68" s="1225" t="str">
        <f t="shared" si="24"/>
        <v>-</v>
      </c>
      <c r="BS68" s="1225" t="str">
        <f t="shared" si="24"/>
        <v>-</v>
      </c>
      <c r="BT68" s="1225" t="str">
        <f t="shared" si="24"/>
        <v>-</v>
      </c>
      <c r="BU68" s="1225" t="str">
        <f t="shared" si="24"/>
        <v>-</v>
      </c>
      <c r="BV68" s="1225" t="str">
        <f t="shared" si="24"/>
        <v>-</v>
      </c>
      <c r="BW68" s="1225" t="str">
        <f t="shared" si="24"/>
        <v>-</v>
      </c>
      <c r="BX68" s="1616" t="str">
        <f t="shared" si="24"/>
        <v>-</v>
      </c>
      <c r="BY68" s="1608" t="str">
        <f t="shared" si="24"/>
        <v>-</v>
      </c>
      <c r="BZ68" s="1225" t="str">
        <f t="shared" si="24"/>
        <v>-</v>
      </c>
      <c r="CA68" s="1225" t="str">
        <f t="shared" si="24"/>
        <v>-</v>
      </c>
      <c r="CB68" s="1225" t="str">
        <f t="shared" si="24"/>
        <v>-</v>
      </c>
      <c r="CC68" s="1225" t="str">
        <f t="shared" si="24"/>
        <v>-</v>
      </c>
      <c r="CD68" s="1225" t="str">
        <f t="shared" si="24"/>
        <v>-</v>
      </c>
      <c r="CE68" s="1225" t="str">
        <f t="shared" si="24"/>
        <v>-</v>
      </c>
      <c r="CF68" s="1225" t="str">
        <f t="shared" si="24"/>
        <v>-</v>
      </c>
      <c r="CG68" s="1225" t="str">
        <f t="shared" si="24"/>
        <v>-</v>
      </c>
      <c r="CH68" s="1225" t="str">
        <f t="shared" si="24"/>
        <v>-</v>
      </c>
      <c r="CI68" s="1225" t="str">
        <f t="shared" si="24"/>
        <v>-</v>
      </c>
      <c r="CJ68" s="1225" t="str">
        <f t="shared" si="24"/>
        <v>-</v>
      </c>
      <c r="CK68" s="1225" t="str">
        <f t="shared" si="24"/>
        <v>-</v>
      </c>
      <c r="CL68" s="1616" t="str">
        <f t="shared" si="24"/>
        <v>-</v>
      </c>
      <c r="CM68" s="234" t="s">
        <v>275</v>
      </c>
      <c r="CN68" s="245" t="s">
        <v>273</v>
      </c>
    </row>
    <row r="69" spans="1:92" s="2" customFormat="1" ht="28.5" customHeight="1" x14ac:dyDescent="0.2">
      <c r="B69" s="1783" t="s">
        <v>146</v>
      </c>
      <c r="C69" s="201" t="s">
        <v>263</v>
      </c>
      <c r="D69" s="1769"/>
      <c r="E69" s="1770"/>
      <c r="F69" s="1770"/>
      <c r="G69" s="1770"/>
      <c r="H69" s="1770"/>
      <c r="I69" s="1770"/>
      <c r="J69" s="1770"/>
      <c r="K69" s="1770"/>
      <c r="L69" s="1770"/>
      <c r="M69" s="1770"/>
      <c r="N69" s="1551"/>
      <c r="O69" s="1551"/>
      <c r="P69" s="1556"/>
      <c r="Q69" s="1305"/>
      <c r="R69" s="1769"/>
      <c r="S69" s="1770"/>
      <c r="T69" s="1770"/>
      <c r="U69" s="1770"/>
      <c r="V69" s="1770"/>
      <c r="W69" s="1770"/>
      <c r="X69" s="1770"/>
      <c r="Y69" s="1770"/>
      <c r="Z69" s="1770"/>
      <c r="AA69" s="1770"/>
      <c r="AB69" s="1551"/>
      <c r="AC69" s="1551"/>
      <c r="AD69" s="1556"/>
      <c r="AE69" s="1305"/>
      <c r="AF69" s="1769"/>
      <c r="AG69" s="1770"/>
      <c r="AH69" s="1770"/>
      <c r="AI69" s="1770"/>
      <c r="AJ69" s="1770"/>
      <c r="AK69" s="1770"/>
      <c r="AL69" s="1770"/>
      <c r="AM69" s="1770"/>
      <c r="AN69" s="1770"/>
      <c r="AO69" s="1770"/>
      <c r="AP69" s="1551"/>
      <c r="AQ69" s="1551"/>
      <c r="AR69" s="1556"/>
      <c r="AS69" s="1305"/>
      <c r="AT69" s="1784"/>
      <c r="AU69" s="1534"/>
      <c r="AV69" s="1612" t="s">
        <v>254</v>
      </c>
      <c r="AW69" s="1608" t="str">
        <f>IF(SUM(COUNTBLANK(D60),COUNTBLANK(D66),COUNTBLANK(D71))=0,(D60-D66+D71)/D60,"-")</f>
        <v>-</v>
      </c>
      <c r="AX69" s="1225" t="str">
        <f t="shared" ref="AX69:CL69" si="25">IF(SUM(COUNTBLANK(E60),COUNTBLANK(E66),COUNTBLANK(E71))=0,(E60-E66+E71)/E60,"-")</f>
        <v>-</v>
      </c>
      <c r="AY69" s="1225" t="str">
        <f t="shared" si="25"/>
        <v>-</v>
      </c>
      <c r="AZ69" s="1225" t="str">
        <f t="shared" si="25"/>
        <v>-</v>
      </c>
      <c r="BA69" s="1225" t="str">
        <f t="shared" si="25"/>
        <v>-</v>
      </c>
      <c r="BB69" s="1225" t="str">
        <f t="shared" si="25"/>
        <v>-</v>
      </c>
      <c r="BC69" s="1225" t="str">
        <f t="shared" si="25"/>
        <v>-</v>
      </c>
      <c r="BD69" s="1225" t="str">
        <f t="shared" si="25"/>
        <v>-</v>
      </c>
      <c r="BE69" s="1225" t="str">
        <f t="shared" si="25"/>
        <v>-</v>
      </c>
      <c r="BF69" s="1225" t="str">
        <f t="shared" si="25"/>
        <v>-</v>
      </c>
      <c r="BG69" s="1225" t="str">
        <f t="shared" si="25"/>
        <v>-</v>
      </c>
      <c r="BH69" s="1225" t="str">
        <f t="shared" si="25"/>
        <v>-</v>
      </c>
      <c r="BI69" s="1225" t="str">
        <f t="shared" si="25"/>
        <v>-</v>
      </c>
      <c r="BJ69" s="1616" t="str">
        <f t="shared" si="25"/>
        <v>-</v>
      </c>
      <c r="BK69" s="1608" t="str">
        <f t="shared" si="25"/>
        <v>-</v>
      </c>
      <c r="BL69" s="1225" t="str">
        <f t="shared" si="25"/>
        <v>-</v>
      </c>
      <c r="BM69" s="1225" t="str">
        <f t="shared" si="25"/>
        <v>-</v>
      </c>
      <c r="BN69" s="1225" t="str">
        <f t="shared" si="25"/>
        <v>-</v>
      </c>
      <c r="BO69" s="1225" t="str">
        <f t="shared" si="25"/>
        <v>-</v>
      </c>
      <c r="BP69" s="1225" t="str">
        <f t="shared" si="25"/>
        <v>-</v>
      </c>
      <c r="BQ69" s="1225" t="str">
        <f t="shared" si="25"/>
        <v>-</v>
      </c>
      <c r="BR69" s="1225" t="str">
        <f t="shared" si="25"/>
        <v>-</v>
      </c>
      <c r="BS69" s="1225" t="str">
        <f t="shared" si="25"/>
        <v>-</v>
      </c>
      <c r="BT69" s="1225" t="str">
        <f t="shared" si="25"/>
        <v>-</v>
      </c>
      <c r="BU69" s="1225" t="str">
        <f t="shared" si="25"/>
        <v>-</v>
      </c>
      <c r="BV69" s="1225" t="str">
        <f t="shared" si="25"/>
        <v>-</v>
      </c>
      <c r="BW69" s="1225" t="str">
        <f t="shared" si="25"/>
        <v>-</v>
      </c>
      <c r="BX69" s="1616" t="str">
        <f t="shared" si="25"/>
        <v>-</v>
      </c>
      <c r="BY69" s="1608" t="str">
        <f t="shared" si="25"/>
        <v>-</v>
      </c>
      <c r="BZ69" s="1225" t="str">
        <f t="shared" si="25"/>
        <v>-</v>
      </c>
      <c r="CA69" s="1225" t="str">
        <f t="shared" si="25"/>
        <v>-</v>
      </c>
      <c r="CB69" s="1225" t="str">
        <f t="shared" si="25"/>
        <v>-</v>
      </c>
      <c r="CC69" s="1225" t="str">
        <f t="shared" si="25"/>
        <v>-</v>
      </c>
      <c r="CD69" s="1225" t="str">
        <f t="shared" si="25"/>
        <v>-</v>
      </c>
      <c r="CE69" s="1225" t="str">
        <f t="shared" si="25"/>
        <v>-</v>
      </c>
      <c r="CF69" s="1225" t="str">
        <f t="shared" si="25"/>
        <v>-</v>
      </c>
      <c r="CG69" s="1225" t="str">
        <f t="shared" si="25"/>
        <v>-</v>
      </c>
      <c r="CH69" s="1225" t="str">
        <f t="shared" si="25"/>
        <v>-</v>
      </c>
      <c r="CI69" s="1225" t="str">
        <f t="shared" si="25"/>
        <v>-</v>
      </c>
      <c r="CJ69" s="1225" t="str">
        <f t="shared" si="25"/>
        <v>-</v>
      </c>
      <c r="CK69" s="1225" t="str">
        <f t="shared" si="25"/>
        <v>-</v>
      </c>
      <c r="CL69" s="1616" t="str">
        <f t="shared" si="25"/>
        <v>-</v>
      </c>
      <c r="CM69" s="234" t="s">
        <v>276</v>
      </c>
      <c r="CN69" s="245" t="s">
        <v>274</v>
      </c>
    </row>
    <row r="70" spans="1:92" s="2" customFormat="1" ht="28.5" customHeight="1" x14ac:dyDescent="0.2">
      <c r="B70" s="1783" t="s">
        <v>147</v>
      </c>
      <c r="C70" s="201" t="s">
        <v>264</v>
      </c>
      <c r="D70" s="1769"/>
      <c r="E70" s="1770"/>
      <c r="F70" s="1770"/>
      <c r="G70" s="1770"/>
      <c r="H70" s="1770"/>
      <c r="I70" s="1770"/>
      <c r="J70" s="1770"/>
      <c r="K70" s="1770"/>
      <c r="L70" s="1770"/>
      <c r="M70" s="1770"/>
      <c r="N70" s="1551"/>
      <c r="O70" s="1551"/>
      <c r="P70" s="1556"/>
      <c r="Q70" s="1305"/>
      <c r="R70" s="1769"/>
      <c r="S70" s="1770"/>
      <c r="T70" s="1770"/>
      <c r="U70" s="1770"/>
      <c r="V70" s="1770"/>
      <c r="W70" s="1770"/>
      <c r="X70" s="1770"/>
      <c r="Y70" s="1770"/>
      <c r="Z70" s="1770"/>
      <c r="AA70" s="1770"/>
      <c r="AB70" s="1551"/>
      <c r="AC70" s="1551"/>
      <c r="AD70" s="1556"/>
      <c r="AE70" s="1305"/>
      <c r="AF70" s="1769"/>
      <c r="AG70" s="1770"/>
      <c r="AH70" s="1770"/>
      <c r="AI70" s="1770"/>
      <c r="AJ70" s="1770"/>
      <c r="AK70" s="1770"/>
      <c r="AL70" s="1770"/>
      <c r="AM70" s="1770"/>
      <c r="AN70" s="1770"/>
      <c r="AO70" s="1770"/>
      <c r="AP70" s="1551"/>
      <c r="AQ70" s="1551"/>
      <c r="AR70" s="1556"/>
      <c r="AS70" s="1305"/>
      <c r="AT70" s="1784"/>
      <c r="AU70" s="1534"/>
      <c r="AV70" s="1612" t="s">
        <v>255</v>
      </c>
      <c r="AW70" s="1609" t="str">
        <f>IF(SUM(COUNTBLANK(D66),COUNTBLANK(D71))=0,D71/D66,"-")</f>
        <v>-</v>
      </c>
      <c r="AX70" s="1226" t="str">
        <f t="shared" ref="AX70:CL70" si="26">IF(SUM(COUNTBLANK(E66),COUNTBLANK(E71))=0,E71/E66,"-")</f>
        <v>-</v>
      </c>
      <c r="AY70" s="1226" t="str">
        <f t="shared" si="26"/>
        <v>-</v>
      </c>
      <c r="AZ70" s="1226" t="str">
        <f t="shared" si="26"/>
        <v>-</v>
      </c>
      <c r="BA70" s="1226" t="str">
        <f t="shared" si="26"/>
        <v>-</v>
      </c>
      <c r="BB70" s="1226" t="str">
        <f t="shared" si="26"/>
        <v>-</v>
      </c>
      <c r="BC70" s="1226" t="str">
        <f t="shared" si="26"/>
        <v>-</v>
      </c>
      <c r="BD70" s="1226" t="str">
        <f t="shared" si="26"/>
        <v>-</v>
      </c>
      <c r="BE70" s="1226" t="str">
        <f t="shared" si="26"/>
        <v>-</v>
      </c>
      <c r="BF70" s="1226" t="str">
        <f t="shared" si="26"/>
        <v>-</v>
      </c>
      <c r="BG70" s="1226" t="str">
        <f t="shared" si="26"/>
        <v>-</v>
      </c>
      <c r="BH70" s="1226" t="str">
        <f t="shared" si="26"/>
        <v>-</v>
      </c>
      <c r="BI70" s="1226" t="str">
        <f t="shared" si="26"/>
        <v>-</v>
      </c>
      <c r="BJ70" s="1617" t="str">
        <f t="shared" si="26"/>
        <v>-</v>
      </c>
      <c r="BK70" s="1609" t="str">
        <f t="shared" si="26"/>
        <v>-</v>
      </c>
      <c r="BL70" s="1226" t="str">
        <f t="shared" si="26"/>
        <v>-</v>
      </c>
      <c r="BM70" s="1226" t="str">
        <f t="shared" si="26"/>
        <v>-</v>
      </c>
      <c r="BN70" s="1226" t="str">
        <f t="shared" si="26"/>
        <v>-</v>
      </c>
      <c r="BO70" s="1226" t="str">
        <f t="shared" si="26"/>
        <v>-</v>
      </c>
      <c r="BP70" s="1226" t="str">
        <f t="shared" si="26"/>
        <v>-</v>
      </c>
      <c r="BQ70" s="1226" t="str">
        <f t="shared" si="26"/>
        <v>-</v>
      </c>
      <c r="BR70" s="1226" t="str">
        <f t="shared" si="26"/>
        <v>-</v>
      </c>
      <c r="BS70" s="1226" t="str">
        <f t="shared" si="26"/>
        <v>-</v>
      </c>
      <c r="BT70" s="1226" t="str">
        <f t="shared" si="26"/>
        <v>-</v>
      </c>
      <c r="BU70" s="1226" t="str">
        <f t="shared" si="26"/>
        <v>-</v>
      </c>
      <c r="BV70" s="1226" t="str">
        <f t="shared" si="26"/>
        <v>-</v>
      </c>
      <c r="BW70" s="1226" t="str">
        <f t="shared" si="26"/>
        <v>-</v>
      </c>
      <c r="BX70" s="1617" t="str">
        <f t="shared" si="26"/>
        <v>-</v>
      </c>
      <c r="BY70" s="1609" t="str">
        <f t="shared" si="26"/>
        <v>-</v>
      </c>
      <c r="BZ70" s="1226" t="str">
        <f t="shared" si="26"/>
        <v>-</v>
      </c>
      <c r="CA70" s="1226" t="str">
        <f t="shared" si="26"/>
        <v>-</v>
      </c>
      <c r="CB70" s="1226" t="str">
        <f t="shared" si="26"/>
        <v>-</v>
      </c>
      <c r="CC70" s="1226" t="str">
        <f t="shared" si="26"/>
        <v>-</v>
      </c>
      <c r="CD70" s="1226" t="str">
        <f t="shared" si="26"/>
        <v>-</v>
      </c>
      <c r="CE70" s="1226" t="str">
        <f t="shared" si="26"/>
        <v>-</v>
      </c>
      <c r="CF70" s="1226" t="str">
        <f t="shared" si="26"/>
        <v>-</v>
      </c>
      <c r="CG70" s="1226" t="str">
        <f t="shared" si="26"/>
        <v>-</v>
      </c>
      <c r="CH70" s="1226" t="str">
        <f t="shared" si="26"/>
        <v>-</v>
      </c>
      <c r="CI70" s="1226" t="str">
        <f t="shared" si="26"/>
        <v>-</v>
      </c>
      <c r="CJ70" s="1226" t="str">
        <f t="shared" si="26"/>
        <v>-</v>
      </c>
      <c r="CK70" s="1226" t="str">
        <f t="shared" si="26"/>
        <v>-</v>
      </c>
      <c r="CL70" s="1617" t="str">
        <f t="shared" si="26"/>
        <v>-</v>
      </c>
      <c r="CM70" s="234" t="s">
        <v>171</v>
      </c>
      <c r="CN70" s="245" t="s">
        <v>277</v>
      </c>
    </row>
    <row r="71" spans="1:92" s="2" customFormat="1" ht="28.5" customHeight="1" x14ac:dyDescent="0.2">
      <c r="B71" s="1783" t="s">
        <v>148</v>
      </c>
      <c r="C71" s="201" t="s">
        <v>265</v>
      </c>
      <c r="D71" s="1769"/>
      <c r="E71" s="1770"/>
      <c r="F71" s="1770"/>
      <c r="G71" s="1770"/>
      <c r="H71" s="1770"/>
      <c r="I71" s="1770"/>
      <c r="J71" s="1770"/>
      <c r="K71" s="1770"/>
      <c r="L71" s="1770"/>
      <c r="M71" s="1770"/>
      <c r="N71" s="1551"/>
      <c r="O71" s="1551"/>
      <c r="P71" s="1556"/>
      <c r="Q71" s="1305"/>
      <c r="R71" s="1769"/>
      <c r="S71" s="1770"/>
      <c r="T71" s="1770"/>
      <c r="U71" s="1770"/>
      <c r="V71" s="1770"/>
      <c r="W71" s="1770"/>
      <c r="X71" s="1770"/>
      <c r="Y71" s="1770"/>
      <c r="Z71" s="1770"/>
      <c r="AA71" s="1770"/>
      <c r="AB71" s="1551"/>
      <c r="AC71" s="1551"/>
      <c r="AD71" s="1556"/>
      <c r="AE71" s="1305"/>
      <c r="AF71" s="1769"/>
      <c r="AG71" s="1770"/>
      <c r="AH71" s="1770"/>
      <c r="AI71" s="1770"/>
      <c r="AJ71" s="1770"/>
      <c r="AK71" s="1770"/>
      <c r="AL71" s="1770"/>
      <c r="AM71" s="1770"/>
      <c r="AN71" s="1770"/>
      <c r="AO71" s="1770"/>
      <c r="AP71" s="1551"/>
      <c r="AQ71" s="1551"/>
      <c r="AR71" s="1556"/>
      <c r="AS71" s="1305"/>
      <c r="AT71" s="1784"/>
      <c r="AU71" s="1534"/>
      <c r="AV71" s="1614" t="s">
        <v>69</v>
      </c>
      <c r="AW71" s="1583"/>
      <c r="AX71" s="1577"/>
      <c r="AY71" s="1577"/>
      <c r="AZ71" s="1577"/>
      <c r="BA71" s="1577"/>
      <c r="BB71" s="1577"/>
      <c r="BC71" s="1577"/>
      <c r="BD71" s="1577"/>
      <c r="BE71" s="1578"/>
      <c r="BF71" s="1578"/>
      <c r="BG71" s="1578"/>
      <c r="BH71" s="1578"/>
      <c r="BI71" s="1578"/>
      <c r="BJ71" s="1602"/>
      <c r="BK71" s="1592"/>
      <c r="BL71" s="1592"/>
      <c r="BM71" s="1592"/>
      <c r="BN71" s="1592"/>
      <c r="BO71" s="1592"/>
      <c r="BP71" s="1592"/>
      <c r="BQ71" s="1592"/>
      <c r="BR71" s="1592"/>
      <c r="BS71" s="1592"/>
      <c r="BT71" s="1592"/>
      <c r="BU71" s="1592"/>
      <c r="BV71" s="1592"/>
      <c r="BW71" s="1592"/>
      <c r="BX71" s="1602"/>
      <c r="BY71" s="1583"/>
      <c r="BZ71" s="1577"/>
      <c r="CA71" s="1577"/>
      <c r="CB71" s="1577"/>
      <c r="CC71" s="1577"/>
      <c r="CD71" s="1577"/>
      <c r="CE71" s="1577"/>
      <c r="CF71" s="1577"/>
      <c r="CG71" s="1578"/>
      <c r="CH71" s="1578"/>
      <c r="CI71" s="1578"/>
      <c r="CJ71" s="1578"/>
      <c r="CK71" s="1578"/>
      <c r="CL71" s="1602"/>
      <c r="CM71" s="221"/>
      <c r="CN71" s="238"/>
    </row>
    <row r="72" spans="1:92" s="2" customFormat="1" ht="28.5" customHeight="1" x14ac:dyDescent="0.2">
      <c r="B72" s="1783" t="s">
        <v>149</v>
      </c>
      <c r="C72" s="201" t="s">
        <v>568</v>
      </c>
      <c r="D72" s="1769"/>
      <c r="E72" s="1770"/>
      <c r="F72" s="1770"/>
      <c r="G72" s="1770"/>
      <c r="H72" s="1770"/>
      <c r="I72" s="1770"/>
      <c r="J72" s="1770"/>
      <c r="K72" s="1770"/>
      <c r="L72" s="1770"/>
      <c r="M72" s="1770"/>
      <c r="N72" s="1551"/>
      <c r="O72" s="1551"/>
      <c r="P72" s="1556"/>
      <c r="Q72" s="1305"/>
      <c r="R72" s="1769"/>
      <c r="S72" s="1770"/>
      <c r="T72" s="1770"/>
      <c r="U72" s="1770"/>
      <c r="V72" s="1770"/>
      <c r="W72" s="1770"/>
      <c r="X72" s="1770"/>
      <c r="Y72" s="1770"/>
      <c r="Z72" s="1770"/>
      <c r="AA72" s="1770"/>
      <c r="AB72" s="1551"/>
      <c r="AC72" s="1551"/>
      <c r="AD72" s="1556"/>
      <c r="AE72" s="1305"/>
      <c r="AF72" s="1769"/>
      <c r="AG72" s="1770"/>
      <c r="AH72" s="1770"/>
      <c r="AI72" s="1770"/>
      <c r="AJ72" s="1770"/>
      <c r="AK72" s="1770"/>
      <c r="AL72" s="1770"/>
      <c r="AM72" s="1770"/>
      <c r="AN72" s="1770"/>
      <c r="AO72" s="1770"/>
      <c r="AP72" s="1551"/>
      <c r="AQ72" s="1551"/>
      <c r="AR72" s="1556"/>
      <c r="AS72" s="1305"/>
      <c r="AT72" s="1784"/>
      <c r="AU72" s="1534"/>
      <c r="AV72" s="1613" t="s">
        <v>157</v>
      </c>
      <c r="AW72" s="1609" t="str">
        <f>IF(SUM(COUNTBLANK(D60),COUNTBLANK(D75),COUNTBLANK(D76))=0,D76/(D60+D75),"-")</f>
        <v>-</v>
      </c>
      <c r="AX72" s="1226" t="str">
        <f t="shared" ref="AX72:CL72" si="27">IF(SUM(COUNTBLANK(E60),COUNTBLANK(E75),COUNTBLANK(E76))=0,E76/(E60+E75),"-")</f>
        <v>-</v>
      </c>
      <c r="AY72" s="1226" t="str">
        <f t="shared" si="27"/>
        <v>-</v>
      </c>
      <c r="AZ72" s="1226" t="str">
        <f t="shared" si="27"/>
        <v>-</v>
      </c>
      <c r="BA72" s="1226" t="str">
        <f t="shared" si="27"/>
        <v>-</v>
      </c>
      <c r="BB72" s="1226" t="str">
        <f t="shared" si="27"/>
        <v>-</v>
      </c>
      <c r="BC72" s="1226" t="str">
        <f t="shared" si="27"/>
        <v>-</v>
      </c>
      <c r="BD72" s="1226" t="str">
        <f t="shared" si="27"/>
        <v>-</v>
      </c>
      <c r="BE72" s="1226" t="str">
        <f t="shared" si="27"/>
        <v>-</v>
      </c>
      <c r="BF72" s="1226" t="str">
        <f t="shared" si="27"/>
        <v>-</v>
      </c>
      <c r="BG72" s="1226" t="str">
        <f t="shared" si="27"/>
        <v>-</v>
      </c>
      <c r="BH72" s="1226" t="str">
        <f t="shared" si="27"/>
        <v>-</v>
      </c>
      <c r="BI72" s="1226" t="str">
        <f t="shared" si="27"/>
        <v>-</v>
      </c>
      <c r="BJ72" s="1617" t="str">
        <f t="shared" si="27"/>
        <v>-</v>
      </c>
      <c r="BK72" s="1609" t="str">
        <f t="shared" si="27"/>
        <v>-</v>
      </c>
      <c r="BL72" s="1226" t="str">
        <f t="shared" si="27"/>
        <v>-</v>
      </c>
      <c r="BM72" s="1226" t="str">
        <f t="shared" si="27"/>
        <v>-</v>
      </c>
      <c r="BN72" s="1226" t="str">
        <f t="shared" si="27"/>
        <v>-</v>
      </c>
      <c r="BO72" s="1226" t="str">
        <f t="shared" si="27"/>
        <v>-</v>
      </c>
      <c r="BP72" s="1226" t="str">
        <f t="shared" si="27"/>
        <v>-</v>
      </c>
      <c r="BQ72" s="1226" t="str">
        <f t="shared" si="27"/>
        <v>-</v>
      </c>
      <c r="BR72" s="1226" t="str">
        <f t="shared" si="27"/>
        <v>-</v>
      </c>
      <c r="BS72" s="1226" t="str">
        <f t="shared" si="27"/>
        <v>-</v>
      </c>
      <c r="BT72" s="1226" t="str">
        <f t="shared" si="27"/>
        <v>-</v>
      </c>
      <c r="BU72" s="1226" t="str">
        <f t="shared" si="27"/>
        <v>-</v>
      </c>
      <c r="BV72" s="1226" t="str">
        <f t="shared" si="27"/>
        <v>-</v>
      </c>
      <c r="BW72" s="1226" t="str">
        <f t="shared" si="27"/>
        <v>-</v>
      </c>
      <c r="BX72" s="1617" t="str">
        <f t="shared" si="27"/>
        <v>-</v>
      </c>
      <c r="BY72" s="1609" t="str">
        <f t="shared" si="27"/>
        <v>-</v>
      </c>
      <c r="BZ72" s="1226" t="str">
        <f t="shared" si="27"/>
        <v>-</v>
      </c>
      <c r="CA72" s="1226" t="str">
        <f t="shared" si="27"/>
        <v>-</v>
      </c>
      <c r="CB72" s="1226" t="str">
        <f t="shared" si="27"/>
        <v>-</v>
      </c>
      <c r="CC72" s="1226" t="str">
        <f t="shared" si="27"/>
        <v>-</v>
      </c>
      <c r="CD72" s="1226" t="str">
        <f t="shared" si="27"/>
        <v>-</v>
      </c>
      <c r="CE72" s="1226" t="str">
        <f t="shared" si="27"/>
        <v>-</v>
      </c>
      <c r="CF72" s="1226" t="str">
        <f t="shared" si="27"/>
        <v>-</v>
      </c>
      <c r="CG72" s="1226" t="str">
        <f t="shared" si="27"/>
        <v>-</v>
      </c>
      <c r="CH72" s="1226" t="str">
        <f t="shared" si="27"/>
        <v>-</v>
      </c>
      <c r="CI72" s="1226" t="str">
        <f t="shared" si="27"/>
        <v>-</v>
      </c>
      <c r="CJ72" s="1226" t="str">
        <f t="shared" si="27"/>
        <v>-</v>
      </c>
      <c r="CK72" s="1226" t="str">
        <f t="shared" si="27"/>
        <v>-</v>
      </c>
      <c r="CL72" s="1617" t="str">
        <f t="shared" si="27"/>
        <v>-</v>
      </c>
      <c r="CM72" s="234" t="s">
        <v>553</v>
      </c>
      <c r="CN72" s="245" t="s">
        <v>194</v>
      </c>
    </row>
    <row r="73" spans="1:92" s="2" customFormat="1" ht="28.5" customHeight="1" thickBot="1" x14ac:dyDescent="0.25">
      <c r="B73" s="1821" t="s">
        <v>150</v>
      </c>
      <c r="C73" s="1822" t="s">
        <v>550</v>
      </c>
      <c r="D73" s="1787"/>
      <c r="E73" s="1788"/>
      <c r="F73" s="1788"/>
      <c r="G73" s="1788"/>
      <c r="H73" s="1788"/>
      <c r="I73" s="1788"/>
      <c r="J73" s="1788"/>
      <c r="K73" s="1788"/>
      <c r="L73" s="1788"/>
      <c r="M73" s="1788"/>
      <c r="N73" s="1790"/>
      <c r="O73" s="1790"/>
      <c r="P73" s="1791"/>
      <c r="Q73" s="1792"/>
      <c r="R73" s="1787"/>
      <c r="S73" s="1788"/>
      <c r="T73" s="1788"/>
      <c r="U73" s="1788"/>
      <c r="V73" s="1788"/>
      <c r="W73" s="1788"/>
      <c r="X73" s="1788"/>
      <c r="Y73" s="1788"/>
      <c r="Z73" s="1788"/>
      <c r="AA73" s="1788"/>
      <c r="AB73" s="1790"/>
      <c r="AC73" s="1790"/>
      <c r="AD73" s="1791"/>
      <c r="AE73" s="1792"/>
      <c r="AF73" s="1787"/>
      <c r="AG73" s="1788"/>
      <c r="AH73" s="1788"/>
      <c r="AI73" s="1788"/>
      <c r="AJ73" s="1788"/>
      <c r="AK73" s="1788"/>
      <c r="AL73" s="1788"/>
      <c r="AM73" s="1788"/>
      <c r="AN73" s="1788"/>
      <c r="AO73" s="1788"/>
      <c r="AP73" s="1790"/>
      <c r="AQ73" s="1790"/>
      <c r="AR73" s="1791"/>
      <c r="AS73" s="1792"/>
      <c r="AT73" s="1793"/>
      <c r="AU73" s="1534"/>
      <c r="AV73" s="1675" t="s">
        <v>73</v>
      </c>
      <c r="AW73" s="1583"/>
      <c r="AX73" s="1577"/>
      <c r="AY73" s="1577"/>
      <c r="AZ73" s="1577"/>
      <c r="BA73" s="1577"/>
      <c r="BB73" s="1577"/>
      <c r="BC73" s="1577"/>
      <c r="BD73" s="1577"/>
      <c r="BE73" s="1578"/>
      <c r="BF73" s="1578"/>
      <c r="BG73" s="1578"/>
      <c r="BH73" s="1578"/>
      <c r="BI73" s="1578"/>
      <c r="BJ73" s="1602"/>
      <c r="BK73" s="1592"/>
      <c r="BL73" s="1592"/>
      <c r="BM73" s="1592"/>
      <c r="BN73" s="1592"/>
      <c r="BO73" s="1592"/>
      <c r="BP73" s="1592"/>
      <c r="BQ73" s="1592"/>
      <c r="BR73" s="1592"/>
      <c r="BS73" s="1592"/>
      <c r="BT73" s="1592"/>
      <c r="BU73" s="1592"/>
      <c r="BV73" s="1592"/>
      <c r="BW73" s="1592"/>
      <c r="BX73" s="1602"/>
      <c r="BY73" s="1583"/>
      <c r="BZ73" s="1577"/>
      <c r="CA73" s="1577"/>
      <c r="CB73" s="1577"/>
      <c r="CC73" s="1577"/>
      <c r="CD73" s="1577"/>
      <c r="CE73" s="1577"/>
      <c r="CF73" s="1577"/>
      <c r="CG73" s="1578"/>
      <c r="CH73" s="1578"/>
      <c r="CI73" s="1578"/>
      <c r="CJ73" s="1578"/>
      <c r="CK73" s="1578"/>
      <c r="CL73" s="1602"/>
      <c r="CM73" s="221"/>
      <c r="CN73" s="238"/>
    </row>
    <row r="74" spans="1:92" s="2" customFormat="1" ht="28.5" customHeight="1" x14ac:dyDescent="0.2">
      <c r="B74" s="1794" t="s">
        <v>49</v>
      </c>
      <c r="C74" s="170"/>
      <c r="D74" s="1795"/>
      <c r="E74" s="1796"/>
      <c r="F74" s="1796"/>
      <c r="G74" s="1796"/>
      <c r="H74" s="1796"/>
      <c r="I74" s="1796"/>
      <c r="J74" s="1796"/>
      <c r="K74" s="1796"/>
      <c r="L74" s="1796"/>
      <c r="M74" s="1796"/>
      <c r="N74" s="1797"/>
      <c r="O74" s="1797"/>
      <c r="P74" s="1798"/>
      <c r="Q74" s="1799"/>
      <c r="R74" s="1795"/>
      <c r="S74" s="1796"/>
      <c r="T74" s="1796"/>
      <c r="U74" s="1796"/>
      <c r="V74" s="1796"/>
      <c r="W74" s="1796"/>
      <c r="X74" s="1796"/>
      <c r="Y74" s="1796"/>
      <c r="Z74" s="1796"/>
      <c r="AA74" s="1796"/>
      <c r="AB74" s="1797"/>
      <c r="AC74" s="1797"/>
      <c r="AD74" s="1798"/>
      <c r="AE74" s="1799"/>
      <c r="AF74" s="1795"/>
      <c r="AG74" s="1796"/>
      <c r="AH74" s="1796"/>
      <c r="AI74" s="1796"/>
      <c r="AJ74" s="1796"/>
      <c r="AK74" s="1796"/>
      <c r="AL74" s="1796"/>
      <c r="AM74" s="1796"/>
      <c r="AN74" s="1796"/>
      <c r="AO74" s="1796"/>
      <c r="AP74" s="1797"/>
      <c r="AQ74" s="1797"/>
      <c r="AR74" s="1798"/>
      <c r="AS74" s="1799"/>
      <c r="AT74" s="1800"/>
      <c r="AU74" s="56"/>
      <c r="AV74" s="1612" t="s">
        <v>70</v>
      </c>
      <c r="AW74" s="1734" t="str">
        <f>IF(SUM(COUNTBLANK(D60),COUNTBLANK(D72))=0,D60/D72,"-")</f>
        <v>-</v>
      </c>
      <c r="AX74" s="1225" t="str">
        <f t="shared" ref="AX74:CL74" si="28">IF(SUM(COUNTBLANK(E60),COUNTBLANK(E72))=0,E60/E72,"-")</f>
        <v>-</v>
      </c>
      <c r="AY74" s="1225" t="str">
        <f t="shared" si="28"/>
        <v>-</v>
      </c>
      <c r="AZ74" s="1225" t="str">
        <f t="shared" si="28"/>
        <v>-</v>
      </c>
      <c r="BA74" s="1225" t="str">
        <f t="shared" si="28"/>
        <v>-</v>
      </c>
      <c r="BB74" s="1225" t="str">
        <f t="shared" si="28"/>
        <v>-</v>
      </c>
      <c r="BC74" s="1225" t="str">
        <f t="shared" si="28"/>
        <v>-</v>
      </c>
      <c r="BD74" s="1225" t="str">
        <f t="shared" si="28"/>
        <v>-</v>
      </c>
      <c r="BE74" s="1225" t="str">
        <f t="shared" si="28"/>
        <v>-</v>
      </c>
      <c r="BF74" s="1225" t="str">
        <f t="shared" si="28"/>
        <v>-</v>
      </c>
      <c r="BG74" s="1225" t="str">
        <f t="shared" si="28"/>
        <v>-</v>
      </c>
      <c r="BH74" s="1225" t="str">
        <f t="shared" si="28"/>
        <v>-</v>
      </c>
      <c r="BI74" s="1225" t="str">
        <f t="shared" si="28"/>
        <v>-</v>
      </c>
      <c r="BJ74" s="1616" t="str">
        <f t="shared" si="28"/>
        <v>-</v>
      </c>
      <c r="BK74" s="1608" t="str">
        <f t="shared" si="28"/>
        <v>-</v>
      </c>
      <c r="BL74" s="1225" t="str">
        <f t="shared" si="28"/>
        <v>-</v>
      </c>
      <c r="BM74" s="1225" t="str">
        <f t="shared" si="28"/>
        <v>-</v>
      </c>
      <c r="BN74" s="1225" t="str">
        <f t="shared" si="28"/>
        <v>-</v>
      </c>
      <c r="BO74" s="1225" t="str">
        <f t="shared" si="28"/>
        <v>-</v>
      </c>
      <c r="BP74" s="1225" t="str">
        <f t="shared" si="28"/>
        <v>-</v>
      </c>
      <c r="BQ74" s="1225" t="str">
        <f t="shared" si="28"/>
        <v>-</v>
      </c>
      <c r="BR74" s="1225" t="str">
        <f t="shared" si="28"/>
        <v>-</v>
      </c>
      <c r="BS74" s="1225" t="str">
        <f t="shared" si="28"/>
        <v>-</v>
      </c>
      <c r="BT74" s="1225" t="str">
        <f t="shared" si="28"/>
        <v>-</v>
      </c>
      <c r="BU74" s="1225" t="str">
        <f t="shared" si="28"/>
        <v>-</v>
      </c>
      <c r="BV74" s="1225" t="str">
        <f t="shared" si="28"/>
        <v>-</v>
      </c>
      <c r="BW74" s="1225" t="str">
        <f t="shared" si="28"/>
        <v>-</v>
      </c>
      <c r="BX74" s="1616" t="str">
        <f t="shared" si="28"/>
        <v>-</v>
      </c>
      <c r="BY74" s="1608" t="str">
        <f t="shared" si="28"/>
        <v>-</v>
      </c>
      <c r="BZ74" s="1225" t="str">
        <f t="shared" si="28"/>
        <v>-</v>
      </c>
      <c r="CA74" s="1225" t="str">
        <f t="shared" si="28"/>
        <v>-</v>
      </c>
      <c r="CB74" s="1225" t="str">
        <f t="shared" si="28"/>
        <v>-</v>
      </c>
      <c r="CC74" s="1225" t="str">
        <f t="shared" si="28"/>
        <v>-</v>
      </c>
      <c r="CD74" s="1225" t="str">
        <f t="shared" si="28"/>
        <v>-</v>
      </c>
      <c r="CE74" s="1225" t="str">
        <f t="shared" si="28"/>
        <v>-</v>
      </c>
      <c r="CF74" s="1225" t="str">
        <f t="shared" si="28"/>
        <v>-</v>
      </c>
      <c r="CG74" s="1225" t="str">
        <f t="shared" si="28"/>
        <v>-</v>
      </c>
      <c r="CH74" s="1225" t="str">
        <f t="shared" si="28"/>
        <v>-</v>
      </c>
      <c r="CI74" s="1225" t="str">
        <f t="shared" si="28"/>
        <v>-</v>
      </c>
      <c r="CJ74" s="1225" t="str">
        <f t="shared" si="28"/>
        <v>-</v>
      </c>
      <c r="CK74" s="1225" t="str">
        <f t="shared" si="28"/>
        <v>-</v>
      </c>
      <c r="CL74" s="1616" t="str">
        <f t="shared" si="28"/>
        <v>-</v>
      </c>
      <c r="CM74" s="234" t="s">
        <v>175</v>
      </c>
      <c r="CN74" s="244" t="s">
        <v>195</v>
      </c>
    </row>
    <row r="75" spans="1:92" s="2" customFormat="1" ht="28.5" customHeight="1" thickBot="1" x14ac:dyDescent="0.25">
      <c r="B75" s="1783" t="s">
        <v>151</v>
      </c>
      <c r="C75" s="201" t="s">
        <v>50</v>
      </c>
      <c r="D75" s="1769"/>
      <c r="E75" s="1770"/>
      <c r="F75" s="1770"/>
      <c r="G75" s="1770"/>
      <c r="H75" s="1770"/>
      <c r="I75" s="1770"/>
      <c r="J75" s="1770"/>
      <c r="K75" s="1770"/>
      <c r="L75" s="1770"/>
      <c r="M75" s="1770"/>
      <c r="N75" s="1551"/>
      <c r="O75" s="1551"/>
      <c r="P75" s="1556"/>
      <c r="Q75" s="1305"/>
      <c r="R75" s="1769"/>
      <c r="S75" s="1770"/>
      <c r="T75" s="1770"/>
      <c r="U75" s="1770"/>
      <c r="V75" s="1770"/>
      <c r="W75" s="1770"/>
      <c r="X75" s="1770"/>
      <c r="Y75" s="1770"/>
      <c r="Z75" s="1770"/>
      <c r="AA75" s="1770"/>
      <c r="AB75" s="1551"/>
      <c r="AC75" s="1551"/>
      <c r="AD75" s="1556"/>
      <c r="AE75" s="1762"/>
      <c r="AF75" s="1771"/>
      <c r="AG75" s="1770"/>
      <c r="AH75" s="1770"/>
      <c r="AI75" s="1770"/>
      <c r="AJ75" s="1770"/>
      <c r="AK75" s="1770"/>
      <c r="AL75" s="1770"/>
      <c r="AM75" s="1770"/>
      <c r="AN75" s="1770"/>
      <c r="AO75" s="1770"/>
      <c r="AP75" s="1551"/>
      <c r="AQ75" s="1551"/>
      <c r="AR75" s="1556"/>
      <c r="AS75" s="1305"/>
      <c r="AT75" s="1784"/>
      <c r="AU75" s="1534"/>
      <c r="AV75" s="1615" t="s">
        <v>71</v>
      </c>
      <c r="AW75" s="1736" t="str">
        <f>IF(SUM(COUNTBLANK(D60),COUNTBLANK(D72),COUNTBLANK(D75))=0,(D60+D75)/D72,"-")</f>
        <v>-</v>
      </c>
      <c r="AX75" s="1227" t="str">
        <f t="shared" ref="AX75:CL75" si="29">IF(SUM(COUNTBLANK(E60),COUNTBLANK(E72),COUNTBLANK(E75))=0,(E60+E75)/E72,"-")</f>
        <v>-</v>
      </c>
      <c r="AY75" s="1227" t="str">
        <f t="shared" si="29"/>
        <v>-</v>
      </c>
      <c r="AZ75" s="1227" t="str">
        <f t="shared" si="29"/>
        <v>-</v>
      </c>
      <c r="BA75" s="1227" t="str">
        <f t="shared" si="29"/>
        <v>-</v>
      </c>
      <c r="BB75" s="1227" t="str">
        <f t="shared" si="29"/>
        <v>-</v>
      </c>
      <c r="BC75" s="1227" t="str">
        <f t="shared" si="29"/>
        <v>-</v>
      </c>
      <c r="BD75" s="1227" t="str">
        <f t="shared" si="29"/>
        <v>-</v>
      </c>
      <c r="BE75" s="1227" t="str">
        <f t="shared" si="29"/>
        <v>-</v>
      </c>
      <c r="BF75" s="1227" t="str">
        <f t="shared" si="29"/>
        <v>-</v>
      </c>
      <c r="BG75" s="1227" t="str">
        <f t="shared" si="29"/>
        <v>-</v>
      </c>
      <c r="BH75" s="1227" t="str">
        <f t="shared" si="29"/>
        <v>-</v>
      </c>
      <c r="BI75" s="1227" t="str">
        <f t="shared" si="29"/>
        <v>-</v>
      </c>
      <c r="BJ75" s="1618" t="str">
        <f t="shared" si="29"/>
        <v>-</v>
      </c>
      <c r="BK75" s="1610" t="str">
        <f t="shared" si="29"/>
        <v>-</v>
      </c>
      <c r="BL75" s="1227" t="str">
        <f t="shared" si="29"/>
        <v>-</v>
      </c>
      <c r="BM75" s="1227" t="str">
        <f t="shared" si="29"/>
        <v>-</v>
      </c>
      <c r="BN75" s="1227" t="str">
        <f t="shared" si="29"/>
        <v>-</v>
      </c>
      <c r="BO75" s="1227" t="str">
        <f t="shared" si="29"/>
        <v>-</v>
      </c>
      <c r="BP75" s="1227" t="str">
        <f t="shared" si="29"/>
        <v>-</v>
      </c>
      <c r="BQ75" s="1227" t="str">
        <f t="shared" si="29"/>
        <v>-</v>
      </c>
      <c r="BR75" s="1227" t="str">
        <f t="shared" si="29"/>
        <v>-</v>
      </c>
      <c r="BS75" s="1227" t="str">
        <f t="shared" si="29"/>
        <v>-</v>
      </c>
      <c r="BT75" s="1227" t="str">
        <f t="shared" si="29"/>
        <v>-</v>
      </c>
      <c r="BU75" s="1227" t="str">
        <f t="shared" si="29"/>
        <v>-</v>
      </c>
      <c r="BV75" s="1227" t="str">
        <f t="shared" si="29"/>
        <v>-</v>
      </c>
      <c r="BW75" s="1227" t="str">
        <f t="shared" si="29"/>
        <v>-</v>
      </c>
      <c r="BX75" s="1618" t="str">
        <f t="shared" si="29"/>
        <v>-</v>
      </c>
      <c r="BY75" s="1610" t="str">
        <f t="shared" si="29"/>
        <v>-</v>
      </c>
      <c r="BZ75" s="1227" t="str">
        <f t="shared" si="29"/>
        <v>-</v>
      </c>
      <c r="CA75" s="1227" t="str">
        <f t="shared" si="29"/>
        <v>-</v>
      </c>
      <c r="CB75" s="1227" t="str">
        <f t="shared" si="29"/>
        <v>-</v>
      </c>
      <c r="CC75" s="1227" t="str">
        <f t="shared" si="29"/>
        <v>-</v>
      </c>
      <c r="CD75" s="1227" t="str">
        <f t="shared" si="29"/>
        <v>-</v>
      </c>
      <c r="CE75" s="1227" t="str">
        <f t="shared" si="29"/>
        <v>-</v>
      </c>
      <c r="CF75" s="1227" t="str">
        <f t="shared" si="29"/>
        <v>-</v>
      </c>
      <c r="CG75" s="1227" t="str">
        <f t="shared" si="29"/>
        <v>-</v>
      </c>
      <c r="CH75" s="1227" t="str">
        <f t="shared" si="29"/>
        <v>-</v>
      </c>
      <c r="CI75" s="1227" t="str">
        <f t="shared" si="29"/>
        <v>-</v>
      </c>
      <c r="CJ75" s="1227" t="str">
        <f t="shared" si="29"/>
        <v>-</v>
      </c>
      <c r="CK75" s="1227" t="str">
        <f t="shared" si="29"/>
        <v>-</v>
      </c>
      <c r="CL75" s="1618" t="str">
        <f t="shared" si="29"/>
        <v>-</v>
      </c>
      <c r="CM75" s="235" t="s">
        <v>554</v>
      </c>
      <c r="CN75" s="246" t="s">
        <v>196</v>
      </c>
    </row>
    <row r="76" spans="1:92" s="2" customFormat="1" ht="30.75" customHeight="1" thickBot="1" x14ac:dyDescent="0.25">
      <c r="B76" s="1785" t="s">
        <v>152</v>
      </c>
      <c r="C76" s="1786" t="s">
        <v>569</v>
      </c>
      <c r="D76" s="1804"/>
      <c r="E76" s="1805"/>
      <c r="F76" s="1805"/>
      <c r="G76" s="1805"/>
      <c r="H76" s="1805"/>
      <c r="I76" s="1805"/>
      <c r="J76" s="1805"/>
      <c r="K76" s="1805"/>
      <c r="L76" s="1805"/>
      <c r="M76" s="1805"/>
      <c r="N76" s="1790"/>
      <c r="O76" s="1790"/>
      <c r="P76" s="1791"/>
      <c r="Q76" s="1792"/>
      <c r="R76" s="1804"/>
      <c r="S76" s="1805"/>
      <c r="T76" s="1805"/>
      <c r="U76" s="1805"/>
      <c r="V76" s="1805"/>
      <c r="W76" s="1805"/>
      <c r="X76" s="1805"/>
      <c r="Y76" s="1805"/>
      <c r="Z76" s="1805"/>
      <c r="AA76" s="1805"/>
      <c r="AB76" s="1790"/>
      <c r="AC76" s="1790"/>
      <c r="AD76" s="1791"/>
      <c r="AE76" s="1806"/>
      <c r="AF76" s="1807"/>
      <c r="AG76" s="1805"/>
      <c r="AH76" s="1805"/>
      <c r="AI76" s="1805"/>
      <c r="AJ76" s="1805"/>
      <c r="AK76" s="1805"/>
      <c r="AL76" s="1805"/>
      <c r="AM76" s="1805"/>
      <c r="AN76" s="1805"/>
      <c r="AO76" s="1805"/>
      <c r="AP76" s="1790"/>
      <c r="AQ76" s="1790"/>
      <c r="AR76" s="1791"/>
      <c r="AS76" s="1792"/>
      <c r="AT76" s="1801"/>
      <c r="AU76" s="1534"/>
      <c r="AV76" s="48"/>
      <c r="AW76" s="1221" t="s">
        <v>1406</v>
      </c>
      <c r="AX76" s="1221" t="s">
        <v>1407</v>
      </c>
      <c r="AY76" s="1221" t="s">
        <v>1408</v>
      </c>
      <c r="AZ76" s="1221" t="s">
        <v>1409</v>
      </c>
      <c r="BA76" s="1221" t="s">
        <v>1410</v>
      </c>
      <c r="BB76" s="1221" t="s">
        <v>1411</v>
      </c>
      <c r="BC76" s="1221" t="s">
        <v>1412</v>
      </c>
      <c r="BD76" s="1221" t="s">
        <v>1413</v>
      </c>
      <c r="BE76" s="1221" t="s">
        <v>1414</v>
      </c>
      <c r="BF76" s="1221" t="s">
        <v>1415</v>
      </c>
      <c r="BG76" s="1221" t="s">
        <v>1416</v>
      </c>
      <c r="BH76" s="1221" t="s">
        <v>1417</v>
      </c>
      <c r="BI76" s="1221" t="s">
        <v>1418</v>
      </c>
      <c r="BJ76" s="1221" t="s">
        <v>1419</v>
      </c>
      <c r="BK76" s="1221" t="s">
        <v>1420</v>
      </c>
      <c r="BL76" s="1221" t="s">
        <v>1421</v>
      </c>
      <c r="BM76" s="1221" t="s">
        <v>1422</v>
      </c>
      <c r="BN76" s="1221" t="s">
        <v>1423</v>
      </c>
      <c r="BO76" s="1221" t="s">
        <v>1424</v>
      </c>
      <c r="BP76" s="1221" t="s">
        <v>1425</v>
      </c>
      <c r="BQ76" s="1221" t="s">
        <v>1426</v>
      </c>
      <c r="BR76" s="1221" t="s">
        <v>1427</v>
      </c>
      <c r="BS76" s="1221" t="s">
        <v>1428</v>
      </c>
      <c r="BT76" s="1221" t="s">
        <v>1429</v>
      </c>
      <c r="BU76" s="1221" t="s">
        <v>1430</v>
      </c>
      <c r="BV76" s="1221" t="s">
        <v>1431</v>
      </c>
      <c r="BW76" s="1221" t="s">
        <v>1432</v>
      </c>
      <c r="BX76" s="1221" t="s">
        <v>1433</v>
      </c>
      <c r="BY76" s="1221" t="s">
        <v>1434</v>
      </c>
      <c r="BZ76" s="1221" t="s">
        <v>1435</v>
      </c>
      <c r="CA76" s="1221" t="s">
        <v>1436</v>
      </c>
      <c r="CB76" s="1221" t="s">
        <v>1437</v>
      </c>
      <c r="CC76" s="1221" t="s">
        <v>1438</v>
      </c>
      <c r="CD76" s="1221" t="s">
        <v>1439</v>
      </c>
      <c r="CE76" s="1221" t="s">
        <v>1440</v>
      </c>
      <c r="CF76" s="1221" t="s">
        <v>1441</v>
      </c>
      <c r="CG76" s="1221" t="s">
        <v>1442</v>
      </c>
      <c r="CH76" s="1221" t="s">
        <v>1443</v>
      </c>
      <c r="CI76" s="1221" t="s">
        <v>1444</v>
      </c>
      <c r="CJ76" s="1221" t="s">
        <v>1445</v>
      </c>
      <c r="CK76" s="1221" t="s">
        <v>1446</v>
      </c>
      <c r="CL76" s="1221" t="s">
        <v>1447</v>
      </c>
      <c r="CM76" s="48"/>
      <c r="CN76" s="48"/>
    </row>
    <row r="77" spans="1:92" s="2" customFormat="1" ht="44.25" customHeight="1" x14ac:dyDescent="0.2">
      <c r="B77" s="1809" t="s">
        <v>153</v>
      </c>
      <c r="C77" s="1810" t="s">
        <v>1117</v>
      </c>
      <c r="D77" s="1811" t="s">
        <v>1153</v>
      </c>
      <c r="E77" s="1812" t="s">
        <v>1153</v>
      </c>
      <c r="F77" s="1812" t="s">
        <v>1153</v>
      </c>
      <c r="G77" s="1812" t="s">
        <v>1153</v>
      </c>
      <c r="H77" s="1812" t="s">
        <v>1153</v>
      </c>
      <c r="I77" s="1812" t="s">
        <v>1153</v>
      </c>
      <c r="J77" s="1812" t="s">
        <v>1153</v>
      </c>
      <c r="K77" s="1812" t="s">
        <v>1153</v>
      </c>
      <c r="L77" s="1812" t="s">
        <v>1153</v>
      </c>
      <c r="M77" s="1812" t="s">
        <v>1153</v>
      </c>
      <c r="N77" s="1813" t="s">
        <v>1153</v>
      </c>
      <c r="O77" s="1813" t="s">
        <v>1153</v>
      </c>
      <c r="P77" s="1813" t="s">
        <v>1153</v>
      </c>
      <c r="Q77" s="1815" t="s">
        <v>1153</v>
      </c>
      <c r="R77" s="1816" t="s">
        <v>1153</v>
      </c>
      <c r="S77" s="1812" t="s">
        <v>1153</v>
      </c>
      <c r="T77" s="1812" t="s">
        <v>1153</v>
      </c>
      <c r="U77" s="1812" t="s">
        <v>1153</v>
      </c>
      <c r="V77" s="1812" t="s">
        <v>1153</v>
      </c>
      <c r="W77" s="1812" t="s">
        <v>1153</v>
      </c>
      <c r="X77" s="1812" t="s">
        <v>1153</v>
      </c>
      <c r="Y77" s="1812" t="s">
        <v>1153</v>
      </c>
      <c r="Z77" s="1812" t="s">
        <v>1153</v>
      </c>
      <c r="AA77" s="1812" t="s">
        <v>1153</v>
      </c>
      <c r="AB77" s="1813" t="s">
        <v>1153</v>
      </c>
      <c r="AC77" s="1813" t="s">
        <v>1153</v>
      </c>
      <c r="AD77" s="1813" t="s">
        <v>1153</v>
      </c>
      <c r="AE77" s="1815" t="s">
        <v>1153</v>
      </c>
      <c r="AF77" s="1816" t="s">
        <v>1153</v>
      </c>
      <c r="AG77" s="1812" t="s">
        <v>1153</v>
      </c>
      <c r="AH77" s="1812" t="s">
        <v>1153</v>
      </c>
      <c r="AI77" s="1812" t="s">
        <v>1153</v>
      </c>
      <c r="AJ77" s="1812" t="s">
        <v>1153</v>
      </c>
      <c r="AK77" s="1812" t="s">
        <v>1153</v>
      </c>
      <c r="AL77" s="1812" t="s">
        <v>1153</v>
      </c>
      <c r="AM77" s="1812" t="s">
        <v>1153</v>
      </c>
      <c r="AN77" s="1812" t="s">
        <v>1153</v>
      </c>
      <c r="AO77" s="1812" t="s">
        <v>1153</v>
      </c>
      <c r="AP77" s="1813" t="s">
        <v>1153</v>
      </c>
      <c r="AQ77" s="1813" t="s">
        <v>1153</v>
      </c>
      <c r="AR77" s="1813" t="s">
        <v>1153</v>
      </c>
      <c r="AS77" s="1817" t="s">
        <v>1153</v>
      </c>
      <c r="AT77" s="1732"/>
      <c r="AU77" s="1534"/>
    </row>
    <row r="78" spans="1:92" s="2" customFormat="1" ht="27.75" customHeight="1" thickBot="1" x14ac:dyDescent="0.25">
      <c r="B78" s="1785" t="s">
        <v>154</v>
      </c>
      <c r="C78" s="1786" t="s">
        <v>570</v>
      </c>
      <c r="D78" s="1818" t="s">
        <v>1153</v>
      </c>
      <c r="E78" s="1805" t="s">
        <v>1153</v>
      </c>
      <c r="F78" s="1805" t="s">
        <v>1153</v>
      </c>
      <c r="G78" s="1805" t="s">
        <v>1153</v>
      </c>
      <c r="H78" s="1805" t="s">
        <v>1153</v>
      </c>
      <c r="I78" s="1805" t="s">
        <v>1153</v>
      </c>
      <c r="J78" s="1805" t="s">
        <v>1153</v>
      </c>
      <c r="K78" s="1805" t="s">
        <v>1153</v>
      </c>
      <c r="L78" s="1805" t="s">
        <v>1153</v>
      </c>
      <c r="M78" s="1805" t="s">
        <v>1153</v>
      </c>
      <c r="N78" s="1819" t="s">
        <v>1153</v>
      </c>
      <c r="O78" s="1819" t="s">
        <v>1153</v>
      </c>
      <c r="P78" s="1819" t="s">
        <v>1153</v>
      </c>
      <c r="Q78" s="1806" t="s">
        <v>1153</v>
      </c>
      <c r="R78" s="1807" t="s">
        <v>1153</v>
      </c>
      <c r="S78" s="1805" t="s">
        <v>1153</v>
      </c>
      <c r="T78" s="1805" t="s">
        <v>1153</v>
      </c>
      <c r="U78" s="1805" t="s">
        <v>1153</v>
      </c>
      <c r="V78" s="1805" t="s">
        <v>1153</v>
      </c>
      <c r="W78" s="1805" t="s">
        <v>1153</v>
      </c>
      <c r="X78" s="1805" t="s">
        <v>1153</v>
      </c>
      <c r="Y78" s="1805" t="s">
        <v>1153</v>
      </c>
      <c r="Z78" s="1805" t="s">
        <v>1153</v>
      </c>
      <c r="AA78" s="1805" t="s">
        <v>1153</v>
      </c>
      <c r="AB78" s="1819" t="s">
        <v>1153</v>
      </c>
      <c r="AC78" s="1819" t="s">
        <v>1153</v>
      </c>
      <c r="AD78" s="1819" t="s">
        <v>1153</v>
      </c>
      <c r="AE78" s="1806" t="s">
        <v>1153</v>
      </c>
      <c r="AF78" s="1807" t="s">
        <v>1153</v>
      </c>
      <c r="AG78" s="1805" t="s">
        <v>1153</v>
      </c>
      <c r="AH78" s="1805" t="s">
        <v>1153</v>
      </c>
      <c r="AI78" s="1805" t="s">
        <v>1153</v>
      </c>
      <c r="AJ78" s="1805" t="s">
        <v>1153</v>
      </c>
      <c r="AK78" s="1805" t="s">
        <v>1153</v>
      </c>
      <c r="AL78" s="1805" t="s">
        <v>1153</v>
      </c>
      <c r="AM78" s="1805" t="s">
        <v>1153</v>
      </c>
      <c r="AN78" s="1805" t="s">
        <v>1153</v>
      </c>
      <c r="AO78" s="1805" t="s">
        <v>1153</v>
      </c>
      <c r="AP78" s="1819" t="s">
        <v>1153</v>
      </c>
      <c r="AQ78" s="1819" t="s">
        <v>1153</v>
      </c>
      <c r="AR78" s="1819" t="s">
        <v>1153</v>
      </c>
      <c r="AS78" s="1820" t="s">
        <v>1153</v>
      </c>
      <c r="AT78" s="1732"/>
      <c r="AU78" s="1220"/>
    </row>
    <row r="79" spans="1:92" s="2" customFormat="1" ht="33" customHeight="1" x14ac:dyDescent="0.2">
      <c r="B79" s="2150" t="s">
        <v>1147</v>
      </c>
      <c r="C79" s="2151"/>
      <c r="D79" s="1776" t="str">
        <f>IF(NOT(D60=D63+D64),"Please check ","")</f>
        <v/>
      </c>
      <c r="E79" s="1777" t="str">
        <f t="shared" ref="E79:AS79" si="30">IF(NOT(E60=E63+E64),"Please check ","")</f>
        <v/>
      </c>
      <c r="F79" s="1777" t="str">
        <f t="shared" si="30"/>
        <v/>
      </c>
      <c r="G79" s="1777" t="str">
        <f t="shared" si="30"/>
        <v/>
      </c>
      <c r="H79" s="1777" t="str">
        <f t="shared" si="30"/>
        <v/>
      </c>
      <c r="I79" s="1777" t="str">
        <f t="shared" si="30"/>
        <v/>
      </c>
      <c r="J79" s="1777" t="str">
        <f t="shared" si="30"/>
        <v/>
      </c>
      <c r="K79" s="1777" t="str">
        <f t="shared" si="30"/>
        <v/>
      </c>
      <c r="L79" s="1777" t="str">
        <f t="shared" si="30"/>
        <v/>
      </c>
      <c r="M79" s="1777" t="str">
        <f t="shared" si="30"/>
        <v/>
      </c>
      <c r="N79" s="1777" t="str">
        <f t="shared" si="30"/>
        <v/>
      </c>
      <c r="O79" s="1777" t="str">
        <f t="shared" si="30"/>
        <v/>
      </c>
      <c r="P79" s="1777" t="str">
        <f t="shared" si="30"/>
        <v/>
      </c>
      <c r="Q79" s="1777" t="str">
        <f t="shared" si="30"/>
        <v/>
      </c>
      <c r="R79" s="1777" t="str">
        <f t="shared" si="30"/>
        <v/>
      </c>
      <c r="S79" s="1777" t="str">
        <f t="shared" si="30"/>
        <v/>
      </c>
      <c r="T79" s="1777" t="str">
        <f t="shared" si="30"/>
        <v/>
      </c>
      <c r="U79" s="1777" t="str">
        <f t="shared" si="30"/>
        <v/>
      </c>
      <c r="V79" s="1777" t="str">
        <f t="shared" si="30"/>
        <v/>
      </c>
      <c r="W79" s="1777" t="str">
        <f t="shared" si="30"/>
        <v/>
      </c>
      <c r="X79" s="1777" t="str">
        <f t="shared" si="30"/>
        <v/>
      </c>
      <c r="Y79" s="1777" t="str">
        <f t="shared" si="30"/>
        <v/>
      </c>
      <c r="Z79" s="1777" t="str">
        <f t="shared" si="30"/>
        <v/>
      </c>
      <c r="AA79" s="1777" t="str">
        <f t="shared" si="30"/>
        <v/>
      </c>
      <c r="AB79" s="1777" t="str">
        <f t="shared" si="30"/>
        <v/>
      </c>
      <c r="AC79" s="1777" t="str">
        <f t="shared" si="30"/>
        <v/>
      </c>
      <c r="AD79" s="1777" t="str">
        <f t="shared" si="30"/>
        <v/>
      </c>
      <c r="AE79" s="1777" t="str">
        <f t="shared" si="30"/>
        <v/>
      </c>
      <c r="AF79" s="1777" t="str">
        <f t="shared" si="30"/>
        <v/>
      </c>
      <c r="AG79" s="1777" t="str">
        <f t="shared" si="30"/>
        <v/>
      </c>
      <c r="AH79" s="1777" t="str">
        <f t="shared" si="30"/>
        <v/>
      </c>
      <c r="AI79" s="1777" t="str">
        <f t="shared" si="30"/>
        <v/>
      </c>
      <c r="AJ79" s="1777" t="str">
        <f t="shared" si="30"/>
        <v/>
      </c>
      <c r="AK79" s="1777" t="str">
        <f t="shared" si="30"/>
        <v/>
      </c>
      <c r="AL79" s="1777" t="str">
        <f t="shared" si="30"/>
        <v/>
      </c>
      <c r="AM79" s="1777" t="str">
        <f t="shared" si="30"/>
        <v/>
      </c>
      <c r="AN79" s="1777" t="str">
        <f t="shared" si="30"/>
        <v/>
      </c>
      <c r="AO79" s="1777" t="str">
        <f t="shared" si="30"/>
        <v/>
      </c>
      <c r="AP79" s="1563" t="str">
        <f t="shared" si="30"/>
        <v/>
      </c>
      <c r="AQ79" s="1563" t="str">
        <f t="shared" si="30"/>
        <v/>
      </c>
      <c r="AR79" s="1563" t="str">
        <f t="shared" si="30"/>
        <v/>
      </c>
      <c r="AS79" s="1824" t="str">
        <f t="shared" si="30"/>
        <v/>
      </c>
      <c r="AT79" s="1731"/>
      <c r="AU79" s="1220"/>
    </row>
    <row r="80" spans="1:92" s="2" customFormat="1" ht="40.5" customHeight="1" x14ac:dyDescent="0.2">
      <c r="B80" s="2148" t="s">
        <v>1148</v>
      </c>
      <c r="C80" s="2149"/>
      <c r="D80" s="1774" t="str">
        <f>IF(D63&lt;D64,"Please check","")</f>
        <v/>
      </c>
      <c r="E80" s="1772" t="str">
        <f t="shared" ref="E80:AS80" si="31">IF(E63&lt;E64,"Please check","")</f>
        <v/>
      </c>
      <c r="F80" s="1772" t="str">
        <f t="shared" si="31"/>
        <v/>
      </c>
      <c r="G80" s="1772" t="str">
        <f t="shared" si="31"/>
        <v/>
      </c>
      <c r="H80" s="1772" t="str">
        <f t="shared" si="31"/>
        <v/>
      </c>
      <c r="I80" s="1772" t="str">
        <f t="shared" si="31"/>
        <v/>
      </c>
      <c r="J80" s="1772" t="str">
        <f t="shared" si="31"/>
        <v/>
      </c>
      <c r="K80" s="1772" t="str">
        <f t="shared" si="31"/>
        <v/>
      </c>
      <c r="L80" s="1772" t="str">
        <f t="shared" si="31"/>
        <v/>
      </c>
      <c r="M80" s="1772" t="str">
        <f t="shared" si="31"/>
        <v/>
      </c>
      <c r="N80" s="1772" t="str">
        <f t="shared" si="31"/>
        <v/>
      </c>
      <c r="O80" s="1772" t="str">
        <f t="shared" si="31"/>
        <v/>
      </c>
      <c r="P80" s="1772" t="str">
        <f t="shared" si="31"/>
        <v/>
      </c>
      <c r="Q80" s="1772" t="str">
        <f t="shared" si="31"/>
        <v/>
      </c>
      <c r="R80" s="1772" t="str">
        <f t="shared" si="31"/>
        <v/>
      </c>
      <c r="S80" s="1772" t="str">
        <f t="shared" si="31"/>
        <v/>
      </c>
      <c r="T80" s="1772" t="str">
        <f t="shared" si="31"/>
        <v/>
      </c>
      <c r="U80" s="1772" t="str">
        <f t="shared" si="31"/>
        <v/>
      </c>
      <c r="V80" s="1772" t="str">
        <f t="shared" si="31"/>
        <v/>
      </c>
      <c r="W80" s="1772" t="str">
        <f t="shared" si="31"/>
        <v/>
      </c>
      <c r="X80" s="1772" t="str">
        <f t="shared" si="31"/>
        <v/>
      </c>
      <c r="Y80" s="1772" t="str">
        <f t="shared" si="31"/>
        <v/>
      </c>
      <c r="Z80" s="1772" t="str">
        <f t="shared" si="31"/>
        <v/>
      </c>
      <c r="AA80" s="1772" t="str">
        <f t="shared" si="31"/>
        <v/>
      </c>
      <c r="AB80" s="1772" t="str">
        <f t="shared" si="31"/>
        <v/>
      </c>
      <c r="AC80" s="1772" t="str">
        <f t="shared" si="31"/>
        <v/>
      </c>
      <c r="AD80" s="1772" t="str">
        <f t="shared" si="31"/>
        <v/>
      </c>
      <c r="AE80" s="1772" t="str">
        <f t="shared" si="31"/>
        <v/>
      </c>
      <c r="AF80" s="1772" t="str">
        <f t="shared" si="31"/>
        <v/>
      </c>
      <c r="AG80" s="1772" t="str">
        <f t="shared" si="31"/>
        <v/>
      </c>
      <c r="AH80" s="1772" t="str">
        <f t="shared" si="31"/>
        <v/>
      </c>
      <c r="AI80" s="1772" t="str">
        <f t="shared" si="31"/>
        <v/>
      </c>
      <c r="AJ80" s="1772" t="str">
        <f t="shared" si="31"/>
        <v/>
      </c>
      <c r="AK80" s="1772" t="str">
        <f t="shared" si="31"/>
        <v/>
      </c>
      <c r="AL80" s="1772" t="str">
        <f t="shared" si="31"/>
        <v/>
      </c>
      <c r="AM80" s="1772" t="str">
        <f t="shared" si="31"/>
        <v/>
      </c>
      <c r="AN80" s="1772" t="str">
        <f t="shared" si="31"/>
        <v/>
      </c>
      <c r="AO80" s="1772" t="str">
        <f t="shared" si="31"/>
        <v/>
      </c>
      <c r="AP80" s="1559" t="str">
        <f t="shared" si="31"/>
        <v/>
      </c>
      <c r="AQ80" s="1559" t="str">
        <f t="shared" si="31"/>
        <v/>
      </c>
      <c r="AR80" s="1559" t="str">
        <f t="shared" si="31"/>
        <v/>
      </c>
      <c r="AS80" s="1566" t="str">
        <f t="shared" si="31"/>
        <v/>
      </c>
      <c r="AT80" s="1731"/>
      <c r="AU80" s="1220"/>
    </row>
    <row r="81" spans="1:92" s="2" customFormat="1" ht="39.75" customHeight="1" x14ac:dyDescent="0.2">
      <c r="B81" s="2152" t="s">
        <v>1149</v>
      </c>
      <c r="C81" s="2153"/>
      <c r="D81" s="1774" t="str">
        <f>IF(NOT(D60=D69+D70+D72),"Please check","")</f>
        <v/>
      </c>
      <c r="E81" s="1772" t="str">
        <f t="shared" ref="E81:AS81" si="32">IF(NOT(E60=E69+E70+E72),"Please check","")</f>
        <v/>
      </c>
      <c r="F81" s="1772" t="str">
        <f t="shared" si="32"/>
        <v/>
      </c>
      <c r="G81" s="1772" t="str">
        <f t="shared" si="32"/>
        <v/>
      </c>
      <c r="H81" s="1772" t="str">
        <f t="shared" si="32"/>
        <v/>
      </c>
      <c r="I81" s="1772" t="str">
        <f t="shared" si="32"/>
        <v/>
      </c>
      <c r="J81" s="1772" t="str">
        <f t="shared" si="32"/>
        <v/>
      </c>
      <c r="K81" s="1772" t="str">
        <f t="shared" si="32"/>
        <v/>
      </c>
      <c r="L81" s="1772" t="str">
        <f t="shared" si="32"/>
        <v/>
      </c>
      <c r="M81" s="1772" t="str">
        <f t="shared" si="32"/>
        <v/>
      </c>
      <c r="N81" s="1772" t="str">
        <f t="shared" si="32"/>
        <v/>
      </c>
      <c r="O81" s="1772" t="str">
        <f t="shared" si="32"/>
        <v/>
      </c>
      <c r="P81" s="1772" t="str">
        <f t="shared" si="32"/>
        <v/>
      </c>
      <c r="Q81" s="1772" t="str">
        <f t="shared" si="32"/>
        <v/>
      </c>
      <c r="R81" s="1772" t="str">
        <f t="shared" si="32"/>
        <v/>
      </c>
      <c r="S81" s="1772" t="str">
        <f t="shared" si="32"/>
        <v/>
      </c>
      <c r="T81" s="1772" t="str">
        <f t="shared" si="32"/>
        <v/>
      </c>
      <c r="U81" s="1772" t="str">
        <f t="shared" si="32"/>
        <v/>
      </c>
      <c r="V81" s="1772" t="str">
        <f t="shared" si="32"/>
        <v/>
      </c>
      <c r="W81" s="1772" t="str">
        <f t="shared" si="32"/>
        <v/>
      </c>
      <c r="X81" s="1772" t="str">
        <f t="shared" si="32"/>
        <v/>
      </c>
      <c r="Y81" s="1772" t="str">
        <f t="shared" si="32"/>
        <v/>
      </c>
      <c r="Z81" s="1772" t="str">
        <f t="shared" si="32"/>
        <v/>
      </c>
      <c r="AA81" s="1772" t="str">
        <f t="shared" si="32"/>
        <v/>
      </c>
      <c r="AB81" s="1772" t="str">
        <f t="shared" si="32"/>
        <v/>
      </c>
      <c r="AC81" s="1772" t="str">
        <f t="shared" si="32"/>
        <v/>
      </c>
      <c r="AD81" s="1772" t="str">
        <f t="shared" si="32"/>
        <v/>
      </c>
      <c r="AE81" s="1772" t="str">
        <f t="shared" si="32"/>
        <v/>
      </c>
      <c r="AF81" s="1772" t="str">
        <f t="shared" si="32"/>
        <v/>
      </c>
      <c r="AG81" s="1772" t="str">
        <f t="shared" si="32"/>
        <v/>
      </c>
      <c r="AH81" s="1772" t="str">
        <f t="shared" si="32"/>
        <v/>
      </c>
      <c r="AI81" s="1772" t="str">
        <f t="shared" si="32"/>
        <v/>
      </c>
      <c r="AJ81" s="1772" t="str">
        <f t="shared" si="32"/>
        <v/>
      </c>
      <c r="AK81" s="1772" t="str">
        <f t="shared" si="32"/>
        <v/>
      </c>
      <c r="AL81" s="1772" t="str">
        <f t="shared" si="32"/>
        <v/>
      </c>
      <c r="AM81" s="1772" t="str">
        <f t="shared" si="32"/>
        <v/>
      </c>
      <c r="AN81" s="1772" t="str">
        <f t="shared" si="32"/>
        <v/>
      </c>
      <c r="AO81" s="1772" t="str">
        <f t="shared" si="32"/>
        <v/>
      </c>
      <c r="AP81" s="1559" t="str">
        <f t="shared" si="32"/>
        <v/>
      </c>
      <c r="AQ81" s="1559" t="str">
        <f t="shared" si="32"/>
        <v/>
      </c>
      <c r="AR81" s="1559" t="str">
        <f t="shared" si="32"/>
        <v/>
      </c>
      <c r="AS81" s="1566" t="str">
        <f t="shared" si="32"/>
        <v/>
      </c>
      <c r="AT81" s="1731"/>
      <c r="AU81" s="1220"/>
    </row>
    <row r="82" spans="1:92" s="2" customFormat="1" ht="53.25" customHeight="1" x14ac:dyDescent="0.2">
      <c r="B82" s="2150" t="s">
        <v>1150</v>
      </c>
      <c r="C82" s="2151"/>
      <c r="D82" s="1774" t="str">
        <f>IF(D70&lt;D71,"Please check ","")</f>
        <v/>
      </c>
      <c r="E82" s="1775" t="str">
        <f t="shared" ref="E82:AS82" si="33">IF(E70&lt;E71,"Please check ","")</f>
        <v/>
      </c>
      <c r="F82" s="1775" t="str">
        <f t="shared" si="33"/>
        <v/>
      </c>
      <c r="G82" s="1775" t="str">
        <f t="shared" si="33"/>
        <v/>
      </c>
      <c r="H82" s="1775" t="str">
        <f t="shared" si="33"/>
        <v/>
      </c>
      <c r="I82" s="1775" t="str">
        <f t="shared" si="33"/>
        <v/>
      </c>
      <c r="J82" s="1775" t="str">
        <f t="shared" si="33"/>
        <v/>
      </c>
      <c r="K82" s="1775" t="str">
        <f t="shared" si="33"/>
        <v/>
      </c>
      <c r="L82" s="1775" t="str">
        <f t="shared" si="33"/>
        <v/>
      </c>
      <c r="M82" s="1775" t="str">
        <f t="shared" si="33"/>
        <v/>
      </c>
      <c r="N82" s="1775" t="str">
        <f t="shared" si="33"/>
        <v/>
      </c>
      <c r="O82" s="1775" t="str">
        <f t="shared" si="33"/>
        <v/>
      </c>
      <c r="P82" s="1775" t="str">
        <f t="shared" si="33"/>
        <v/>
      </c>
      <c r="Q82" s="1775" t="str">
        <f t="shared" si="33"/>
        <v/>
      </c>
      <c r="R82" s="1775" t="str">
        <f t="shared" si="33"/>
        <v/>
      </c>
      <c r="S82" s="1775" t="str">
        <f t="shared" si="33"/>
        <v/>
      </c>
      <c r="T82" s="1775" t="str">
        <f t="shared" si="33"/>
        <v/>
      </c>
      <c r="U82" s="1775" t="str">
        <f t="shared" si="33"/>
        <v/>
      </c>
      <c r="V82" s="1775" t="str">
        <f t="shared" si="33"/>
        <v/>
      </c>
      <c r="W82" s="1775" t="str">
        <f t="shared" si="33"/>
        <v/>
      </c>
      <c r="X82" s="1775" t="str">
        <f t="shared" si="33"/>
        <v/>
      </c>
      <c r="Y82" s="1775" t="str">
        <f t="shared" si="33"/>
        <v/>
      </c>
      <c r="Z82" s="1775" t="str">
        <f t="shared" si="33"/>
        <v/>
      </c>
      <c r="AA82" s="1775" t="str">
        <f t="shared" si="33"/>
        <v/>
      </c>
      <c r="AB82" s="1775" t="str">
        <f t="shared" si="33"/>
        <v/>
      </c>
      <c r="AC82" s="1775" t="str">
        <f t="shared" si="33"/>
        <v/>
      </c>
      <c r="AD82" s="1775" t="str">
        <f t="shared" si="33"/>
        <v/>
      </c>
      <c r="AE82" s="1775" t="str">
        <f t="shared" si="33"/>
        <v/>
      </c>
      <c r="AF82" s="1775" t="str">
        <f t="shared" si="33"/>
        <v/>
      </c>
      <c r="AG82" s="1775" t="str">
        <f t="shared" si="33"/>
        <v/>
      </c>
      <c r="AH82" s="1775" t="str">
        <f t="shared" si="33"/>
        <v/>
      </c>
      <c r="AI82" s="1775" t="str">
        <f t="shared" si="33"/>
        <v/>
      </c>
      <c r="AJ82" s="1775" t="str">
        <f t="shared" si="33"/>
        <v/>
      </c>
      <c r="AK82" s="1775" t="str">
        <f t="shared" si="33"/>
        <v/>
      </c>
      <c r="AL82" s="1775" t="str">
        <f t="shared" si="33"/>
        <v/>
      </c>
      <c r="AM82" s="1775" t="str">
        <f t="shared" si="33"/>
        <v/>
      </c>
      <c r="AN82" s="1775" t="str">
        <f t="shared" si="33"/>
        <v/>
      </c>
      <c r="AO82" s="1775" t="str">
        <f t="shared" si="33"/>
        <v/>
      </c>
      <c r="AP82" s="1559" t="str">
        <f t="shared" si="33"/>
        <v/>
      </c>
      <c r="AQ82" s="1559" t="str">
        <f t="shared" si="33"/>
        <v/>
      </c>
      <c r="AR82" s="1559" t="str">
        <f t="shared" si="33"/>
        <v/>
      </c>
      <c r="AS82" s="1566" t="str">
        <f t="shared" si="33"/>
        <v/>
      </c>
      <c r="AT82" s="1731"/>
      <c r="AU82" s="1220"/>
    </row>
    <row r="83" spans="1:92" s="2" customFormat="1" ht="48" customHeight="1" x14ac:dyDescent="0.2">
      <c r="B83" s="2148" t="s">
        <v>1151</v>
      </c>
      <c r="C83" s="2149"/>
      <c r="D83" s="1776" t="str">
        <f>IF(D66&lt;D67,"Please check","")</f>
        <v/>
      </c>
      <c r="E83" s="1774" t="str">
        <f t="shared" ref="E83:AS83" si="34">IF(E66&lt;E67,"Please check","")</f>
        <v/>
      </c>
      <c r="F83" s="1774" t="str">
        <f t="shared" si="34"/>
        <v/>
      </c>
      <c r="G83" s="1774" t="str">
        <f t="shared" si="34"/>
        <v/>
      </c>
      <c r="H83" s="1774" t="str">
        <f t="shared" si="34"/>
        <v/>
      </c>
      <c r="I83" s="1774" t="str">
        <f t="shared" si="34"/>
        <v/>
      </c>
      <c r="J83" s="1774" t="str">
        <f t="shared" si="34"/>
        <v/>
      </c>
      <c r="K83" s="1774" t="str">
        <f t="shared" si="34"/>
        <v/>
      </c>
      <c r="L83" s="1774" t="str">
        <f t="shared" si="34"/>
        <v/>
      </c>
      <c r="M83" s="1774" t="str">
        <f t="shared" si="34"/>
        <v/>
      </c>
      <c r="N83" s="1774" t="str">
        <f t="shared" si="34"/>
        <v/>
      </c>
      <c r="O83" s="1774" t="str">
        <f t="shared" si="34"/>
        <v/>
      </c>
      <c r="P83" s="1774" t="str">
        <f t="shared" si="34"/>
        <v/>
      </c>
      <c r="Q83" s="1774" t="str">
        <f t="shared" si="34"/>
        <v/>
      </c>
      <c r="R83" s="1774" t="str">
        <f t="shared" si="34"/>
        <v/>
      </c>
      <c r="S83" s="1774" t="str">
        <f t="shared" si="34"/>
        <v/>
      </c>
      <c r="T83" s="1774" t="str">
        <f t="shared" si="34"/>
        <v/>
      </c>
      <c r="U83" s="1774" t="str">
        <f t="shared" si="34"/>
        <v/>
      </c>
      <c r="V83" s="1774" t="str">
        <f t="shared" si="34"/>
        <v/>
      </c>
      <c r="W83" s="1774" t="str">
        <f t="shared" si="34"/>
        <v/>
      </c>
      <c r="X83" s="1774" t="str">
        <f t="shared" si="34"/>
        <v/>
      </c>
      <c r="Y83" s="1774" t="str">
        <f t="shared" si="34"/>
        <v/>
      </c>
      <c r="Z83" s="1774" t="str">
        <f t="shared" si="34"/>
        <v/>
      </c>
      <c r="AA83" s="1774" t="str">
        <f t="shared" si="34"/>
        <v/>
      </c>
      <c r="AB83" s="1774" t="str">
        <f t="shared" si="34"/>
        <v/>
      </c>
      <c r="AC83" s="1774" t="str">
        <f t="shared" si="34"/>
        <v/>
      </c>
      <c r="AD83" s="1774" t="str">
        <f t="shared" si="34"/>
        <v/>
      </c>
      <c r="AE83" s="1774" t="str">
        <f t="shared" si="34"/>
        <v/>
      </c>
      <c r="AF83" s="1774" t="str">
        <f t="shared" si="34"/>
        <v/>
      </c>
      <c r="AG83" s="1774" t="str">
        <f t="shared" si="34"/>
        <v/>
      </c>
      <c r="AH83" s="1774" t="str">
        <f t="shared" si="34"/>
        <v/>
      </c>
      <c r="AI83" s="1774" t="str">
        <f t="shared" si="34"/>
        <v/>
      </c>
      <c r="AJ83" s="1774" t="str">
        <f t="shared" si="34"/>
        <v/>
      </c>
      <c r="AK83" s="1774" t="str">
        <f t="shared" si="34"/>
        <v/>
      </c>
      <c r="AL83" s="1774" t="str">
        <f t="shared" si="34"/>
        <v/>
      </c>
      <c r="AM83" s="1774" t="str">
        <f t="shared" si="34"/>
        <v/>
      </c>
      <c r="AN83" s="1774" t="str">
        <f t="shared" si="34"/>
        <v/>
      </c>
      <c r="AO83" s="1774" t="str">
        <f t="shared" si="34"/>
        <v/>
      </c>
      <c r="AP83" s="1559" t="str">
        <f t="shared" si="34"/>
        <v/>
      </c>
      <c r="AQ83" s="1559" t="str">
        <f t="shared" si="34"/>
        <v/>
      </c>
      <c r="AR83" s="1559" t="str">
        <f t="shared" si="34"/>
        <v/>
      </c>
      <c r="AS83" s="1566" t="str">
        <f t="shared" si="34"/>
        <v/>
      </c>
      <c r="AT83" s="1731"/>
      <c r="AU83" s="1220"/>
    </row>
    <row r="84" spans="1:92" s="2" customFormat="1" ht="27.75" customHeight="1" x14ac:dyDescent="0.2">
      <c r="B84" s="2146"/>
      <c r="C84" s="2147"/>
      <c r="D84" s="1838"/>
      <c r="E84" s="1838"/>
      <c r="F84" s="1838"/>
      <c r="G84" s="1838"/>
      <c r="H84" s="1838"/>
      <c r="I84" s="1838"/>
      <c r="J84" s="1838"/>
      <c r="K84" s="1838"/>
      <c r="L84" s="1838"/>
      <c r="M84" s="1838"/>
      <c r="N84" s="1838"/>
      <c r="O84" s="1838"/>
      <c r="P84" s="1838"/>
      <c r="Q84" s="1838"/>
      <c r="R84" s="1838"/>
      <c r="S84" s="1838"/>
      <c r="T84" s="1838"/>
      <c r="U84" s="1838"/>
      <c r="V84" s="1838"/>
      <c r="W84" s="1838"/>
      <c r="X84" s="1838"/>
      <c r="Y84" s="1838"/>
      <c r="Z84" s="1838"/>
      <c r="AA84" s="1838"/>
      <c r="AB84" s="1838"/>
      <c r="AC84" s="1838"/>
      <c r="AD84" s="1838"/>
      <c r="AE84" s="1838"/>
      <c r="AF84" s="1838"/>
      <c r="AG84" s="1838"/>
      <c r="AH84" s="1838"/>
      <c r="AI84" s="1838"/>
      <c r="AJ84" s="1838"/>
      <c r="AK84" s="1838"/>
      <c r="AL84" s="1838"/>
      <c r="AM84" s="1838"/>
      <c r="AN84" s="1838"/>
      <c r="AO84" s="1838"/>
      <c r="AP84" s="1839"/>
      <c r="AQ84" s="1839"/>
      <c r="AR84" s="1839"/>
      <c r="AS84" s="1840"/>
      <c r="AT84" s="1731"/>
      <c r="AU84" s="1220"/>
    </row>
    <row r="85" spans="1:92" s="20" customFormat="1" ht="20.100000000000001" customHeight="1" x14ac:dyDescent="0.2">
      <c r="A85" s="3"/>
      <c r="B85" s="2142"/>
      <c r="C85" s="2143"/>
      <c r="D85" s="1841"/>
      <c r="E85" s="1841"/>
      <c r="F85" s="1841"/>
      <c r="G85" s="1841"/>
      <c r="H85" s="1841"/>
      <c r="I85" s="1841"/>
      <c r="J85" s="1841"/>
      <c r="K85" s="1841"/>
      <c r="L85" s="1841"/>
      <c r="M85" s="1841"/>
      <c r="N85" s="1841"/>
      <c r="O85" s="1841"/>
      <c r="P85" s="1841"/>
      <c r="Q85" s="1841"/>
      <c r="R85" s="1841"/>
      <c r="S85" s="1841"/>
      <c r="T85" s="1841"/>
      <c r="U85" s="1841"/>
      <c r="V85" s="1841"/>
      <c r="W85" s="1841"/>
      <c r="X85" s="1841"/>
      <c r="Y85" s="1841"/>
      <c r="Z85" s="1841"/>
      <c r="AA85" s="1841"/>
      <c r="AB85" s="1841"/>
      <c r="AC85" s="1841"/>
      <c r="AD85" s="1841"/>
      <c r="AE85" s="1841"/>
      <c r="AF85" s="1841"/>
      <c r="AG85" s="1841"/>
      <c r="AH85" s="1841"/>
      <c r="AI85" s="1841"/>
      <c r="AJ85" s="1841"/>
      <c r="AK85" s="1841"/>
      <c r="AL85" s="1841"/>
      <c r="AM85" s="1841"/>
      <c r="AN85" s="1841"/>
      <c r="AO85" s="1841"/>
      <c r="AP85" s="1839"/>
      <c r="AQ85" s="1839"/>
      <c r="AR85" s="1839"/>
      <c r="AS85" s="1840"/>
      <c r="AT85" s="1731"/>
      <c r="AU85" s="1220"/>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row>
    <row r="86" spans="1:92" s="20" customFormat="1" ht="20.100000000000001" customHeight="1" x14ac:dyDescent="0.2">
      <c r="A86" s="3"/>
      <c r="B86" s="2144"/>
      <c r="C86" s="2145"/>
      <c r="D86" s="1842"/>
      <c r="E86" s="1842"/>
      <c r="F86" s="1842"/>
      <c r="G86" s="1842"/>
      <c r="H86" s="1842"/>
      <c r="I86" s="1842"/>
      <c r="J86" s="1842"/>
      <c r="K86" s="1842"/>
      <c r="L86" s="1842"/>
      <c r="M86" s="1842"/>
      <c r="N86" s="1842"/>
      <c r="O86" s="1842"/>
      <c r="P86" s="1842"/>
      <c r="Q86" s="1842"/>
      <c r="R86" s="1842"/>
      <c r="S86" s="1842"/>
      <c r="T86" s="1842"/>
      <c r="U86" s="1842"/>
      <c r="V86" s="1842"/>
      <c r="W86" s="1842"/>
      <c r="X86" s="1842"/>
      <c r="Y86" s="1842"/>
      <c r="Z86" s="1842"/>
      <c r="AA86" s="1842"/>
      <c r="AB86" s="1842"/>
      <c r="AC86" s="1842"/>
      <c r="AD86" s="1842"/>
      <c r="AE86" s="1842"/>
      <c r="AF86" s="1842"/>
      <c r="AG86" s="1842"/>
      <c r="AH86" s="1842"/>
      <c r="AI86" s="1842"/>
      <c r="AJ86" s="1842"/>
      <c r="AK86" s="1842"/>
      <c r="AL86" s="1842"/>
      <c r="AM86" s="1842"/>
      <c r="AN86" s="1842"/>
      <c r="AO86" s="1842"/>
      <c r="AP86" s="1839"/>
      <c r="AQ86" s="1839"/>
      <c r="AR86" s="1839"/>
      <c r="AS86" s="1840"/>
      <c r="AT86" s="1731"/>
      <c r="AU86" s="1220"/>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row>
    <row r="87" spans="1:92" s="2" customFormat="1" ht="20.100000000000001" customHeight="1" x14ac:dyDescent="0.2">
      <c r="B87" s="2146"/>
      <c r="C87" s="2147"/>
      <c r="D87" s="1838"/>
      <c r="E87" s="1838"/>
      <c r="F87" s="1838"/>
      <c r="G87" s="1838"/>
      <c r="H87" s="1838"/>
      <c r="I87" s="1838"/>
      <c r="J87" s="1838"/>
      <c r="K87" s="1838"/>
      <c r="L87" s="1838"/>
      <c r="M87" s="1838"/>
      <c r="N87" s="1838"/>
      <c r="O87" s="1838"/>
      <c r="P87" s="1838"/>
      <c r="Q87" s="1838"/>
      <c r="R87" s="1838"/>
      <c r="S87" s="1838"/>
      <c r="T87" s="1838"/>
      <c r="U87" s="1838"/>
      <c r="V87" s="1838"/>
      <c r="W87" s="1838"/>
      <c r="X87" s="1838"/>
      <c r="Y87" s="1838"/>
      <c r="Z87" s="1838"/>
      <c r="AA87" s="1838"/>
      <c r="AB87" s="1838"/>
      <c r="AC87" s="1838"/>
      <c r="AD87" s="1838"/>
      <c r="AE87" s="1838"/>
      <c r="AF87" s="1838"/>
      <c r="AG87" s="1838"/>
      <c r="AH87" s="1838"/>
      <c r="AI87" s="1838"/>
      <c r="AJ87" s="1838"/>
      <c r="AK87" s="1838"/>
      <c r="AL87" s="1838"/>
      <c r="AM87" s="1838"/>
      <c r="AN87" s="1838"/>
      <c r="AO87" s="1838"/>
      <c r="AP87" s="1839"/>
      <c r="AQ87" s="1839"/>
      <c r="AR87" s="1839"/>
      <c r="AS87" s="1840"/>
      <c r="AT87" s="1731"/>
      <c r="AU87" s="1220"/>
    </row>
    <row r="88" spans="1:92" s="2" customFormat="1" ht="14.25" customHeight="1" x14ac:dyDescent="0.2">
      <c r="B88" s="603"/>
      <c r="C88" s="1221" t="s">
        <v>611</v>
      </c>
      <c r="D88" s="1221" t="s">
        <v>1193</v>
      </c>
      <c r="E88" s="1221" t="s">
        <v>1194</v>
      </c>
      <c r="F88" s="1221" t="s">
        <v>1195</v>
      </c>
      <c r="G88" s="1221" t="s">
        <v>1196</v>
      </c>
      <c r="H88" s="1221" t="s">
        <v>1197</v>
      </c>
      <c r="I88" s="1221" t="s">
        <v>1198</v>
      </c>
      <c r="J88" s="1221" t="s">
        <v>1199</v>
      </c>
      <c r="K88" s="1221" t="s">
        <v>1200</v>
      </c>
      <c r="L88" s="1221" t="s">
        <v>1201</v>
      </c>
      <c r="M88" s="1221" t="s">
        <v>1202</v>
      </c>
      <c r="N88" s="1221" t="s">
        <v>1203</v>
      </c>
      <c r="O88" s="1221" t="s">
        <v>1204</v>
      </c>
      <c r="P88" s="1221" t="s">
        <v>1205</v>
      </c>
      <c r="Q88" s="1221" t="s">
        <v>1352</v>
      </c>
      <c r="R88" s="1221" t="s">
        <v>1206</v>
      </c>
      <c r="S88" s="1221" t="s">
        <v>1207</v>
      </c>
      <c r="T88" s="1221" t="s">
        <v>1208</v>
      </c>
      <c r="U88" s="1221" t="s">
        <v>1209</v>
      </c>
      <c r="V88" s="1221" t="s">
        <v>1210</v>
      </c>
      <c r="W88" s="1221" t="s">
        <v>1211</v>
      </c>
      <c r="X88" s="1221" t="s">
        <v>1212</v>
      </c>
      <c r="Y88" s="1221" t="s">
        <v>1213</v>
      </c>
      <c r="Z88" s="1221" t="s">
        <v>1214</v>
      </c>
      <c r="AA88" s="1221" t="s">
        <v>1215</v>
      </c>
      <c r="AB88" s="1221" t="s">
        <v>1216</v>
      </c>
      <c r="AC88" s="1221" t="s">
        <v>1217</v>
      </c>
      <c r="AD88" s="1221" t="s">
        <v>1218</v>
      </c>
      <c r="AE88" s="1221" t="s">
        <v>1353</v>
      </c>
      <c r="AF88" s="1221" t="s">
        <v>1219</v>
      </c>
      <c r="AG88" s="1221" t="s">
        <v>1220</v>
      </c>
      <c r="AH88" s="1221" t="s">
        <v>1221</v>
      </c>
      <c r="AI88" s="1221" t="s">
        <v>1222</v>
      </c>
      <c r="AJ88" s="1221" t="s">
        <v>1223</v>
      </c>
      <c r="AK88" s="1221" t="s">
        <v>1224</v>
      </c>
      <c r="AL88" s="1221" t="s">
        <v>1225</v>
      </c>
      <c r="AM88" s="1221" t="s">
        <v>1226</v>
      </c>
      <c r="AN88" s="1221" t="s">
        <v>1227</v>
      </c>
      <c r="AO88" s="1221" t="s">
        <v>1228</v>
      </c>
      <c r="AP88" s="1221" t="s">
        <v>1229</v>
      </c>
      <c r="AQ88" s="1221" t="s">
        <v>1230</v>
      </c>
      <c r="AR88" s="1221" t="s">
        <v>1231</v>
      </c>
      <c r="AS88" s="1221" t="s">
        <v>1354</v>
      </c>
      <c r="AT88" s="1221"/>
      <c r="AU88" s="1221"/>
    </row>
    <row r="89" spans="1:92" s="2" customFormat="1" ht="9.9499999999999993" customHeight="1" x14ac:dyDescent="0.2">
      <c r="B89" s="217"/>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45"/>
      <c r="AQ89" s="1198"/>
      <c r="AR89" s="1198"/>
      <c r="AS89" s="7"/>
      <c r="AT89" s="7"/>
      <c r="AU89" s="7"/>
    </row>
    <row r="90" spans="1:92" s="2" customFormat="1" ht="27.75" customHeight="1" x14ac:dyDescent="0.2">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456"/>
      <c r="AQ90" s="20"/>
      <c r="AR90" s="20"/>
      <c r="AS90" s="1201"/>
      <c r="AT90" s="1201"/>
      <c r="AU90" s="1201"/>
    </row>
    <row r="91" spans="1:92" s="2" customFormat="1" ht="27.75" customHeight="1" x14ac:dyDescent="0.2">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S91" s="1201"/>
      <c r="AT91" s="1201"/>
      <c r="AU91" s="1201"/>
    </row>
    <row r="92" spans="1:92" s="2" customFormat="1" ht="27.75" customHeight="1" x14ac:dyDescent="0.25">
      <c r="B92" s="91" t="s">
        <v>103</v>
      </c>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7"/>
      <c r="AS92" s="1201"/>
      <c r="AT92" s="1201"/>
      <c r="AU92" s="1201"/>
    </row>
    <row r="93" spans="1:92" s="20" customFormat="1" ht="20.100000000000001" customHeight="1" x14ac:dyDescent="0.2">
      <c r="A93" s="3"/>
      <c r="B93" s="2"/>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934"/>
      <c r="AT93" s="934"/>
      <c r="AU93" s="934"/>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row>
    <row r="94" spans="1:92" s="2" customFormat="1" ht="20.100000000000001" customHeight="1" x14ac:dyDescent="0.2">
      <c r="B94" s="217" t="s">
        <v>158</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54"/>
      <c r="AS94" s="7"/>
      <c r="AT94" s="7"/>
      <c r="AU94" s="7"/>
    </row>
    <row r="95" spans="1:92" s="2" customFormat="1" ht="14.25" customHeight="1" x14ac:dyDescent="0.2">
      <c r="B95" s="217"/>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45"/>
      <c r="AQ95" s="1198"/>
      <c r="AR95" s="1198"/>
      <c r="AS95" s="7"/>
      <c r="AT95" s="7"/>
      <c r="AU95" s="7"/>
      <c r="AV95" s="456"/>
      <c r="AW95" s="456"/>
      <c r="AX95" s="456"/>
      <c r="AY95" s="456"/>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row>
    <row r="96" spans="1:92" s="2" customFormat="1" ht="14.25" customHeight="1" x14ac:dyDescent="0.2">
      <c r="B96" s="217"/>
      <c r="C96" s="215"/>
      <c r="D96" s="1557" t="s">
        <v>1</v>
      </c>
      <c r="E96" s="1557" t="s">
        <v>2</v>
      </c>
      <c r="F96" s="1557" t="s">
        <v>3</v>
      </c>
      <c r="G96" s="1557" t="s">
        <v>80</v>
      </c>
      <c r="H96" s="1557" t="s">
        <v>4</v>
      </c>
      <c r="I96" s="1557" t="s">
        <v>5</v>
      </c>
      <c r="J96" s="1557" t="s">
        <v>6</v>
      </c>
      <c r="K96" s="1557" t="s">
        <v>7</v>
      </c>
      <c r="L96" s="1557" t="s">
        <v>8</v>
      </c>
      <c r="M96" s="1557" t="s">
        <v>9</v>
      </c>
      <c r="N96" s="1557" t="s">
        <v>10</v>
      </c>
      <c r="O96" s="1557" t="s">
        <v>11</v>
      </c>
      <c r="P96" s="1557" t="s">
        <v>12</v>
      </c>
      <c r="Q96" s="1565" t="s">
        <v>13</v>
      </c>
      <c r="R96" s="1557" t="s">
        <v>14</v>
      </c>
      <c r="S96" s="1557" t="s">
        <v>15</v>
      </c>
      <c r="T96" s="1557" t="s">
        <v>16</v>
      </c>
      <c r="U96" s="1557" t="s">
        <v>17</v>
      </c>
      <c r="V96" s="1557" t="s">
        <v>18</v>
      </c>
      <c r="W96" s="1557" t="s">
        <v>19</v>
      </c>
      <c r="X96" s="1557" t="s">
        <v>20</v>
      </c>
      <c r="Y96" s="1557" t="s">
        <v>21</v>
      </c>
      <c r="Z96" s="1557" t="s">
        <v>22</v>
      </c>
      <c r="AA96" s="1557" t="s">
        <v>23</v>
      </c>
      <c r="AB96" s="1557" t="s">
        <v>24</v>
      </c>
      <c r="AC96" s="1557" t="s">
        <v>25</v>
      </c>
      <c r="AD96" s="1557" t="s">
        <v>26</v>
      </c>
      <c r="AE96" s="1565" t="s">
        <v>27</v>
      </c>
      <c r="AF96" s="1557" t="s">
        <v>28</v>
      </c>
      <c r="AG96" s="1557" t="s">
        <v>29</v>
      </c>
      <c r="AH96" s="1557" t="s">
        <v>30</v>
      </c>
      <c r="AI96" s="1557" t="s">
        <v>31</v>
      </c>
      <c r="AJ96" s="1557" t="s">
        <v>32</v>
      </c>
      <c r="AK96" s="1557" t="s">
        <v>33</v>
      </c>
      <c r="AL96" s="1557" t="s">
        <v>34</v>
      </c>
      <c r="AM96" s="1557" t="s">
        <v>35</v>
      </c>
      <c r="AN96" s="1557" t="s">
        <v>82</v>
      </c>
      <c r="AO96" s="1557" t="s">
        <v>107</v>
      </c>
      <c r="AP96" s="1557" t="s">
        <v>108</v>
      </c>
      <c r="AQ96" s="1557" t="s">
        <v>219</v>
      </c>
      <c r="AR96" s="1557" t="s">
        <v>409</v>
      </c>
      <c r="AS96" s="1565" t="s">
        <v>1118</v>
      </c>
      <c r="AT96" s="1646"/>
      <c r="AU96" s="45"/>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1535"/>
      <c r="CH96" s="1535"/>
      <c r="CI96" s="1535"/>
      <c r="CJ96" s="1535"/>
      <c r="CK96" s="1535"/>
      <c r="CL96" s="1535"/>
      <c r="CM96" s="214"/>
    </row>
    <row r="97" spans="1:93" s="2" customFormat="1" ht="34.35" customHeight="1" x14ac:dyDescent="0.2">
      <c r="C97" s="216"/>
      <c r="D97" s="2105" t="s">
        <v>45</v>
      </c>
      <c r="E97" s="2106"/>
      <c r="F97" s="2106"/>
      <c r="G97" s="2106"/>
      <c r="H97" s="2106"/>
      <c r="I97" s="2106"/>
      <c r="J97" s="2106"/>
      <c r="K97" s="2106"/>
      <c r="L97" s="2106"/>
      <c r="M97" s="2106"/>
      <c r="N97" s="2106"/>
      <c r="O97" s="2106"/>
      <c r="P97" s="2106"/>
      <c r="Q97" s="2138"/>
      <c r="R97" s="2137" t="s">
        <v>52</v>
      </c>
      <c r="S97" s="2106"/>
      <c r="T97" s="2106"/>
      <c r="U97" s="2106"/>
      <c r="V97" s="2106"/>
      <c r="W97" s="2106"/>
      <c r="X97" s="2106"/>
      <c r="Y97" s="2106"/>
      <c r="Z97" s="2106"/>
      <c r="AA97" s="2106"/>
      <c r="AB97" s="2106"/>
      <c r="AC97" s="2106"/>
      <c r="AD97" s="2106"/>
      <c r="AE97" s="2138"/>
      <c r="AF97" s="2137" t="s">
        <v>58</v>
      </c>
      <c r="AG97" s="2106"/>
      <c r="AH97" s="2106"/>
      <c r="AI97" s="2106"/>
      <c r="AJ97" s="2106"/>
      <c r="AK97" s="2106"/>
      <c r="AL97" s="2106"/>
      <c r="AM97" s="2106"/>
      <c r="AN97" s="2106"/>
      <c r="AO97" s="2106"/>
      <c r="AP97" s="2106"/>
      <c r="AQ97" s="2106"/>
      <c r="AR97" s="2106"/>
      <c r="AS97" s="2138"/>
      <c r="AT97" s="2157" t="s">
        <v>1574</v>
      </c>
      <c r="AU97" s="45"/>
      <c r="AW97" s="2154" t="s">
        <v>45</v>
      </c>
      <c r="AX97" s="2155"/>
      <c r="AY97" s="2155"/>
      <c r="AZ97" s="2155"/>
      <c r="BA97" s="2155"/>
      <c r="BB97" s="2155"/>
      <c r="BC97" s="2155"/>
      <c r="BD97" s="2155"/>
      <c r="BE97" s="2155"/>
      <c r="BF97" s="2155"/>
      <c r="BG97" s="2155"/>
      <c r="BH97" s="2155"/>
      <c r="BI97" s="2155"/>
      <c r="BJ97" s="2156"/>
      <c r="BK97" s="2154" t="s">
        <v>52</v>
      </c>
      <c r="BL97" s="2155"/>
      <c r="BM97" s="2155"/>
      <c r="BN97" s="2155"/>
      <c r="BO97" s="2155"/>
      <c r="BP97" s="2155"/>
      <c r="BQ97" s="2155"/>
      <c r="BR97" s="2155"/>
      <c r="BS97" s="2155"/>
      <c r="BT97" s="2155"/>
      <c r="BU97" s="2155"/>
      <c r="BV97" s="2155"/>
      <c r="BW97" s="2155"/>
      <c r="BX97" s="2156"/>
      <c r="BY97" s="2155" t="s">
        <v>58</v>
      </c>
      <c r="BZ97" s="2155"/>
      <c r="CA97" s="2155"/>
      <c r="CB97" s="2155"/>
      <c r="CC97" s="2155"/>
      <c r="CD97" s="2155"/>
      <c r="CE97" s="2155"/>
      <c r="CF97" s="2155"/>
      <c r="CG97" s="2155"/>
      <c r="CH97" s="2155"/>
      <c r="CI97" s="2155"/>
      <c r="CJ97" s="2155"/>
      <c r="CK97" s="2155"/>
      <c r="CL97" s="2156"/>
    </row>
    <row r="98" spans="1:93" s="2" customFormat="1" ht="48" customHeight="1" thickBot="1" x14ac:dyDescent="0.25">
      <c r="C98" s="216"/>
      <c r="D98" s="1552" t="s">
        <v>1105</v>
      </c>
      <c r="E98" s="1553" t="s">
        <v>1106</v>
      </c>
      <c r="F98" s="1552" t="s">
        <v>1107</v>
      </c>
      <c r="G98" s="1553" t="s">
        <v>1108</v>
      </c>
      <c r="H98" s="1552" t="s">
        <v>1109</v>
      </c>
      <c r="I98" s="1553" t="s">
        <v>1110</v>
      </c>
      <c r="J98" s="1552" t="s">
        <v>1111</v>
      </c>
      <c r="K98" s="1553" t="s">
        <v>1112</v>
      </c>
      <c r="L98" s="1552" t="s">
        <v>1113</v>
      </c>
      <c r="M98" s="1553" t="s">
        <v>1114</v>
      </c>
      <c r="N98" s="1552">
        <v>2016</v>
      </c>
      <c r="O98" s="1553">
        <v>2017</v>
      </c>
      <c r="P98" s="1199">
        <v>2018</v>
      </c>
      <c r="Q98" s="1558" t="s">
        <v>1115</v>
      </c>
      <c r="R98" s="1757" t="s">
        <v>1105</v>
      </c>
      <c r="S98" s="1758" t="s">
        <v>1106</v>
      </c>
      <c r="T98" s="1757" t="s">
        <v>1107</v>
      </c>
      <c r="U98" s="1758" t="s">
        <v>1108</v>
      </c>
      <c r="V98" s="1757" t="s">
        <v>1109</v>
      </c>
      <c r="W98" s="1758" t="s">
        <v>1110</v>
      </c>
      <c r="X98" s="1757" t="s">
        <v>1111</v>
      </c>
      <c r="Y98" s="1758" t="s">
        <v>1112</v>
      </c>
      <c r="Z98" s="1757" t="s">
        <v>1113</v>
      </c>
      <c r="AA98" s="1758" t="s">
        <v>1114</v>
      </c>
      <c r="AB98" s="1552">
        <v>2016</v>
      </c>
      <c r="AC98" s="1553">
        <v>2017</v>
      </c>
      <c r="AD98" s="1199">
        <v>2018</v>
      </c>
      <c r="AE98" s="1558" t="s">
        <v>1115</v>
      </c>
      <c r="AF98" s="1757" t="s">
        <v>1105</v>
      </c>
      <c r="AG98" s="1758" t="s">
        <v>1106</v>
      </c>
      <c r="AH98" s="1757" t="s">
        <v>1107</v>
      </c>
      <c r="AI98" s="1758" t="s">
        <v>1108</v>
      </c>
      <c r="AJ98" s="1757" t="s">
        <v>1109</v>
      </c>
      <c r="AK98" s="1758" t="s">
        <v>1110</v>
      </c>
      <c r="AL98" s="1757" t="s">
        <v>1111</v>
      </c>
      <c r="AM98" s="1758" t="s">
        <v>1112</v>
      </c>
      <c r="AN98" s="1757" t="s">
        <v>1113</v>
      </c>
      <c r="AO98" s="1758" t="s">
        <v>1114</v>
      </c>
      <c r="AP98" s="1552">
        <v>2016</v>
      </c>
      <c r="AQ98" s="1553">
        <v>2017</v>
      </c>
      <c r="AR98" s="1199">
        <v>2018</v>
      </c>
      <c r="AS98" s="1558" t="s">
        <v>1115</v>
      </c>
      <c r="AT98" s="2158"/>
      <c r="AU98" s="45"/>
      <c r="AW98" s="1625">
        <v>2006</v>
      </c>
      <c r="AX98" s="1626">
        <v>2007</v>
      </c>
      <c r="AY98" s="1626">
        <v>2008</v>
      </c>
      <c r="AZ98" s="1626">
        <v>2009</v>
      </c>
      <c r="BA98" s="1626">
        <v>2010</v>
      </c>
      <c r="BB98" s="1626">
        <v>2011</v>
      </c>
      <c r="BC98" s="1626">
        <v>2012</v>
      </c>
      <c r="BD98" s="1626">
        <v>2013</v>
      </c>
      <c r="BE98" s="1626">
        <v>2014</v>
      </c>
      <c r="BF98" s="1626">
        <v>2015</v>
      </c>
      <c r="BG98" s="1626">
        <v>2016</v>
      </c>
      <c r="BH98" s="1626">
        <v>2017</v>
      </c>
      <c r="BI98" s="1626">
        <v>2018</v>
      </c>
      <c r="BJ98" s="1627" t="s">
        <v>876</v>
      </c>
      <c r="BK98" s="1625">
        <v>2006</v>
      </c>
      <c r="BL98" s="1626">
        <v>2007</v>
      </c>
      <c r="BM98" s="1626">
        <v>2008</v>
      </c>
      <c r="BN98" s="1626">
        <v>2009</v>
      </c>
      <c r="BO98" s="1626">
        <v>2010</v>
      </c>
      <c r="BP98" s="1626">
        <v>2011</v>
      </c>
      <c r="BQ98" s="1626">
        <v>2012</v>
      </c>
      <c r="BR98" s="1626">
        <v>2013</v>
      </c>
      <c r="BS98" s="1626">
        <v>2014</v>
      </c>
      <c r="BT98" s="1626">
        <v>2015</v>
      </c>
      <c r="BU98" s="1626">
        <v>2016</v>
      </c>
      <c r="BV98" s="1626">
        <v>2017</v>
      </c>
      <c r="BW98" s="1626">
        <v>2018</v>
      </c>
      <c r="BX98" s="1627" t="s">
        <v>876</v>
      </c>
      <c r="BY98" s="1628">
        <v>2006</v>
      </c>
      <c r="BZ98" s="1626">
        <v>2007</v>
      </c>
      <c r="CA98" s="1626">
        <v>2008</v>
      </c>
      <c r="CB98" s="1626">
        <v>2009</v>
      </c>
      <c r="CC98" s="1626">
        <v>2010</v>
      </c>
      <c r="CD98" s="1626">
        <v>2011</v>
      </c>
      <c r="CE98" s="1626">
        <v>2012</v>
      </c>
      <c r="CF98" s="1626">
        <v>2013</v>
      </c>
      <c r="CG98" s="1626">
        <v>2014</v>
      </c>
      <c r="CH98" s="1626">
        <v>2015</v>
      </c>
      <c r="CI98" s="1626">
        <v>2016</v>
      </c>
      <c r="CJ98" s="1626">
        <v>2017</v>
      </c>
      <c r="CK98" s="1626">
        <v>2018</v>
      </c>
      <c r="CL98" s="1629" t="s">
        <v>876</v>
      </c>
      <c r="CM98" s="1128" t="s">
        <v>160</v>
      </c>
      <c r="CN98" s="1084" t="s">
        <v>192</v>
      </c>
    </row>
    <row r="99" spans="1:93" s="2" customFormat="1" ht="28.5" customHeight="1" x14ac:dyDescent="0.2">
      <c r="B99" s="1781" t="s">
        <v>137</v>
      </c>
      <c r="C99" s="170"/>
      <c r="D99" s="1554"/>
      <c r="E99" s="1555"/>
      <c r="F99" s="1555"/>
      <c r="G99" s="1555"/>
      <c r="H99" s="1555"/>
      <c r="I99" s="1555"/>
      <c r="J99" s="1555"/>
      <c r="K99" s="1555"/>
      <c r="L99" s="1555"/>
      <c r="M99" s="1191"/>
      <c r="N99" s="1191"/>
      <c r="O99" s="1191"/>
      <c r="P99" s="167"/>
      <c r="Q99" s="87"/>
      <c r="R99" s="1554"/>
      <c r="S99" s="1555"/>
      <c r="T99" s="1555"/>
      <c r="U99" s="1555"/>
      <c r="V99" s="1555"/>
      <c r="W99" s="1555"/>
      <c r="X99" s="1555"/>
      <c r="Y99" s="1555"/>
      <c r="Z99" s="1555"/>
      <c r="AA99" s="1191"/>
      <c r="AB99" s="1191"/>
      <c r="AC99" s="1191"/>
      <c r="AD99" s="167"/>
      <c r="AE99" s="87"/>
      <c r="AF99" s="1554"/>
      <c r="AG99" s="1555"/>
      <c r="AH99" s="1555"/>
      <c r="AI99" s="1555"/>
      <c r="AJ99" s="1555"/>
      <c r="AK99" s="1555"/>
      <c r="AL99" s="1555"/>
      <c r="AM99" s="1555"/>
      <c r="AN99" s="1555"/>
      <c r="AO99" s="1191"/>
      <c r="AP99" s="1191"/>
      <c r="AQ99" s="1191"/>
      <c r="AR99" s="167"/>
      <c r="AS99" s="87"/>
      <c r="AT99" s="1782"/>
      <c r="AU99" s="1534"/>
      <c r="AV99" s="1585" t="s">
        <v>75</v>
      </c>
      <c r="AW99" s="1580"/>
      <c r="AX99" s="1574"/>
      <c r="AY99" s="1574"/>
      <c r="AZ99" s="1574"/>
      <c r="BA99" s="1574"/>
      <c r="BB99" s="1574"/>
      <c r="BC99" s="1574"/>
      <c r="BD99" s="1574"/>
      <c r="BE99" s="1191"/>
      <c r="BF99" s="1191"/>
      <c r="BG99" s="1191"/>
      <c r="BH99" s="1191"/>
      <c r="BI99" s="1191"/>
      <c r="BJ99" s="87"/>
      <c r="BK99" s="1570"/>
      <c r="BL99" s="1570"/>
      <c r="BM99" s="1570"/>
      <c r="BN99" s="1570"/>
      <c r="BO99" s="1570"/>
      <c r="BP99" s="1570"/>
      <c r="BQ99" s="1570"/>
      <c r="BR99" s="1570"/>
      <c r="BS99" s="1570"/>
      <c r="BT99" s="1570"/>
      <c r="BU99" s="1570"/>
      <c r="BV99" s="1570"/>
      <c r="BW99" s="1570"/>
      <c r="BX99" s="1200"/>
      <c r="BY99" s="1580"/>
      <c r="BZ99" s="1574"/>
      <c r="CA99" s="1574"/>
      <c r="CB99" s="1574"/>
      <c r="CC99" s="1574"/>
      <c r="CD99" s="1574"/>
      <c r="CE99" s="1574"/>
      <c r="CF99" s="1574"/>
      <c r="CG99" s="1191"/>
      <c r="CH99" s="1191"/>
      <c r="CI99" s="1191"/>
      <c r="CJ99" s="1191"/>
      <c r="CK99" s="1191"/>
      <c r="CL99" s="87"/>
      <c r="CM99" s="220"/>
      <c r="CN99" s="239"/>
    </row>
    <row r="100" spans="1:93" s="2" customFormat="1" ht="50.1" customHeight="1" x14ac:dyDescent="0.2">
      <c r="B100" s="1783" t="s">
        <v>138</v>
      </c>
      <c r="C100" s="201" t="s">
        <v>177</v>
      </c>
      <c r="D100" s="1769"/>
      <c r="E100" s="1770"/>
      <c r="F100" s="1770"/>
      <c r="G100" s="1770"/>
      <c r="H100" s="1564"/>
      <c r="I100" s="1564"/>
      <c r="J100" s="1564"/>
      <c r="K100" s="1564"/>
      <c r="L100" s="1564"/>
      <c r="M100" s="1564"/>
      <c r="N100" s="1551"/>
      <c r="O100" s="1551"/>
      <c r="P100" s="1556"/>
      <c r="Q100" s="1305"/>
      <c r="R100" s="1769"/>
      <c r="S100" s="1770"/>
      <c r="T100" s="1770"/>
      <c r="U100" s="1770"/>
      <c r="V100" s="1564"/>
      <c r="W100" s="1564"/>
      <c r="X100" s="1564"/>
      <c r="Y100" s="1564"/>
      <c r="Z100" s="1564"/>
      <c r="AA100" s="1564"/>
      <c r="AB100" s="1551"/>
      <c r="AC100" s="1551"/>
      <c r="AD100" s="1556"/>
      <c r="AE100" s="1305"/>
      <c r="AF100" s="1769"/>
      <c r="AG100" s="1770"/>
      <c r="AH100" s="1770"/>
      <c r="AI100" s="1770"/>
      <c r="AJ100" s="1564"/>
      <c r="AK100" s="1564"/>
      <c r="AL100" s="1564"/>
      <c r="AM100" s="1564"/>
      <c r="AN100" s="1564"/>
      <c r="AO100" s="1564"/>
      <c r="AP100" s="1551"/>
      <c r="AQ100" s="1551"/>
      <c r="AR100" s="1556"/>
      <c r="AS100" s="1305"/>
      <c r="AT100" s="1803"/>
      <c r="AU100" s="1534"/>
      <c r="AV100" s="1630" t="s">
        <v>63</v>
      </c>
      <c r="AW100" s="1737" t="str">
        <f>IF(SUM(COUNTBLANK(D100),COUNTBLANK(D101))=0,D101/D100,"-")</f>
        <v>-</v>
      </c>
      <c r="AX100" s="1738" t="str">
        <f t="shared" ref="AX100:CL100" si="35">IF(SUM(COUNTBLANK(E100),COUNTBLANK(E101))=0,E101/E100,"-")</f>
        <v>-</v>
      </c>
      <c r="AY100" s="1738" t="str">
        <f t="shared" si="35"/>
        <v>-</v>
      </c>
      <c r="AZ100" s="1738" t="str">
        <f t="shared" si="35"/>
        <v>-</v>
      </c>
      <c r="BA100" s="1738" t="str">
        <f t="shared" si="35"/>
        <v>-</v>
      </c>
      <c r="BB100" s="1738" t="str">
        <f t="shared" si="35"/>
        <v>-</v>
      </c>
      <c r="BC100" s="1738" t="str">
        <f t="shared" si="35"/>
        <v>-</v>
      </c>
      <c r="BD100" s="1738" t="str">
        <f t="shared" si="35"/>
        <v>-</v>
      </c>
      <c r="BE100" s="1222" t="str">
        <f t="shared" si="35"/>
        <v>-</v>
      </c>
      <c r="BF100" s="1222" t="str">
        <f t="shared" si="35"/>
        <v>-</v>
      </c>
      <c r="BG100" s="1222" t="str">
        <f t="shared" si="35"/>
        <v>-</v>
      </c>
      <c r="BH100" s="1222" t="str">
        <f t="shared" si="35"/>
        <v>-</v>
      </c>
      <c r="BI100" s="1222" t="str">
        <f t="shared" si="35"/>
        <v>-</v>
      </c>
      <c r="BJ100" s="1631" t="str">
        <f t="shared" si="35"/>
        <v>-</v>
      </c>
      <c r="BK100" s="1632" t="str">
        <f t="shared" si="35"/>
        <v>-</v>
      </c>
      <c r="BL100" s="1632" t="str">
        <f t="shared" si="35"/>
        <v>-</v>
      </c>
      <c r="BM100" s="1632" t="str">
        <f t="shared" si="35"/>
        <v>-</v>
      </c>
      <c r="BN100" s="1632" t="str">
        <f t="shared" si="35"/>
        <v>-</v>
      </c>
      <c r="BO100" s="1632" t="str">
        <f t="shared" si="35"/>
        <v>-</v>
      </c>
      <c r="BP100" s="1632" t="str">
        <f t="shared" si="35"/>
        <v>-</v>
      </c>
      <c r="BQ100" s="1632" t="str">
        <f t="shared" si="35"/>
        <v>-</v>
      </c>
      <c r="BR100" s="1632" t="str">
        <f t="shared" si="35"/>
        <v>-</v>
      </c>
      <c r="BS100" s="1632" t="str">
        <f t="shared" si="35"/>
        <v>-</v>
      </c>
      <c r="BT100" s="1632" t="str">
        <f t="shared" si="35"/>
        <v>-</v>
      </c>
      <c r="BU100" s="1632" t="str">
        <f t="shared" si="35"/>
        <v>-</v>
      </c>
      <c r="BV100" s="1632" t="str">
        <f t="shared" si="35"/>
        <v>-</v>
      </c>
      <c r="BW100" s="1632" t="str">
        <f t="shared" si="35"/>
        <v>-</v>
      </c>
      <c r="BX100" s="1633" t="str">
        <f t="shared" si="35"/>
        <v>-</v>
      </c>
      <c r="BY100" s="1737" t="str">
        <f t="shared" si="35"/>
        <v>-</v>
      </c>
      <c r="BZ100" s="1738" t="str">
        <f t="shared" si="35"/>
        <v>-</v>
      </c>
      <c r="CA100" s="1738" t="str">
        <f t="shared" si="35"/>
        <v>-</v>
      </c>
      <c r="CB100" s="1738" t="str">
        <f t="shared" si="35"/>
        <v>-</v>
      </c>
      <c r="CC100" s="1738" t="str">
        <f t="shared" si="35"/>
        <v>-</v>
      </c>
      <c r="CD100" s="1738" t="str">
        <f t="shared" si="35"/>
        <v>-</v>
      </c>
      <c r="CE100" s="1738" t="str">
        <f t="shared" si="35"/>
        <v>-</v>
      </c>
      <c r="CF100" s="1738" t="str">
        <f t="shared" si="35"/>
        <v>-</v>
      </c>
      <c r="CG100" s="1222" t="str">
        <f t="shared" si="35"/>
        <v>-</v>
      </c>
      <c r="CH100" s="1222" t="str">
        <f t="shared" si="35"/>
        <v>-</v>
      </c>
      <c r="CI100" s="1222" t="str">
        <f t="shared" si="35"/>
        <v>-</v>
      </c>
      <c r="CJ100" s="1222" t="str">
        <f t="shared" si="35"/>
        <v>-</v>
      </c>
      <c r="CK100" s="1222" t="str">
        <f t="shared" si="35"/>
        <v>-</v>
      </c>
      <c r="CL100" s="1631" t="str">
        <f t="shared" si="35"/>
        <v>-</v>
      </c>
      <c r="CM100" s="231" t="s">
        <v>167</v>
      </c>
      <c r="CN100" s="253" t="s">
        <v>183</v>
      </c>
    </row>
    <row r="101" spans="1:93" s="2" customFormat="1" ht="28.5" customHeight="1" x14ac:dyDescent="0.2">
      <c r="B101" s="1783" t="s">
        <v>139</v>
      </c>
      <c r="C101" s="201" t="s">
        <v>178</v>
      </c>
      <c r="D101" s="1769"/>
      <c r="E101" s="1770"/>
      <c r="F101" s="1770"/>
      <c r="G101" s="1770"/>
      <c r="H101" s="1564"/>
      <c r="I101" s="1564"/>
      <c r="J101" s="1564"/>
      <c r="K101" s="1564"/>
      <c r="L101" s="1564"/>
      <c r="M101" s="1564"/>
      <c r="N101" s="1551"/>
      <c r="O101" s="1551"/>
      <c r="P101" s="1556"/>
      <c r="Q101" s="1305"/>
      <c r="R101" s="1769"/>
      <c r="S101" s="1770"/>
      <c r="T101" s="1770"/>
      <c r="U101" s="1770"/>
      <c r="V101" s="1564"/>
      <c r="W101" s="1564"/>
      <c r="X101" s="1564"/>
      <c r="Y101" s="1564"/>
      <c r="Z101" s="1564"/>
      <c r="AA101" s="1564"/>
      <c r="AB101" s="1551"/>
      <c r="AC101" s="1551"/>
      <c r="AD101" s="1556"/>
      <c r="AE101" s="1305"/>
      <c r="AF101" s="1769"/>
      <c r="AG101" s="1770"/>
      <c r="AH101" s="1770"/>
      <c r="AI101" s="1770"/>
      <c r="AJ101" s="1564"/>
      <c r="AK101" s="1564"/>
      <c r="AL101" s="1564"/>
      <c r="AM101" s="1564"/>
      <c r="AN101" s="1564"/>
      <c r="AO101" s="1564"/>
      <c r="AP101" s="1551"/>
      <c r="AQ101" s="1551"/>
      <c r="AR101" s="1556"/>
      <c r="AS101" s="1305"/>
      <c r="AT101" s="1803"/>
      <c r="AU101" s="1534"/>
      <c r="AV101" s="1630" t="s">
        <v>65</v>
      </c>
      <c r="AW101" s="1737" t="str">
        <f>IF(SUM(COUNTBLANK(D100),COUNTBLANK(D102))=0,D102/D100,"-")</f>
        <v>-</v>
      </c>
      <c r="AX101" s="1738" t="str">
        <f t="shared" ref="AX101:CL101" si="36">IF(SUM(COUNTBLANK(E100),COUNTBLANK(E102))=0,E102/E100,"-")</f>
        <v>-</v>
      </c>
      <c r="AY101" s="1738" t="str">
        <f t="shared" si="36"/>
        <v>-</v>
      </c>
      <c r="AZ101" s="1738" t="str">
        <f t="shared" si="36"/>
        <v>-</v>
      </c>
      <c r="BA101" s="1738" t="str">
        <f t="shared" si="36"/>
        <v>-</v>
      </c>
      <c r="BB101" s="1738" t="str">
        <f t="shared" si="36"/>
        <v>-</v>
      </c>
      <c r="BC101" s="1738" t="str">
        <f t="shared" si="36"/>
        <v>-</v>
      </c>
      <c r="BD101" s="1738" t="str">
        <f t="shared" si="36"/>
        <v>-</v>
      </c>
      <c r="BE101" s="1222" t="str">
        <f t="shared" si="36"/>
        <v>-</v>
      </c>
      <c r="BF101" s="1222" t="str">
        <f t="shared" si="36"/>
        <v>-</v>
      </c>
      <c r="BG101" s="1222" t="str">
        <f t="shared" si="36"/>
        <v>-</v>
      </c>
      <c r="BH101" s="1222" t="str">
        <f t="shared" si="36"/>
        <v>-</v>
      </c>
      <c r="BI101" s="1222" t="str">
        <f t="shared" si="36"/>
        <v>-</v>
      </c>
      <c r="BJ101" s="1631" t="str">
        <f t="shared" si="36"/>
        <v>-</v>
      </c>
      <c r="BK101" s="1632" t="str">
        <f t="shared" si="36"/>
        <v>-</v>
      </c>
      <c r="BL101" s="1632" t="str">
        <f t="shared" si="36"/>
        <v>-</v>
      </c>
      <c r="BM101" s="1632" t="str">
        <f t="shared" si="36"/>
        <v>-</v>
      </c>
      <c r="BN101" s="1632" t="str">
        <f t="shared" si="36"/>
        <v>-</v>
      </c>
      <c r="BO101" s="1632" t="str">
        <f t="shared" si="36"/>
        <v>-</v>
      </c>
      <c r="BP101" s="1632" t="str">
        <f t="shared" si="36"/>
        <v>-</v>
      </c>
      <c r="BQ101" s="1632" t="str">
        <f t="shared" si="36"/>
        <v>-</v>
      </c>
      <c r="BR101" s="1632" t="str">
        <f t="shared" si="36"/>
        <v>-</v>
      </c>
      <c r="BS101" s="1632" t="str">
        <f t="shared" si="36"/>
        <v>-</v>
      </c>
      <c r="BT101" s="1632" t="str">
        <f t="shared" si="36"/>
        <v>-</v>
      </c>
      <c r="BU101" s="1632" t="str">
        <f t="shared" si="36"/>
        <v>-</v>
      </c>
      <c r="BV101" s="1632" t="str">
        <f t="shared" si="36"/>
        <v>-</v>
      </c>
      <c r="BW101" s="1632" t="str">
        <f t="shared" si="36"/>
        <v>-</v>
      </c>
      <c r="BX101" s="1633" t="str">
        <f t="shared" si="36"/>
        <v>-</v>
      </c>
      <c r="BY101" s="1737" t="str">
        <f t="shared" si="36"/>
        <v>-</v>
      </c>
      <c r="BZ101" s="1738" t="str">
        <f t="shared" si="36"/>
        <v>-</v>
      </c>
      <c r="CA101" s="1738" t="str">
        <f t="shared" si="36"/>
        <v>-</v>
      </c>
      <c r="CB101" s="1738" t="str">
        <f t="shared" si="36"/>
        <v>-</v>
      </c>
      <c r="CC101" s="1738" t="str">
        <f t="shared" si="36"/>
        <v>-</v>
      </c>
      <c r="CD101" s="1738" t="str">
        <f t="shared" si="36"/>
        <v>-</v>
      </c>
      <c r="CE101" s="1738" t="str">
        <f t="shared" si="36"/>
        <v>-</v>
      </c>
      <c r="CF101" s="1738" t="str">
        <f t="shared" si="36"/>
        <v>-</v>
      </c>
      <c r="CG101" s="1222" t="str">
        <f t="shared" si="36"/>
        <v>-</v>
      </c>
      <c r="CH101" s="1222" t="str">
        <f t="shared" si="36"/>
        <v>-</v>
      </c>
      <c r="CI101" s="1222" t="str">
        <f t="shared" si="36"/>
        <v>-</v>
      </c>
      <c r="CJ101" s="1222" t="str">
        <f t="shared" si="36"/>
        <v>-</v>
      </c>
      <c r="CK101" s="1222" t="str">
        <f t="shared" si="36"/>
        <v>-</v>
      </c>
      <c r="CL101" s="1631" t="str">
        <f t="shared" si="36"/>
        <v>-</v>
      </c>
      <c r="CM101" s="231" t="s">
        <v>161</v>
      </c>
      <c r="CN101" s="253" t="s">
        <v>184</v>
      </c>
    </row>
    <row r="102" spans="1:93" s="2" customFormat="1" ht="28.5" customHeight="1" x14ac:dyDescent="0.2">
      <c r="B102" s="1783" t="s">
        <v>140</v>
      </c>
      <c r="C102" s="237" t="s">
        <v>182</v>
      </c>
      <c r="D102" s="1769"/>
      <c r="E102" s="1770"/>
      <c r="F102" s="1770"/>
      <c r="G102" s="1770"/>
      <c r="H102" s="1564"/>
      <c r="I102" s="1564"/>
      <c r="J102" s="1564"/>
      <c r="K102" s="1564"/>
      <c r="L102" s="1564"/>
      <c r="M102" s="1564"/>
      <c r="N102" s="1551"/>
      <c r="O102" s="1551"/>
      <c r="P102" s="1556"/>
      <c r="Q102" s="1305"/>
      <c r="R102" s="1769"/>
      <c r="S102" s="1770"/>
      <c r="T102" s="1770"/>
      <c r="U102" s="1770"/>
      <c r="V102" s="1564"/>
      <c r="W102" s="1564"/>
      <c r="X102" s="1564"/>
      <c r="Y102" s="1564"/>
      <c r="Z102" s="1564"/>
      <c r="AA102" s="1564"/>
      <c r="AB102" s="1551"/>
      <c r="AC102" s="1551"/>
      <c r="AD102" s="1556"/>
      <c r="AE102" s="1305"/>
      <c r="AF102" s="1769"/>
      <c r="AG102" s="1770"/>
      <c r="AH102" s="1770"/>
      <c r="AI102" s="1770"/>
      <c r="AJ102" s="1564"/>
      <c r="AK102" s="1564"/>
      <c r="AL102" s="1564"/>
      <c r="AM102" s="1564"/>
      <c r="AN102" s="1564"/>
      <c r="AO102" s="1564"/>
      <c r="AP102" s="1551"/>
      <c r="AQ102" s="1551"/>
      <c r="AR102" s="1556"/>
      <c r="AS102" s="1305"/>
      <c r="AT102" s="1803"/>
      <c r="AU102" s="1534"/>
      <c r="AV102" s="1634" t="s">
        <v>64</v>
      </c>
      <c r="AW102" s="1739" t="str">
        <f>IF(SUM(COUNTBLANK(D100),COUNTBLANK(D101),COUNTBLANK(D117),COUNTBLANK(D118))=0,(D101+D118)/(D100+D117),"-")</f>
        <v>-</v>
      </c>
      <c r="AX102" s="1740" t="str">
        <f t="shared" ref="AX102:CL102" si="37">IF(SUM(COUNTBLANK(E100),COUNTBLANK(E101),COUNTBLANK(E117),COUNTBLANK(E118))=0,(E101+E118)/(E100+E117),"-")</f>
        <v>-</v>
      </c>
      <c r="AY102" s="1740" t="str">
        <f t="shared" si="37"/>
        <v>-</v>
      </c>
      <c r="AZ102" s="1740" t="str">
        <f t="shared" si="37"/>
        <v>-</v>
      </c>
      <c r="BA102" s="1740" t="str">
        <f t="shared" si="37"/>
        <v>-</v>
      </c>
      <c r="BB102" s="1740" t="str">
        <f t="shared" si="37"/>
        <v>-</v>
      </c>
      <c r="BC102" s="1740" t="str">
        <f t="shared" si="37"/>
        <v>-</v>
      </c>
      <c r="BD102" s="1740" t="str">
        <f t="shared" si="37"/>
        <v>-</v>
      </c>
      <c r="BE102" s="1223" t="str">
        <f t="shared" si="37"/>
        <v>-</v>
      </c>
      <c r="BF102" s="1223" t="str">
        <f t="shared" si="37"/>
        <v>-</v>
      </c>
      <c r="BG102" s="1223" t="str">
        <f t="shared" si="37"/>
        <v>-</v>
      </c>
      <c r="BH102" s="1223" t="str">
        <f t="shared" si="37"/>
        <v>-</v>
      </c>
      <c r="BI102" s="1223" t="str">
        <f t="shared" si="37"/>
        <v>-</v>
      </c>
      <c r="BJ102" s="1635" t="str">
        <f t="shared" si="37"/>
        <v>-</v>
      </c>
      <c r="BK102" s="1636" t="str">
        <f t="shared" si="37"/>
        <v>-</v>
      </c>
      <c r="BL102" s="1636" t="str">
        <f t="shared" si="37"/>
        <v>-</v>
      </c>
      <c r="BM102" s="1636" t="str">
        <f t="shared" si="37"/>
        <v>-</v>
      </c>
      <c r="BN102" s="1636" t="str">
        <f t="shared" si="37"/>
        <v>-</v>
      </c>
      <c r="BO102" s="1636" t="str">
        <f t="shared" si="37"/>
        <v>-</v>
      </c>
      <c r="BP102" s="1636" t="str">
        <f t="shared" si="37"/>
        <v>-</v>
      </c>
      <c r="BQ102" s="1636" t="str">
        <f t="shared" si="37"/>
        <v>-</v>
      </c>
      <c r="BR102" s="1636" t="str">
        <f t="shared" si="37"/>
        <v>-</v>
      </c>
      <c r="BS102" s="1636" t="str">
        <f t="shared" si="37"/>
        <v>-</v>
      </c>
      <c r="BT102" s="1636" t="str">
        <f t="shared" si="37"/>
        <v>-</v>
      </c>
      <c r="BU102" s="1636" t="str">
        <f t="shared" si="37"/>
        <v>-</v>
      </c>
      <c r="BV102" s="1636" t="str">
        <f t="shared" si="37"/>
        <v>-</v>
      </c>
      <c r="BW102" s="1636" t="str">
        <f t="shared" si="37"/>
        <v>-</v>
      </c>
      <c r="BX102" s="1637" t="str">
        <f t="shared" si="37"/>
        <v>-</v>
      </c>
      <c r="BY102" s="1739" t="str">
        <f t="shared" si="37"/>
        <v>-</v>
      </c>
      <c r="BZ102" s="1740" t="str">
        <f t="shared" si="37"/>
        <v>-</v>
      </c>
      <c r="CA102" s="1740" t="str">
        <f t="shared" si="37"/>
        <v>-</v>
      </c>
      <c r="CB102" s="1740" t="str">
        <f t="shared" si="37"/>
        <v>-</v>
      </c>
      <c r="CC102" s="1740" t="str">
        <f t="shared" si="37"/>
        <v>-</v>
      </c>
      <c r="CD102" s="1740" t="str">
        <f t="shared" si="37"/>
        <v>-</v>
      </c>
      <c r="CE102" s="1740" t="str">
        <f t="shared" si="37"/>
        <v>-</v>
      </c>
      <c r="CF102" s="1740" t="str">
        <f t="shared" si="37"/>
        <v>-</v>
      </c>
      <c r="CG102" s="1223" t="str">
        <f t="shared" si="37"/>
        <v>-</v>
      </c>
      <c r="CH102" s="1223" t="str">
        <f t="shared" si="37"/>
        <v>-</v>
      </c>
      <c r="CI102" s="1223" t="str">
        <f t="shared" si="37"/>
        <v>-</v>
      </c>
      <c r="CJ102" s="1223" t="str">
        <f t="shared" si="37"/>
        <v>-</v>
      </c>
      <c r="CK102" s="1223" t="str">
        <f t="shared" si="37"/>
        <v>-</v>
      </c>
      <c r="CL102" s="1635" t="str">
        <f t="shared" si="37"/>
        <v>-</v>
      </c>
      <c r="CM102" s="233" t="s">
        <v>555</v>
      </c>
      <c r="CN102" s="255" t="s">
        <v>193</v>
      </c>
    </row>
    <row r="103" spans="1:93" s="2" customFormat="1" ht="28.5" customHeight="1" x14ac:dyDescent="0.2">
      <c r="B103" s="1783" t="s">
        <v>141</v>
      </c>
      <c r="C103" s="201" t="s">
        <v>179</v>
      </c>
      <c r="D103" s="1769"/>
      <c r="E103" s="1770"/>
      <c r="F103" s="1770"/>
      <c r="G103" s="1770"/>
      <c r="H103" s="1564"/>
      <c r="I103" s="1564"/>
      <c r="J103" s="1564"/>
      <c r="K103" s="1564"/>
      <c r="L103" s="1564"/>
      <c r="M103" s="1564"/>
      <c r="N103" s="1551"/>
      <c r="O103" s="1551"/>
      <c r="P103" s="1556"/>
      <c r="Q103" s="1305"/>
      <c r="R103" s="1769"/>
      <c r="S103" s="1770"/>
      <c r="T103" s="1770"/>
      <c r="U103" s="1770"/>
      <c r="V103" s="1564"/>
      <c r="W103" s="1564"/>
      <c r="X103" s="1564"/>
      <c r="Y103" s="1564"/>
      <c r="Z103" s="1564"/>
      <c r="AA103" s="1564"/>
      <c r="AB103" s="1551"/>
      <c r="AC103" s="1551"/>
      <c r="AD103" s="1556"/>
      <c r="AE103" s="1305"/>
      <c r="AF103" s="1769"/>
      <c r="AG103" s="1770"/>
      <c r="AH103" s="1770"/>
      <c r="AI103" s="1770"/>
      <c r="AJ103" s="1564"/>
      <c r="AK103" s="1564"/>
      <c r="AL103" s="1564"/>
      <c r="AM103" s="1564"/>
      <c r="AN103" s="1564"/>
      <c r="AO103" s="1564"/>
      <c r="AP103" s="1551"/>
      <c r="AQ103" s="1551"/>
      <c r="AR103" s="1556"/>
      <c r="AS103" s="1305"/>
      <c r="AT103" s="1803"/>
      <c r="AU103" s="1534"/>
      <c r="AV103" s="1588" t="s">
        <v>74</v>
      </c>
      <c r="AW103" s="1741"/>
      <c r="AX103" s="1742"/>
      <c r="AY103" s="1742"/>
      <c r="AZ103" s="1742"/>
      <c r="BA103" s="1742"/>
      <c r="BB103" s="1742"/>
      <c r="BC103" s="1742"/>
      <c r="BD103" s="1742"/>
      <c r="BE103" s="1743"/>
      <c r="BF103" s="1743"/>
      <c r="BG103" s="1743"/>
      <c r="BH103" s="1743"/>
      <c r="BI103" s="1743"/>
      <c r="BJ103" s="1744"/>
      <c r="BK103" s="1745"/>
      <c r="BL103" s="1745"/>
      <c r="BM103" s="1745"/>
      <c r="BN103" s="1745"/>
      <c r="BO103" s="1745"/>
      <c r="BP103" s="1745"/>
      <c r="BQ103" s="1745"/>
      <c r="BR103" s="1745"/>
      <c r="BS103" s="1745"/>
      <c r="BT103" s="1745"/>
      <c r="BU103" s="1745"/>
      <c r="BV103" s="1745"/>
      <c r="BW103" s="1745"/>
      <c r="BX103" s="1746"/>
      <c r="BY103" s="1741"/>
      <c r="BZ103" s="1742"/>
      <c r="CA103" s="1742"/>
      <c r="CB103" s="1742"/>
      <c r="CC103" s="1742"/>
      <c r="CD103" s="1742"/>
      <c r="CE103" s="1742"/>
      <c r="CF103" s="1742"/>
      <c r="CG103" s="1743"/>
      <c r="CH103" s="1743"/>
      <c r="CI103" s="1743"/>
      <c r="CJ103" s="1743"/>
      <c r="CK103" s="1743"/>
      <c r="CL103" s="1744"/>
      <c r="CM103" s="221"/>
      <c r="CN103" s="238"/>
    </row>
    <row r="104" spans="1:93" s="2" customFormat="1" ht="28.5" customHeight="1" x14ac:dyDescent="0.2">
      <c r="B104" s="1783" t="s">
        <v>142</v>
      </c>
      <c r="C104" s="201" t="s">
        <v>180</v>
      </c>
      <c r="D104" s="1769"/>
      <c r="E104" s="1770"/>
      <c r="F104" s="1770"/>
      <c r="G104" s="1770"/>
      <c r="H104" s="1564"/>
      <c r="I104" s="1564"/>
      <c r="J104" s="1564"/>
      <c r="K104" s="1564"/>
      <c r="L104" s="1564"/>
      <c r="M104" s="1564"/>
      <c r="N104" s="1551"/>
      <c r="O104" s="1551"/>
      <c r="P104" s="1556"/>
      <c r="Q104" s="1305"/>
      <c r="R104" s="1769"/>
      <c r="S104" s="1770"/>
      <c r="T104" s="1770"/>
      <c r="U104" s="1770"/>
      <c r="V104" s="1564"/>
      <c r="W104" s="1564"/>
      <c r="X104" s="1564"/>
      <c r="Y104" s="1564"/>
      <c r="Z104" s="1564"/>
      <c r="AA104" s="1564"/>
      <c r="AB104" s="1551"/>
      <c r="AC104" s="1551"/>
      <c r="AD104" s="1556"/>
      <c r="AE104" s="1305"/>
      <c r="AF104" s="1769"/>
      <c r="AG104" s="1770"/>
      <c r="AH104" s="1770"/>
      <c r="AI104" s="1770"/>
      <c r="AJ104" s="1564"/>
      <c r="AK104" s="1564"/>
      <c r="AL104" s="1564"/>
      <c r="AM104" s="1564"/>
      <c r="AN104" s="1564"/>
      <c r="AO104" s="1564"/>
      <c r="AP104" s="1551"/>
      <c r="AQ104" s="1551"/>
      <c r="AR104" s="1556"/>
      <c r="AS104" s="1305"/>
      <c r="AT104" s="1803"/>
      <c r="AU104" s="1534"/>
      <c r="AV104" s="1630" t="s">
        <v>66</v>
      </c>
      <c r="AW104" s="1737" t="str">
        <f>IF(SUM(COUNTBLANK(D100),COUNTBLANK(D103),COUNTBLANK(D110),COUNTBLANK(D114))=0,(D103-D110-D114)/D100,"-")</f>
        <v>-</v>
      </c>
      <c r="AX104" s="1738" t="str">
        <f t="shared" ref="AX104:CL104" si="38">IF(SUM(COUNTBLANK(E100),COUNTBLANK(E103),COUNTBLANK(E110),COUNTBLANK(E114))=0,(E103-E110-E114)/E100,"-")</f>
        <v>-</v>
      </c>
      <c r="AY104" s="1738" t="str">
        <f t="shared" si="38"/>
        <v>-</v>
      </c>
      <c r="AZ104" s="1738" t="str">
        <f t="shared" si="38"/>
        <v>-</v>
      </c>
      <c r="BA104" s="1738" t="str">
        <f t="shared" si="38"/>
        <v>-</v>
      </c>
      <c r="BB104" s="1738" t="str">
        <f t="shared" si="38"/>
        <v>-</v>
      </c>
      <c r="BC104" s="1738" t="str">
        <f t="shared" si="38"/>
        <v>-</v>
      </c>
      <c r="BD104" s="1738" t="str">
        <f t="shared" si="38"/>
        <v>-</v>
      </c>
      <c r="BE104" s="1222" t="str">
        <f t="shared" si="38"/>
        <v>-</v>
      </c>
      <c r="BF104" s="1222" t="str">
        <f t="shared" si="38"/>
        <v>-</v>
      </c>
      <c r="BG104" s="1222" t="str">
        <f t="shared" si="38"/>
        <v>-</v>
      </c>
      <c r="BH104" s="1222" t="str">
        <f t="shared" si="38"/>
        <v>-</v>
      </c>
      <c r="BI104" s="1222" t="str">
        <f t="shared" si="38"/>
        <v>-</v>
      </c>
      <c r="BJ104" s="1631" t="str">
        <f t="shared" si="38"/>
        <v>-</v>
      </c>
      <c r="BK104" s="1632" t="str">
        <f t="shared" si="38"/>
        <v>-</v>
      </c>
      <c r="BL104" s="1632" t="str">
        <f t="shared" si="38"/>
        <v>-</v>
      </c>
      <c r="BM104" s="1632" t="str">
        <f t="shared" si="38"/>
        <v>-</v>
      </c>
      <c r="BN104" s="1632" t="str">
        <f t="shared" si="38"/>
        <v>-</v>
      </c>
      <c r="BO104" s="1632" t="str">
        <f t="shared" si="38"/>
        <v>-</v>
      </c>
      <c r="BP104" s="1632" t="str">
        <f t="shared" si="38"/>
        <v>-</v>
      </c>
      <c r="BQ104" s="1632" t="str">
        <f t="shared" si="38"/>
        <v>-</v>
      </c>
      <c r="BR104" s="1632" t="str">
        <f t="shared" si="38"/>
        <v>-</v>
      </c>
      <c r="BS104" s="1632" t="str">
        <f t="shared" si="38"/>
        <v>-</v>
      </c>
      <c r="BT104" s="1632" t="str">
        <f t="shared" si="38"/>
        <v>-</v>
      </c>
      <c r="BU104" s="1632" t="str">
        <f t="shared" si="38"/>
        <v>-</v>
      </c>
      <c r="BV104" s="1632" t="str">
        <f t="shared" si="38"/>
        <v>-</v>
      </c>
      <c r="BW104" s="1632" t="str">
        <f t="shared" si="38"/>
        <v>-</v>
      </c>
      <c r="BX104" s="1633" t="str">
        <f t="shared" si="38"/>
        <v>-</v>
      </c>
      <c r="BY104" s="1737" t="str">
        <f t="shared" si="38"/>
        <v>-</v>
      </c>
      <c r="BZ104" s="1738" t="str">
        <f t="shared" si="38"/>
        <v>-</v>
      </c>
      <c r="CA104" s="1738" t="str">
        <f t="shared" si="38"/>
        <v>-</v>
      </c>
      <c r="CB104" s="1738" t="str">
        <f t="shared" si="38"/>
        <v>-</v>
      </c>
      <c r="CC104" s="1738" t="str">
        <f t="shared" si="38"/>
        <v>-</v>
      </c>
      <c r="CD104" s="1738" t="str">
        <f t="shared" si="38"/>
        <v>-</v>
      </c>
      <c r="CE104" s="1738" t="str">
        <f t="shared" si="38"/>
        <v>-</v>
      </c>
      <c r="CF104" s="1738" t="str">
        <f t="shared" si="38"/>
        <v>-</v>
      </c>
      <c r="CG104" s="1222" t="str">
        <f t="shared" si="38"/>
        <v>-</v>
      </c>
      <c r="CH104" s="1222" t="str">
        <f t="shared" si="38"/>
        <v>-</v>
      </c>
      <c r="CI104" s="1222" t="str">
        <f t="shared" si="38"/>
        <v>-</v>
      </c>
      <c r="CJ104" s="1222" t="str">
        <f t="shared" si="38"/>
        <v>-</v>
      </c>
      <c r="CK104" s="1222" t="str">
        <f t="shared" si="38"/>
        <v>-</v>
      </c>
      <c r="CL104" s="1631" t="str">
        <f t="shared" si="38"/>
        <v>-</v>
      </c>
      <c r="CM104" s="231" t="s">
        <v>556</v>
      </c>
      <c r="CN104" s="253" t="s">
        <v>269</v>
      </c>
    </row>
    <row r="105" spans="1:93" s="2" customFormat="1" ht="28.5" customHeight="1" x14ac:dyDescent="0.2">
      <c r="B105" s="1783" t="s">
        <v>143</v>
      </c>
      <c r="C105" s="201" t="s">
        <v>181</v>
      </c>
      <c r="D105" s="1769"/>
      <c r="E105" s="1770"/>
      <c r="F105" s="1770"/>
      <c r="G105" s="1770"/>
      <c r="H105" s="1564"/>
      <c r="I105" s="1564"/>
      <c r="J105" s="1564"/>
      <c r="K105" s="1564"/>
      <c r="L105" s="1564"/>
      <c r="M105" s="1564"/>
      <c r="N105" s="1551"/>
      <c r="O105" s="1551"/>
      <c r="P105" s="1556"/>
      <c r="Q105" s="1305"/>
      <c r="R105" s="1769"/>
      <c r="S105" s="1770"/>
      <c r="T105" s="1770"/>
      <c r="U105" s="1770"/>
      <c r="V105" s="1564"/>
      <c r="W105" s="1564"/>
      <c r="X105" s="1564"/>
      <c r="Y105" s="1564"/>
      <c r="Z105" s="1564"/>
      <c r="AA105" s="1564"/>
      <c r="AB105" s="1551"/>
      <c r="AC105" s="1551"/>
      <c r="AD105" s="1556"/>
      <c r="AE105" s="1305"/>
      <c r="AF105" s="1769"/>
      <c r="AG105" s="1770"/>
      <c r="AH105" s="1770"/>
      <c r="AI105" s="1770"/>
      <c r="AJ105" s="1564"/>
      <c r="AK105" s="1564"/>
      <c r="AL105" s="1564"/>
      <c r="AM105" s="1564"/>
      <c r="AN105" s="1564"/>
      <c r="AO105" s="1564"/>
      <c r="AP105" s="1551"/>
      <c r="AQ105" s="1551"/>
      <c r="AR105" s="1556"/>
      <c r="AS105" s="1305"/>
      <c r="AT105" s="1803"/>
      <c r="AU105" s="1534"/>
      <c r="AV105" s="1630" t="s">
        <v>67</v>
      </c>
      <c r="AW105" s="1737" t="str">
        <f>IF(SUM(COUNTBLANK(D104),COUNTBLANK(D111))=0,D111/D104,"-")</f>
        <v>-</v>
      </c>
      <c r="AX105" s="1738" t="str">
        <f t="shared" ref="AX105:CL105" si="39">IF(SUM(COUNTBLANK(E104),COUNTBLANK(E111))=0,E111/E104,"-")</f>
        <v>-</v>
      </c>
      <c r="AY105" s="1738" t="str">
        <f t="shared" si="39"/>
        <v>-</v>
      </c>
      <c r="AZ105" s="1738" t="str">
        <f t="shared" si="39"/>
        <v>-</v>
      </c>
      <c r="BA105" s="1738" t="str">
        <f t="shared" si="39"/>
        <v>-</v>
      </c>
      <c r="BB105" s="1738" t="str">
        <f t="shared" si="39"/>
        <v>-</v>
      </c>
      <c r="BC105" s="1738" t="str">
        <f t="shared" si="39"/>
        <v>-</v>
      </c>
      <c r="BD105" s="1738" t="str">
        <f t="shared" si="39"/>
        <v>-</v>
      </c>
      <c r="BE105" s="1222" t="str">
        <f t="shared" si="39"/>
        <v>-</v>
      </c>
      <c r="BF105" s="1222" t="str">
        <f t="shared" si="39"/>
        <v>-</v>
      </c>
      <c r="BG105" s="1222" t="str">
        <f t="shared" si="39"/>
        <v>-</v>
      </c>
      <c r="BH105" s="1222" t="str">
        <f t="shared" si="39"/>
        <v>-</v>
      </c>
      <c r="BI105" s="1222" t="str">
        <f t="shared" si="39"/>
        <v>-</v>
      </c>
      <c r="BJ105" s="1631" t="str">
        <f t="shared" si="39"/>
        <v>-</v>
      </c>
      <c r="BK105" s="1632" t="str">
        <f t="shared" si="39"/>
        <v>-</v>
      </c>
      <c r="BL105" s="1632" t="str">
        <f t="shared" si="39"/>
        <v>-</v>
      </c>
      <c r="BM105" s="1632" t="str">
        <f t="shared" si="39"/>
        <v>-</v>
      </c>
      <c r="BN105" s="1632" t="str">
        <f t="shared" si="39"/>
        <v>-</v>
      </c>
      <c r="BO105" s="1632" t="str">
        <f t="shared" si="39"/>
        <v>-</v>
      </c>
      <c r="BP105" s="1632" t="str">
        <f t="shared" si="39"/>
        <v>-</v>
      </c>
      <c r="BQ105" s="1632" t="str">
        <f t="shared" si="39"/>
        <v>-</v>
      </c>
      <c r="BR105" s="1632" t="str">
        <f t="shared" si="39"/>
        <v>-</v>
      </c>
      <c r="BS105" s="1632" t="str">
        <f t="shared" si="39"/>
        <v>-</v>
      </c>
      <c r="BT105" s="1632" t="str">
        <f t="shared" si="39"/>
        <v>-</v>
      </c>
      <c r="BU105" s="1632" t="str">
        <f t="shared" si="39"/>
        <v>-</v>
      </c>
      <c r="BV105" s="1632" t="str">
        <f t="shared" si="39"/>
        <v>-</v>
      </c>
      <c r="BW105" s="1632" t="str">
        <f t="shared" si="39"/>
        <v>-</v>
      </c>
      <c r="BX105" s="1633" t="str">
        <f t="shared" si="39"/>
        <v>-</v>
      </c>
      <c r="BY105" s="1737" t="str">
        <f t="shared" si="39"/>
        <v>-</v>
      </c>
      <c r="BZ105" s="1738" t="str">
        <f t="shared" si="39"/>
        <v>-</v>
      </c>
      <c r="CA105" s="1738" t="str">
        <f t="shared" si="39"/>
        <v>-</v>
      </c>
      <c r="CB105" s="1738" t="str">
        <f t="shared" si="39"/>
        <v>-</v>
      </c>
      <c r="CC105" s="1738" t="str">
        <f t="shared" si="39"/>
        <v>-</v>
      </c>
      <c r="CD105" s="1738" t="str">
        <f t="shared" si="39"/>
        <v>-</v>
      </c>
      <c r="CE105" s="1738" t="str">
        <f t="shared" si="39"/>
        <v>-</v>
      </c>
      <c r="CF105" s="1738" t="str">
        <f t="shared" si="39"/>
        <v>-</v>
      </c>
      <c r="CG105" s="1222" t="str">
        <f t="shared" si="39"/>
        <v>-</v>
      </c>
      <c r="CH105" s="1222" t="str">
        <f t="shared" si="39"/>
        <v>-</v>
      </c>
      <c r="CI105" s="1222" t="str">
        <f t="shared" si="39"/>
        <v>-</v>
      </c>
      <c r="CJ105" s="1222" t="str">
        <f t="shared" si="39"/>
        <v>-</v>
      </c>
      <c r="CK105" s="1222" t="str">
        <f t="shared" si="39"/>
        <v>-</v>
      </c>
      <c r="CL105" s="1631" t="str">
        <f t="shared" si="39"/>
        <v>-</v>
      </c>
      <c r="CM105" s="231" t="s">
        <v>557</v>
      </c>
      <c r="CN105" s="253" t="s">
        <v>278</v>
      </c>
    </row>
    <row r="106" spans="1:93" s="2" customFormat="1" ht="28.5" customHeight="1" x14ac:dyDescent="0.2">
      <c r="B106" s="1783" t="s">
        <v>144</v>
      </c>
      <c r="C106" s="201" t="s">
        <v>252</v>
      </c>
      <c r="D106" s="1769"/>
      <c r="E106" s="1770"/>
      <c r="F106" s="1770"/>
      <c r="G106" s="1770"/>
      <c r="H106" s="1564"/>
      <c r="I106" s="1564"/>
      <c r="J106" s="1564"/>
      <c r="K106" s="1564"/>
      <c r="L106" s="1564"/>
      <c r="M106" s="1564"/>
      <c r="N106" s="1551"/>
      <c r="O106" s="1551"/>
      <c r="P106" s="1556"/>
      <c r="Q106" s="1305"/>
      <c r="R106" s="1769"/>
      <c r="S106" s="1770"/>
      <c r="T106" s="1770"/>
      <c r="U106" s="1770"/>
      <c r="V106" s="1564"/>
      <c r="W106" s="1564"/>
      <c r="X106" s="1564"/>
      <c r="Y106" s="1564"/>
      <c r="Z106" s="1564"/>
      <c r="AA106" s="1564"/>
      <c r="AB106" s="1551"/>
      <c r="AC106" s="1551"/>
      <c r="AD106" s="1556"/>
      <c r="AE106" s="1305"/>
      <c r="AF106" s="1769"/>
      <c r="AG106" s="1770"/>
      <c r="AH106" s="1770"/>
      <c r="AI106" s="1770"/>
      <c r="AJ106" s="1564"/>
      <c r="AK106" s="1564"/>
      <c r="AL106" s="1564"/>
      <c r="AM106" s="1564"/>
      <c r="AN106" s="1564"/>
      <c r="AO106" s="1564"/>
      <c r="AP106" s="1551"/>
      <c r="AQ106" s="1551"/>
      <c r="AR106" s="1556"/>
      <c r="AS106" s="1305"/>
      <c r="AT106" s="1803"/>
      <c r="AU106" s="1534"/>
      <c r="AV106" s="1634" t="s">
        <v>68</v>
      </c>
      <c r="AW106" s="1739" t="str">
        <f>IF(SUM(COUNTBLANK(D105),COUNTBLANK(D112))=0,D112/D105,"-")</f>
        <v>-</v>
      </c>
      <c r="AX106" s="1740" t="str">
        <f t="shared" ref="AX106:CL106" si="40">IF(SUM(COUNTBLANK(E105),COUNTBLANK(E112))=0,E112/E105,"-")</f>
        <v>-</v>
      </c>
      <c r="AY106" s="1740" t="str">
        <f t="shared" si="40"/>
        <v>-</v>
      </c>
      <c r="AZ106" s="1740" t="str">
        <f t="shared" si="40"/>
        <v>-</v>
      </c>
      <c r="BA106" s="1740" t="str">
        <f t="shared" si="40"/>
        <v>-</v>
      </c>
      <c r="BB106" s="1740" t="str">
        <f t="shared" si="40"/>
        <v>-</v>
      </c>
      <c r="BC106" s="1740" t="str">
        <f t="shared" si="40"/>
        <v>-</v>
      </c>
      <c r="BD106" s="1740" t="str">
        <f t="shared" si="40"/>
        <v>-</v>
      </c>
      <c r="BE106" s="1223" t="str">
        <f t="shared" si="40"/>
        <v>-</v>
      </c>
      <c r="BF106" s="1223" t="str">
        <f t="shared" si="40"/>
        <v>-</v>
      </c>
      <c r="BG106" s="1223" t="str">
        <f t="shared" si="40"/>
        <v>-</v>
      </c>
      <c r="BH106" s="1223" t="str">
        <f t="shared" si="40"/>
        <v>-</v>
      </c>
      <c r="BI106" s="1223" t="str">
        <f t="shared" si="40"/>
        <v>-</v>
      </c>
      <c r="BJ106" s="1635" t="str">
        <f t="shared" si="40"/>
        <v>-</v>
      </c>
      <c r="BK106" s="1636" t="str">
        <f t="shared" si="40"/>
        <v>-</v>
      </c>
      <c r="BL106" s="1636" t="str">
        <f t="shared" si="40"/>
        <v>-</v>
      </c>
      <c r="BM106" s="1636" t="str">
        <f t="shared" si="40"/>
        <v>-</v>
      </c>
      <c r="BN106" s="1636" t="str">
        <f t="shared" si="40"/>
        <v>-</v>
      </c>
      <c r="BO106" s="1636" t="str">
        <f t="shared" si="40"/>
        <v>-</v>
      </c>
      <c r="BP106" s="1636" t="str">
        <f t="shared" si="40"/>
        <v>-</v>
      </c>
      <c r="BQ106" s="1636" t="str">
        <f t="shared" si="40"/>
        <v>-</v>
      </c>
      <c r="BR106" s="1636" t="str">
        <f t="shared" si="40"/>
        <v>-</v>
      </c>
      <c r="BS106" s="1636" t="str">
        <f t="shared" si="40"/>
        <v>-</v>
      </c>
      <c r="BT106" s="1636" t="str">
        <f t="shared" si="40"/>
        <v>-</v>
      </c>
      <c r="BU106" s="1636" t="str">
        <f t="shared" si="40"/>
        <v>-</v>
      </c>
      <c r="BV106" s="1636" t="str">
        <f t="shared" si="40"/>
        <v>-</v>
      </c>
      <c r="BW106" s="1636" t="str">
        <f t="shared" si="40"/>
        <v>-</v>
      </c>
      <c r="BX106" s="1637" t="str">
        <f t="shared" si="40"/>
        <v>-</v>
      </c>
      <c r="BY106" s="1739" t="str">
        <f t="shared" si="40"/>
        <v>-</v>
      </c>
      <c r="BZ106" s="1740" t="str">
        <f t="shared" si="40"/>
        <v>-</v>
      </c>
      <c r="CA106" s="1740" t="str">
        <f t="shared" si="40"/>
        <v>-</v>
      </c>
      <c r="CB106" s="1740" t="str">
        <f t="shared" si="40"/>
        <v>-</v>
      </c>
      <c r="CC106" s="1740" t="str">
        <f t="shared" si="40"/>
        <v>-</v>
      </c>
      <c r="CD106" s="1740" t="str">
        <f t="shared" si="40"/>
        <v>-</v>
      </c>
      <c r="CE106" s="1740" t="str">
        <f t="shared" si="40"/>
        <v>-</v>
      </c>
      <c r="CF106" s="1740" t="str">
        <f t="shared" si="40"/>
        <v>-</v>
      </c>
      <c r="CG106" s="1223" t="str">
        <f t="shared" si="40"/>
        <v>-</v>
      </c>
      <c r="CH106" s="1223" t="str">
        <f t="shared" si="40"/>
        <v>-</v>
      </c>
      <c r="CI106" s="1223" t="str">
        <f t="shared" si="40"/>
        <v>-</v>
      </c>
      <c r="CJ106" s="1223" t="str">
        <f t="shared" si="40"/>
        <v>-</v>
      </c>
      <c r="CK106" s="1223" t="str">
        <f t="shared" si="40"/>
        <v>-</v>
      </c>
      <c r="CL106" s="1635" t="str">
        <f t="shared" si="40"/>
        <v>-</v>
      </c>
      <c r="CM106" s="233" t="s">
        <v>558</v>
      </c>
      <c r="CN106" s="255" t="s">
        <v>279</v>
      </c>
    </row>
    <row r="107" spans="1:93" s="2" customFormat="1" ht="28.5" customHeight="1" x14ac:dyDescent="0.2">
      <c r="B107" s="1825" t="s">
        <v>145</v>
      </c>
      <c r="C107" s="1560" t="s">
        <v>258</v>
      </c>
      <c r="D107" s="1769"/>
      <c r="E107" s="1770"/>
      <c r="F107" s="1770"/>
      <c r="G107" s="1770"/>
      <c r="H107" s="1564"/>
      <c r="I107" s="1564"/>
      <c r="J107" s="1564"/>
      <c r="K107" s="1564"/>
      <c r="L107" s="1564"/>
      <c r="M107" s="1564"/>
      <c r="N107" s="1551"/>
      <c r="O107" s="1551"/>
      <c r="P107" s="1556"/>
      <c r="Q107" s="1305"/>
      <c r="R107" s="1769"/>
      <c r="S107" s="1770"/>
      <c r="T107" s="1770"/>
      <c r="U107" s="1770"/>
      <c r="V107" s="1564"/>
      <c r="W107" s="1564"/>
      <c r="X107" s="1564"/>
      <c r="Y107" s="1564"/>
      <c r="Z107" s="1564"/>
      <c r="AA107" s="1564"/>
      <c r="AB107" s="1551"/>
      <c r="AC107" s="1551"/>
      <c r="AD107" s="1556"/>
      <c r="AE107" s="1305"/>
      <c r="AF107" s="1769"/>
      <c r="AG107" s="1770"/>
      <c r="AH107" s="1770"/>
      <c r="AI107" s="1770"/>
      <c r="AJ107" s="1564"/>
      <c r="AK107" s="1564"/>
      <c r="AL107" s="1564"/>
      <c r="AM107" s="1564"/>
      <c r="AN107" s="1564"/>
      <c r="AO107" s="1564"/>
      <c r="AP107" s="1551"/>
      <c r="AQ107" s="1551"/>
      <c r="AR107" s="1556"/>
      <c r="AS107" s="1305"/>
      <c r="AT107" s="1803"/>
      <c r="AU107" s="1534"/>
      <c r="AV107" s="1588" t="s">
        <v>72</v>
      </c>
      <c r="AW107" s="1741"/>
      <c r="AX107" s="1742"/>
      <c r="AY107" s="1742"/>
      <c r="AZ107" s="1742"/>
      <c r="BA107" s="1742"/>
      <c r="BB107" s="1742"/>
      <c r="BC107" s="1742"/>
      <c r="BD107" s="1742"/>
      <c r="BE107" s="1743"/>
      <c r="BF107" s="1743"/>
      <c r="BG107" s="1743"/>
      <c r="BH107" s="1743"/>
      <c r="BI107" s="1743"/>
      <c r="BJ107" s="1744"/>
      <c r="BK107" s="1745"/>
      <c r="BL107" s="1745"/>
      <c r="BM107" s="1745"/>
      <c r="BN107" s="1745"/>
      <c r="BO107" s="1745"/>
      <c r="BP107" s="1745"/>
      <c r="BQ107" s="1745"/>
      <c r="BR107" s="1745"/>
      <c r="BS107" s="1745"/>
      <c r="BT107" s="1745"/>
      <c r="BU107" s="1745"/>
      <c r="BV107" s="1745"/>
      <c r="BW107" s="1745"/>
      <c r="BX107" s="1746"/>
      <c r="BY107" s="1741"/>
      <c r="BZ107" s="1742"/>
      <c r="CA107" s="1742"/>
      <c r="CB107" s="1742"/>
      <c r="CC107" s="1742"/>
      <c r="CD107" s="1742"/>
      <c r="CE107" s="1742"/>
      <c r="CF107" s="1742"/>
      <c r="CG107" s="1743"/>
      <c r="CH107" s="1743"/>
      <c r="CI107" s="1743"/>
      <c r="CJ107" s="1743"/>
      <c r="CK107" s="1743"/>
      <c r="CL107" s="1744"/>
      <c r="CM107" s="221"/>
      <c r="CN107" s="238"/>
    </row>
    <row r="108" spans="1:93" s="2" customFormat="1" ht="28.5" customHeight="1" thickBot="1" x14ac:dyDescent="0.25">
      <c r="B108" s="1785" t="s">
        <v>146</v>
      </c>
      <c r="C108" s="1786" t="s">
        <v>552</v>
      </c>
      <c r="D108" s="1787"/>
      <c r="E108" s="1788"/>
      <c r="F108" s="1788"/>
      <c r="G108" s="1788"/>
      <c r="H108" s="1789"/>
      <c r="I108" s="1789"/>
      <c r="J108" s="1789"/>
      <c r="K108" s="1789"/>
      <c r="L108" s="1789"/>
      <c r="M108" s="1789"/>
      <c r="N108" s="1790"/>
      <c r="O108" s="1790"/>
      <c r="P108" s="1791"/>
      <c r="Q108" s="1792"/>
      <c r="R108" s="1787"/>
      <c r="S108" s="1788"/>
      <c r="T108" s="1788"/>
      <c r="U108" s="1788"/>
      <c r="V108" s="1789"/>
      <c r="W108" s="1789"/>
      <c r="X108" s="1789"/>
      <c r="Y108" s="1789"/>
      <c r="Z108" s="1789"/>
      <c r="AA108" s="1789"/>
      <c r="AB108" s="1790"/>
      <c r="AC108" s="1790"/>
      <c r="AD108" s="1791"/>
      <c r="AE108" s="1792"/>
      <c r="AF108" s="1787"/>
      <c r="AG108" s="1788"/>
      <c r="AH108" s="1788"/>
      <c r="AI108" s="1788"/>
      <c r="AJ108" s="1789"/>
      <c r="AK108" s="1789"/>
      <c r="AL108" s="1789"/>
      <c r="AM108" s="1789"/>
      <c r="AN108" s="1789"/>
      <c r="AO108" s="1789"/>
      <c r="AP108" s="1790"/>
      <c r="AQ108" s="1790"/>
      <c r="AR108" s="1791"/>
      <c r="AS108" s="1792"/>
      <c r="AT108" s="1801"/>
      <c r="AU108" s="1534"/>
      <c r="AV108" s="1630" t="s">
        <v>156</v>
      </c>
      <c r="AW108" s="1737" t="str">
        <f>IF(SUM(COUNTBLANK(D100),COUNTBLANK(D107),COUNTBLANK(D112))=0,(D100-D107+D112)/D100,"-")</f>
        <v>-</v>
      </c>
      <c r="AX108" s="1738" t="str">
        <f t="shared" ref="AX108:CL108" si="41">IF(SUM(COUNTBLANK(E100),COUNTBLANK(E107),COUNTBLANK(E112))=0,(E100-E107+E112)/E100,"-")</f>
        <v>-</v>
      </c>
      <c r="AY108" s="1738" t="str">
        <f t="shared" si="41"/>
        <v>-</v>
      </c>
      <c r="AZ108" s="1738" t="str">
        <f t="shared" si="41"/>
        <v>-</v>
      </c>
      <c r="BA108" s="1738" t="str">
        <f t="shared" si="41"/>
        <v>-</v>
      </c>
      <c r="BB108" s="1738" t="str">
        <f t="shared" si="41"/>
        <v>-</v>
      </c>
      <c r="BC108" s="1738" t="str">
        <f t="shared" si="41"/>
        <v>-</v>
      </c>
      <c r="BD108" s="1738" t="str">
        <f t="shared" si="41"/>
        <v>-</v>
      </c>
      <c r="BE108" s="1222" t="str">
        <f t="shared" si="41"/>
        <v>-</v>
      </c>
      <c r="BF108" s="1222" t="str">
        <f t="shared" si="41"/>
        <v>-</v>
      </c>
      <c r="BG108" s="1222" t="str">
        <f t="shared" si="41"/>
        <v>-</v>
      </c>
      <c r="BH108" s="1222" t="str">
        <f t="shared" si="41"/>
        <v>-</v>
      </c>
      <c r="BI108" s="1222" t="str">
        <f t="shared" si="41"/>
        <v>-</v>
      </c>
      <c r="BJ108" s="1631" t="str">
        <f t="shared" si="41"/>
        <v>-</v>
      </c>
      <c r="BK108" s="1632" t="str">
        <f t="shared" si="41"/>
        <v>-</v>
      </c>
      <c r="BL108" s="1632" t="str">
        <f t="shared" si="41"/>
        <v>-</v>
      </c>
      <c r="BM108" s="1632" t="str">
        <f t="shared" si="41"/>
        <v>-</v>
      </c>
      <c r="BN108" s="1632" t="str">
        <f t="shared" si="41"/>
        <v>-</v>
      </c>
      <c r="BO108" s="1632" t="str">
        <f t="shared" si="41"/>
        <v>-</v>
      </c>
      <c r="BP108" s="1632" t="str">
        <f t="shared" si="41"/>
        <v>-</v>
      </c>
      <c r="BQ108" s="1632" t="str">
        <f t="shared" si="41"/>
        <v>-</v>
      </c>
      <c r="BR108" s="1632" t="str">
        <f t="shared" si="41"/>
        <v>-</v>
      </c>
      <c r="BS108" s="1632" t="str">
        <f t="shared" si="41"/>
        <v>-</v>
      </c>
      <c r="BT108" s="1632" t="str">
        <f t="shared" si="41"/>
        <v>-</v>
      </c>
      <c r="BU108" s="1632" t="str">
        <f t="shared" si="41"/>
        <v>-</v>
      </c>
      <c r="BV108" s="1632" t="str">
        <f t="shared" si="41"/>
        <v>-</v>
      </c>
      <c r="BW108" s="1632" t="str">
        <f t="shared" si="41"/>
        <v>-</v>
      </c>
      <c r="BX108" s="1633" t="str">
        <f t="shared" si="41"/>
        <v>-</v>
      </c>
      <c r="BY108" s="1737" t="str">
        <f t="shared" si="41"/>
        <v>-</v>
      </c>
      <c r="BZ108" s="1738" t="str">
        <f t="shared" si="41"/>
        <v>-</v>
      </c>
      <c r="CA108" s="1738" t="str">
        <f t="shared" si="41"/>
        <v>-</v>
      </c>
      <c r="CB108" s="1738" t="str">
        <f t="shared" si="41"/>
        <v>-</v>
      </c>
      <c r="CC108" s="1738" t="str">
        <f t="shared" si="41"/>
        <v>-</v>
      </c>
      <c r="CD108" s="1738" t="str">
        <f t="shared" si="41"/>
        <v>-</v>
      </c>
      <c r="CE108" s="1738" t="str">
        <f t="shared" si="41"/>
        <v>-</v>
      </c>
      <c r="CF108" s="1738" t="str">
        <f t="shared" si="41"/>
        <v>-</v>
      </c>
      <c r="CG108" s="1222" t="str">
        <f t="shared" si="41"/>
        <v>-</v>
      </c>
      <c r="CH108" s="1222" t="str">
        <f t="shared" si="41"/>
        <v>-</v>
      </c>
      <c r="CI108" s="1222" t="str">
        <f t="shared" si="41"/>
        <v>-</v>
      </c>
      <c r="CJ108" s="1222" t="str">
        <f t="shared" si="41"/>
        <v>-</v>
      </c>
      <c r="CK108" s="1222" t="str">
        <f t="shared" si="41"/>
        <v>-</v>
      </c>
      <c r="CL108" s="1631" t="str">
        <f t="shared" si="41"/>
        <v>-</v>
      </c>
      <c r="CM108" s="231" t="s">
        <v>559</v>
      </c>
      <c r="CN108" s="255" t="s">
        <v>273</v>
      </c>
    </row>
    <row r="109" spans="1:93" s="2" customFormat="1" ht="28.5" customHeight="1" x14ac:dyDescent="0.2">
      <c r="B109" s="1794" t="s">
        <v>48</v>
      </c>
      <c r="C109" s="170"/>
      <c r="D109" s="1795"/>
      <c r="E109" s="1796"/>
      <c r="F109" s="1796"/>
      <c r="G109" s="1796"/>
      <c r="H109" s="1796"/>
      <c r="I109" s="1796"/>
      <c r="J109" s="1796"/>
      <c r="K109" s="1796"/>
      <c r="L109" s="1796"/>
      <c r="M109" s="1796"/>
      <c r="N109" s="1797"/>
      <c r="O109" s="1797"/>
      <c r="P109" s="1798"/>
      <c r="Q109" s="1799"/>
      <c r="R109" s="1795"/>
      <c r="S109" s="1796"/>
      <c r="T109" s="1796"/>
      <c r="U109" s="1796"/>
      <c r="V109" s="1796"/>
      <c r="W109" s="1796"/>
      <c r="X109" s="1796"/>
      <c r="Y109" s="1796"/>
      <c r="Z109" s="1796"/>
      <c r="AA109" s="1796"/>
      <c r="AB109" s="1797"/>
      <c r="AC109" s="1797"/>
      <c r="AD109" s="1798"/>
      <c r="AE109" s="1799"/>
      <c r="AF109" s="1795"/>
      <c r="AG109" s="1796"/>
      <c r="AH109" s="1796"/>
      <c r="AI109" s="1796"/>
      <c r="AJ109" s="1796"/>
      <c r="AK109" s="1796"/>
      <c r="AL109" s="1796"/>
      <c r="AM109" s="1796"/>
      <c r="AN109" s="1796"/>
      <c r="AO109" s="1796"/>
      <c r="AP109" s="1797"/>
      <c r="AQ109" s="1797"/>
      <c r="AR109" s="1798"/>
      <c r="AS109" s="1799"/>
      <c r="AT109" s="1826"/>
      <c r="AU109" s="56"/>
      <c r="AV109" s="1630" t="s">
        <v>254</v>
      </c>
      <c r="AW109" s="1747" t="str">
        <f>IF(SUM(COUNTBLANK(D100),COUNTBLANK(D106),COUNTBLANK(D112))=0,(D100-D106+D112)/D100,"-")</f>
        <v>-</v>
      </c>
      <c r="AX109" s="1748" t="str">
        <f t="shared" ref="AX109:CL109" si="42">IF(SUM(COUNTBLANK(E100),COUNTBLANK(E106),COUNTBLANK(E112))=0,(E100-E106+E112)/E100,"-")</f>
        <v>-</v>
      </c>
      <c r="AY109" s="1748" t="str">
        <f t="shared" si="42"/>
        <v>-</v>
      </c>
      <c r="AZ109" s="1748" t="str">
        <f t="shared" si="42"/>
        <v>-</v>
      </c>
      <c r="BA109" s="1748" t="str">
        <f t="shared" si="42"/>
        <v>-</v>
      </c>
      <c r="BB109" s="1748" t="str">
        <f t="shared" si="42"/>
        <v>-</v>
      </c>
      <c r="BC109" s="1748" t="str">
        <f t="shared" si="42"/>
        <v>-</v>
      </c>
      <c r="BD109" s="1748" t="str">
        <f t="shared" si="42"/>
        <v>-</v>
      </c>
      <c r="BE109" s="1642" t="str">
        <f t="shared" si="42"/>
        <v>-</v>
      </c>
      <c r="BF109" s="1642" t="str">
        <f t="shared" si="42"/>
        <v>-</v>
      </c>
      <c r="BG109" s="1642" t="str">
        <f t="shared" si="42"/>
        <v>-</v>
      </c>
      <c r="BH109" s="1642" t="str">
        <f t="shared" si="42"/>
        <v>-</v>
      </c>
      <c r="BI109" s="1642" t="str">
        <f t="shared" si="42"/>
        <v>-</v>
      </c>
      <c r="BJ109" s="1643" t="str">
        <f t="shared" si="42"/>
        <v>-</v>
      </c>
      <c r="BK109" s="1644" t="str">
        <f t="shared" si="42"/>
        <v>-</v>
      </c>
      <c r="BL109" s="1644" t="str">
        <f t="shared" si="42"/>
        <v>-</v>
      </c>
      <c r="BM109" s="1644" t="str">
        <f t="shared" si="42"/>
        <v>-</v>
      </c>
      <c r="BN109" s="1644" t="str">
        <f t="shared" si="42"/>
        <v>-</v>
      </c>
      <c r="BO109" s="1644" t="str">
        <f t="shared" si="42"/>
        <v>-</v>
      </c>
      <c r="BP109" s="1644" t="str">
        <f t="shared" si="42"/>
        <v>-</v>
      </c>
      <c r="BQ109" s="1644" t="str">
        <f t="shared" si="42"/>
        <v>-</v>
      </c>
      <c r="BR109" s="1644" t="str">
        <f t="shared" si="42"/>
        <v>-</v>
      </c>
      <c r="BS109" s="1644" t="str">
        <f t="shared" si="42"/>
        <v>-</v>
      </c>
      <c r="BT109" s="1644" t="str">
        <f t="shared" si="42"/>
        <v>-</v>
      </c>
      <c r="BU109" s="1644" t="str">
        <f t="shared" si="42"/>
        <v>-</v>
      </c>
      <c r="BV109" s="1644" t="str">
        <f t="shared" si="42"/>
        <v>-</v>
      </c>
      <c r="BW109" s="1644" t="str">
        <f t="shared" si="42"/>
        <v>-</v>
      </c>
      <c r="BX109" s="1645" t="str">
        <f t="shared" si="42"/>
        <v>-</v>
      </c>
      <c r="BY109" s="1747" t="str">
        <f t="shared" si="42"/>
        <v>-</v>
      </c>
      <c r="BZ109" s="1748" t="str">
        <f t="shared" si="42"/>
        <v>-</v>
      </c>
      <c r="CA109" s="1748" t="str">
        <f t="shared" si="42"/>
        <v>-</v>
      </c>
      <c r="CB109" s="1748" t="str">
        <f t="shared" si="42"/>
        <v>-</v>
      </c>
      <c r="CC109" s="1748" t="str">
        <f t="shared" si="42"/>
        <v>-</v>
      </c>
      <c r="CD109" s="1748" t="str">
        <f t="shared" si="42"/>
        <v>-</v>
      </c>
      <c r="CE109" s="1748" t="str">
        <f t="shared" si="42"/>
        <v>-</v>
      </c>
      <c r="CF109" s="1748" t="str">
        <f t="shared" si="42"/>
        <v>-</v>
      </c>
      <c r="CG109" s="1642" t="str">
        <f t="shared" si="42"/>
        <v>-</v>
      </c>
      <c r="CH109" s="1642" t="str">
        <f t="shared" si="42"/>
        <v>-</v>
      </c>
      <c r="CI109" s="1642" t="str">
        <f t="shared" si="42"/>
        <v>-</v>
      </c>
      <c r="CJ109" s="1642" t="str">
        <f t="shared" si="42"/>
        <v>-</v>
      </c>
      <c r="CK109" s="1642" t="str">
        <f t="shared" si="42"/>
        <v>-</v>
      </c>
      <c r="CL109" s="1643" t="str">
        <f t="shared" si="42"/>
        <v>-</v>
      </c>
      <c r="CM109" s="231" t="s">
        <v>560</v>
      </c>
      <c r="CN109" s="255" t="s">
        <v>274</v>
      </c>
      <c r="CO109" s="48"/>
    </row>
    <row r="110" spans="1:93" s="2" customFormat="1" ht="28.5" customHeight="1" x14ac:dyDescent="0.2">
      <c r="B110" s="1783" t="s">
        <v>147</v>
      </c>
      <c r="C110" s="201" t="s">
        <v>263</v>
      </c>
      <c r="D110" s="1769"/>
      <c r="E110" s="1770"/>
      <c r="F110" s="1770"/>
      <c r="G110" s="1770"/>
      <c r="H110" s="1770"/>
      <c r="I110" s="1770"/>
      <c r="J110" s="1770"/>
      <c r="K110" s="1770"/>
      <c r="L110" s="1770"/>
      <c r="M110" s="1770"/>
      <c r="N110" s="1551"/>
      <c r="O110" s="1551"/>
      <c r="P110" s="1556"/>
      <c r="Q110" s="1305"/>
      <c r="R110" s="1769"/>
      <c r="S110" s="1770"/>
      <c r="T110" s="1770"/>
      <c r="U110" s="1770"/>
      <c r="V110" s="1770"/>
      <c r="W110" s="1770"/>
      <c r="X110" s="1770"/>
      <c r="Y110" s="1770"/>
      <c r="Z110" s="1770"/>
      <c r="AA110" s="1770"/>
      <c r="AB110" s="1551"/>
      <c r="AC110" s="1551"/>
      <c r="AD110" s="1556"/>
      <c r="AE110" s="1305"/>
      <c r="AF110" s="1769"/>
      <c r="AG110" s="1770"/>
      <c r="AH110" s="1770"/>
      <c r="AI110" s="1770"/>
      <c r="AJ110" s="1770"/>
      <c r="AK110" s="1770"/>
      <c r="AL110" s="1770"/>
      <c r="AM110" s="1770"/>
      <c r="AN110" s="1770"/>
      <c r="AO110" s="1770"/>
      <c r="AP110" s="1551"/>
      <c r="AQ110" s="1551"/>
      <c r="AR110" s="1556"/>
      <c r="AS110" s="1305"/>
      <c r="AT110" s="1803"/>
      <c r="AU110" s="1534"/>
      <c r="AV110" s="1634" t="s">
        <v>255</v>
      </c>
      <c r="AW110" s="1739" t="str">
        <f>IF(SUM(COUNTBLANK(D106),COUNTBLANK(D112))=0,D112/D106,"-")</f>
        <v>-</v>
      </c>
      <c r="AX110" s="1740" t="str">
        <f t="shared" ref="AX110:CL110" si="43">IF(SUM(COUNTBLANK(E106),COUNTBLANK(E112))=0,E112/E106,"-")</f>
        <v>-</v>
      </c>
      <c r="AY110" s="1740" t="str">
        <f t="shared" si="43"/>
        <v>-</v>
      </c>
      <c r="AZ110" s="1740" t="str">
        <f t="shared" si="43"/>
        <v>-</v>
      </c>
      <c r="BA110" s="1740" t="str">
        <f t="shared" si="43"/>
        <v>-</v>
      </c>
      <c r="BB110" s="1740" t="str">
        <f t="shared" si="43"/>
        <v>-</v>
      </c>
      <c r="BC110" s="1740" t="str">
        <f t="shared" si="43"/>
        <v>-</v>
      </c>
      <c r="BD110" s="1740" t="str">
        <f t="shared" si="43"/>
        <v>-</v>
      </c>
      <c r="BE110" s="1223" t="str">
        <f t="shared" si="43"/>
        <v>-</v>
      </c>
      <c r="BF110" s="1223" t="str">
        <f t="shared" si="43"/>
        <v>-</v>
      </c>
      <c r="BG110" s="1223" t="str">
        <f t="shared" si="43"/>
        <v>-</v>
      </c>
      <c r="BH110" s="1223" t="str">
        <f t="shared" si="43"/>
        <v>-</v>
      </c>
      <c r="BI110" s="1223" t="str">
        <f t="shared" si="43"/>
        <v>-</v>
      </c>
      <c r="BJ110" s="1635" t="str">
        <f t="shared" si="43"/>
        <v>-</v>
      </c>
      <c r="BK110" s="1636" t="str">
        <f t="shared" si="43"/>
        <v>-</v>
      </c>
      <c r="BL110" s="1636" t="str">
        <f t="shared" si="43"/>
        <v>-</v>
      </c>
      <c r="BM110" s="1636" t="str">
        <f t="shared" si="43"/>
        <v>-</v>
      </c>
      <c r="BN110" s="1636" t="str">
        <f t="shared" si="43"/>
        <v>-</v>
      </c>
      <c r="BO110" s="1636" t="str">
        <f t="shared" si="43"/>
        <v>-</v>
      </c>
      <c r="BP110" s="1636" t="str">
        <f t="shared" si="43"/>
        <v>-</v>
      </c>
      <c r="BQ110" s="1636" t="str">
        <f t="shared" si="43"/>
        <v>-</v>
      </c>
      <c r="BR110" s="1636" t="str">
        <f t="shared" si="43"/>
        <v>-</v>
      </c>
      <c r="BS110" s="1636" t="str">
        <f t="shared" si="43"/>
        <v>-</v>
      </c>
      <c r="BT110" s="1636" t="str">
        <f t="shared" si="43"/>
        <v>-</v>
      </c>
      <c r="BU110" s="1636" t="str">
        <f t="shared" si="43"/>
        <v>-</v>
      </c>
      <c r="BV110" s="1636" t="str">
        <f t="shared" si="43"/>
        <v>-</v>
      </c>
      <c r="BW110" s="1636" t="str">
        <f t="shared" si="43"/>
        <v>-</v>
      </c>
      <c r="BX110" s="1637" t="str">
        <f t="shared" si="43"/>
        <v>-</v>
      </c>
      <c r="BY110" s="1739" t="str">
        <f t="shared" si="43"/>
        <v>-</v>
      </c>
      <c r="BZ110" s="1740" t="str">
        <f t="shared" si="43"/>
        <v>-</v>
      </c>
      <c r="CA110" s="1740" t="str">
        <f t="shared" si="43"/>
        <v>-</v>
      </c>
      <c r="CB110" s="1740" t="str">
        <f t="shared" si="43"/>
        <v>-</v>
      </c>
      <c r="CC110" s="1740" t="str">
        <f t="shared" si="43"/>
        <v>-</v>
      </c>
      <c r="CD110" s="1740" t="str">
        <f t="shared" si="43"/>
        <v>-</v>
      </c>
      <c r="CE110" s="1740" t="str">
        <f t="shared" si="43"/>
        <v>-</v>
      </c>
      <c r="CF110" s="1740" t="str">
        <f t="shared" si="43"/>
        <v>-</v>
      </c>
      <c r="CG110" s="1223" t="str">
        <f t="shared" si="43"/>
        <v>-</v>
      </c>
      <c r="CH110" s="1223" t="str">
        <f t="shared" si="43"/>
        <v>-</v>
      </c>
      <c r="CI110" s="1223" t="str">
        <f t="shared" si="43"/>
        <v>-</v>
      </c>
      <c r="CJ110" s="1223" t="str">
        <f t="shared" si="43"/>
        <v>-</v>
      </c>
      <c r="CK110" s="1223" t="str">
        <f t="shared" si="43"/>
        <v>-</v>
      </c>
      <c r="CL110" s="1635" t="str">
        <f t="shared" si="43"/>
        <v>-</v>
      </c>
      <c r="CM110" s="231" t="s">
        <v>561</v>
      </c>
      <c r="CN110" s="255" t="s">
        <v>280</v>
      </c>
    </row>
    <row r="111" spans="1:93" s="48" customFormat="1" ht="28.5" customHeight="1" x14ac:dyDescent="0.2">
      <c r="A111" s="47"/>
      <c r="B111" s="1783" t="s">
        <v>148</v>
      </c>
      <c r="C111" s="201" t="s">
        <v>264</v>
      </c>
      <c r="D111" s="1769"/>
      <c r="E111" s="1770"/>
      <c r="F111" s="1770"/>
      <c r="G111" s="1770"/>
      <c r="H111" s="1770"/>
      <c r="I111" s="1770"/>
      <c r="J111" s="1770"/>
      <c r="K111" s="1770"/>
      <c r="L111" s="1770"/>
      <c r="M111" s="1770"/>
      <c r="N111" s="1551"/>
      <c r="O111" s="1551"/>
      <c r="P111" s="1556"/>
      <c r="Q111" s="1305"/>
      <c r="R111" s="1769"/>
      <c r="S111" s="1770"/>
      <c r="T111" s="1770"/>
      <c r="U111" s="1770"/>
      <c r="V111" s="1770"/>
      <c r="W111" s="1770"/>
      <c r="X111" s="1770"/>
      <c r="Y111" s="1770"/>
      <c r="Z111" s="1770"/>
      <c r="AA111" s="1770"/>
      <c r="AB111" s="1551"/>
      <c r="AC111" s="1551"/>
      <c r="AD111" s="1556"/>
      <c r="AE111" s="1305"/>
      <c r="AF111" s="1769"/>
      <c r="AG111" s="1770"/>
      <c r="AH111" s="1770"/>
      <c r="AI111" s="1770"/>
      <c r="AJ111" s="1770"/>
      <c r="AK111" s="1770"/>
      <c r="AL111" s="1770"/>
      <c r="AM111" s="1770"/>
      <c r="AN111" s="1770"/>
      <c r="AO111" s="1770"/>
      <c r="AP111" s="1551"/>
      <c r="AQ111" s="1551"/>
      <c r="AR111" s="1556"/>
      <c r="AS111" s="1305"/>
      <c r="AT111" s="1803"/>
      <c r="AU111" s="1534"/>
      <c r="AV111" s="1588" t="s">
        <v>69</v>
      </c>
      <c r="AW111" s="1741"/>
      <c r="AX111" s="1742"/>
      <c r="AY111" s="1742"/>
      <c r="AZ111" s="1742"/>
      <c r="BA111" s="1742"/>
      <c r="BB111" s="1742"/>
      <c r="BC111" s="1742"/>
      <c r="BD111" s="1742"/>
      <c r="BE111" s="1743"/>
      <c r="BF111" s="1743"/>
      <c r="BG111" s="1743"/>
      <c r="BH111" s="1743"/>
      <c r="BI111" s="1743"/>
      <c r="BJ111" s="1744"/>
      <c r="BK111" s="1745"/>
      <c r="BL111" s="1745"/>
      <c r="BM111" s="1745"/>
      <c r="BN111" s="1745"/>
      <c r="BO111" s="1745"/>
      <c r="BP111" s="1745"/>
      <c r="BQ111" s="1745"/>
      <c r="BR111" s="1745"/>
      <c r="BS111" s="1745"/>
      <c r="BT111" s="1745"/>
      <c r="BU111" s="1745"/>
      <c r="BV111" s="1745"/>
      <c r="BW111" s="1745"/>
      <c r="BX111" s="1746"/>
      <c r="BY111" s="1741"/>
      <c r="BZ111" s="1742"/>
      <c r="CA111" s="1742"/>
      <c r="CB111" s="1742"/>
      <c r="CC111" s="1742"/>
      <c r="CD111" s="1742"/>
      <c r="CE111" s="1742"/>
      <c r="CF111" s="1742"/>
      <c r="CG111" s="1743"/>
      <c r="CH111" s="1743"/>
      <c r="CI111" s="1743"/>
      <c r="CJ111" s="1743"/>
      <c r="CK111" s="1743"/>
      <c r="CL111" s="1744"/>
      <c r="CM111" s="221"/>
      <c r="CN111" s="238"/>
      <c r="CO111" s="2"/>
    </row>
    <row r="112" spans="1:93" s="2" customFormat="1" ht="28.5" customHeight="1" x14ac:dyDescent="0.2">
      <c r="B112" s="1783" t="s">
        <v>149</v>
      </c>
      <c r="C112" s="201" t="s">
        <v>265</v>
      </c>
      <c r="D112" s="1769"/>
      <c r="E112" s="1770"/>
      <c r="F112" s="1770"/>
      <c r="G112" s="1770"/>
      <c r="H112" s="1770"/>
      <c r="I112" s="1770"/>
      <c r="J112" s="1770"/>
      <c r="K112" s="1770"/>
      <c r="L112" s="1770"/>
      <c r="M112" s="1770"/>
      <c r="N112" s="1551"/>
      <c r="O112" s="1551"/>
      <c r="P112" s="1556"/>
      <c r="Q112" s="1305"/>
      <c r="R112" s="1769"/>
      <c r="S112" s="1770"/>
      <c r="T112" s="1770"/>
      <c r="U112" s="1770"/>
      <c r="V112" s="1770"/>
      <c r="W112" s="1770"/>
      <c r="X112" s="1770"/>
      <c r="Y112" s="1770"/>
      <c r="Z112" s="1770"/>
      <c r="AA112" s="1770"/>
      <c r="AB112" s="1551"/>
      <c r="AC112" s="1551"/>
      <c r="AD112" s="1556"/>
      <c r="AE112" s="1305"/>
      <c r="AF112" s="1769"/>
      <c r="AG112" s="1770"/>
      <c r="AH112" s="1770"/>
      <c r="AI112" s="1770"/>
      <c r="AJ112" s="1770"/>
      <c r="AK112" s="1770"/>
      <c r="AL112" s="1770"/>
      <c r="AM112" s="1770"/>
      <c r="AN112" s="1770"/>
      <c r="AO112" s="1770"/>
      <c r="AP112" s="1551"/>
      <c r="AQ112" s="1551"/>
      <c r="AR112" s="1556"/>
      <c r="AS112" s="1305"/>
      <c r="AT112" s="1803"/>
      <c r="AU112" s="1534"/>
      <c r="AV112" s="1630" t="s">
        <v>157</v>
      </c>
      <c r="AW112" s="1739" t="str">
        <f>IF(SUM(COUNTBLANK(D100),COUNTBLANK(D117),COUNTBLANK(D118))=0,D118/(D100+D117),"-")</f>
        <v>-</v>
      </c>
      <c r="AX112" s="1740" t="str">
        <f t="shared" ref="AX112:CL112" si="44">IF(SUM(COUNTBLANK(E100),COUNTBLANK(E117),COUNTBLANK(E118))=0,E118/(E100+E117),"-")</f>
        <v>-</v>
      </c>
      <c r="AY112" s="1740" t="str">
        <f t="shared" si="44"/>
        <v>-</v>
      </c>
      <c r="AZ112" s="1740" t="str">
        <f t="shared" si="44"/>
        <v>-</v>
      </c>
      <c r="BA112" s="1740" t="str">
        <f t="shared" si="44"/>
        <v>-</v>
      </c>
      <c r="BB112" s="1740" t="str">
        <f t="shared" si="44"/>
        <v>-</v>
      </c>
      <c r="BC112" s="1740" t="str">
        <f t="shared" si="44"/>
        <v>-</v>
      </c>
      <c r="BD112" s="1740" t="str">
        <f t="shared" si="44"/>
        <v>-</v>
      </c>
      <c r="BE112" s="1223" t="str">
        <f t="shared" si="44"/>
        <v>-</v>
      </c>
      <c r="BF112" s="1223" t="str">
        <f t="shared" si="44"/>
        <v>-</v>
      </c>
      <c r="BG112" s="1223" t="str">
        <f t="shared" si="44"/>
        <v>-</v>
      </c>
      <c r="BH112" s="1223" t="str">
        <f t="shared" si="44"/>
        <v>-</v>
      </c>
      <c r="BI112" s="1223" t="str">
        <f t="shared" si="44"/>
        <v>-</v>
      </c>
      <c r="BJ112" s="1635" t="str">
        <f t="shared" si="44"/>
        <v>-</v>
      </c>
      <c r="BK112" s="1636" t="str">
        <f t="shared" si="44"/>
        <v>-</v>
      </c>
      <c r="BL112" s="1636" t="str">
        <f t="shared" si="44"/>
        <v>-</v>
      </c>
      <c r="BM112" s="1636" t="str">
        <f t="shared" si="44"/>
        <v>-</v>
      </c>
      <c r="BN112" s="1636" t="str">
        <f t="shared" si="44"/>
        <v>-</v>
      </c>
      <c r="BO112" s="1636" t="str">
        <f t="shared" si="44"/>
        <v>-</v>
      </c>
      <c r="BP112" s="1636" t="str">
        <f t="shared" si="44"/>
        <v>-</v>
      </c>
      <c r="BQ112" s="1636" t="str">
        <f t="shared" si="44"/>
        <v>-</v>
      </c>
      <c r="BR112" s="1636" t="str">
        <f t="shared" si="44"/>
        <v>-</v>
      </c>
      <c r="BS112" s="1636" t="str">
        <f t="shared" si="44"/>
        <v>-</v>
      </c>
      <c r="BT112" s="1636" t="str">
        <f t="shared" si="44"/>
        <v>-</v>
      </c>
      <c r="BU112" s="1636" t="str">
        <f t="shared" si="44"/>
        <v>-</v>
      </c>
      <c r="BV112" s="1636" t="str">
        <f t="shared" si="44"/>
        <v>-</v>
      </c>
      <c r="BW112" s="1636" t="str">
        <f t="shared" si="44"/>
        <v>-</v>
      </c>
      <c r="BX112" s="1637" t="str">
        <f t="shared" si="44"/>
        <v>-</v>
      </c>
      <c r="BY112" s="1739" t="str">
        <f t="shared" si="44"/>
        <v>-</v>
      </c>
      <c r="BZ112" s="1740" t="str">
        <f t="shared" si="44"/>
        <v>-</v>
      </c>
      <c r="CA112" s="1740" t="str">
        <f t="shared" si="44"/>
        <v>-</v>
      </c>
      <c r="CB112" s="1740" t="str">
        <f t="shared" si="44"/>
        <v>-</v>
      </c>
      <c r="CC112" s="1740" t="str">
        <f t="shared" si="44"/>
        <v>-</v>
      </c>
      <c r="CD112" s="1740" t="str">
        <f t="shared" si="44"/>
        <v>-</v>
      </c>
      <c r="CE112" s="1740" t="str">
        <f t="shared" si="44"/>
        <v>-</v>
      </c>
      <c r="CF112" s="1740" t="str">
        <f t="shared" si="44"/>
        <v>-</v>
      </c>
      <c r="CG112" s="1223" t="str">
        <f t="shared" si="44"/>
        <v>-</v>
      </c>
      <c r="CH112" s="1223" t="str">
        <f t="shared" si="44"/>
        <v>-</v>
      </c>
      <c r="CI112" s="1223" t="str">
        <f t="shared" si="44"/>
        <v>-</v>
      </c>
      <c r="CJ112" s="1223" t="str">
        <f t="shared" si="44"/>
        <v>-</v>
      </c>
      <c r="CK112" s="1223" t="str">
        <f t="shared" si="44"/>
        <v>-</v>
      </c>
      <c r="CL112" s="1635" t="str">
        <f t="shared" si="44"/>
        <v>-</v>
      </c>
      <c r="CM112" s="231" t="s">
        <v>562</v>
      </c>
      <c r="CN112" s="255" t="s">
        <v>194</v>
      </c>
    </row>
    <row r="113" spans="2:93" s="2" customFormat="1" ht="28.5" customHeight="1" x14ac:dyDescent="0.2">
      <c r="B113" s="1783" t="s">
        <v>150</v>
      </c>
      <c r="C113" s="201" t="s">
        <v>551</v>
      </c>
      <c r="D113" s="1769"/>
      <c r="E113" s="1770"/>
      <c r="F113" s="1770"/>
      <c r="G113" s="1770"/>
      <c r="H113" s="1770"/>
      <c r="I113" s="1770"/>
      <c r="J113" s="1770"/>
      <c r="K113" s="1770"/>
      <c r="L113" s="1770"/>
      <c r="M113" s="1770"/>
      <c r="N113" s="1551"/>
      <c r="O113" s="1551"/>
      <c r="P113" s="1556"/>
      <c r="Q113" s="1305"/>
      <c r="R113" s="1769"/>
      <c r="S113" s="1770"/>
      <c r="T113" s="1770"/>
      <c r="U113" s="1770"/>
      <c r="V113" s="1770"/>
      <c r="W113" s="1770"/>
      <c r="X113" s="1770"/>
      <c r="Y113" s="1770"/>
      <c r="Z113" s="1770"/>
      <c r="AA113" s="1770"/>
      <c r="AB113" s="1551"/>
      <c r="AC113" s="1551"/>
      <c r="AD113" s="1556"/>
      <c r="AE113" s="1305"/>
      <c r="AF113" s="1769"/>
      <c r="AG113" s="1770"/>
      <c r="AH113" s="1770"/>
      <c r="AI113" s="1770"/>
      <c r="AJ113" s="1770"/>
      <c r="AK113" s="1770"/>
      <c r="AL113" s="1770"/>
      <c r="AM113" s="1770"/>
      <c r="AN113" s="1770"/>
      <c r="AO113" s="1770"/>
      <c r="AP113" s="1551"/>
      <c r="AQ113" s="1551"/>
      <c r="AR113" s="1556"/>
      <c r="AS113" s="1305"/>
      <c r="AT113" s="1803"/>
      <c r="AU113" s="1534"/>
      <c r="AV113" s="1588" t="s">
        <v>73</v>
      </c>
      <c r="AW113" s="1741"/>
      <c r="AX113" s="1742"/>
      <c r="AY113" s="1742"/>
      <c r="AZ113" s="1742"/>
      <c r="BA113" s="1742"/>
      <c r="BB113" s="1742"/>
      <c r="BC113" s="1742"/>
      <c r="BD113" s="1742"/>
      <c r="BE113" s="1743"/>
      <c r="BF113" s="1743"/>
      <c r="BG113" s="1743"/>
      <c r="BH113" s="1743"/>
      <c r="BI113" s="1743"/>
      <c r="BJ113" s="1744"/>
      <c r="BK113" s="1745"/>
      <c r="BL113" s="1745"/>
      <c r="BM113" s="1745"/>
      <c r="BN113" s="1745"/>
      <c r="BO113" s="1745"/>
      <c r="BP113" s="1745"/>
      <c r="BQ113" s="1745"/>
      <c r="BR113" s="1745"/>
      <c r="BS113" s="1745"/>
      <c r="BT113" s="1745"/>
      <c r="BU113" s="1745"/>
      <c r="BV113" s="1745"/>
      <c r="BW113" s="1745"/>
      <c r="BX113" s="1746"/>
      <c r="BY113" s="1741"/>
      <c r="BZ113" s="1742"/>
      <c r="CA113" s="1742"/>
      <c r="CB113" s="1742"/>
      <c r="CC113" s="1742"/>
      <c r="CD113" s="1742"/>
      <c r="CE113" s="1742"/>
      <c r="CF113" s="1742"/>
      <c r="CG113" s="1743"/>
      <c r="CH113" s="1743"/>
      <c r="CI113" s="1743"/>
      <c r="CJ113" s="1743"/>
      <c r="CK113" s="1743"/>
      <c r="CL113" s="1744"/>
      <c r="CM113" s="221"/>
      <c r="CN113" s="238"/>
    </row>
    <row r="114" spans="2:93" s="2" customFormat="1" ht="28.5" customHeight="1" x14ac:dyDescent="0.2">
      <c r="B114" s="1783" t="s">
        <v>151</v>
      </c>
      <c r="C114" s="201" t="s">
        <v>568</v>
      </c>
      <c r="D114" s="1769"/>
      <c r="E114" s="1770"/>
      <c r="F114" s="1770"/>
      <c r="G114" s="1770"/>
      <c r="H114" s="1770"/>
      <c r="I114" s="1770"/>
      <c r="J114" s="1770"/>
      <c r="K114" s="1770"/>
      <c r="L114" s="1770"/>
      <c r="M114" s="1770"/>
      <c r="N114" s="1551"/>
      <c r="O114" s="1551"/>
      <c r="P114" s="1556"/>
      <c r="Q114" s="1305"/>
      <c r="R114" s="1769"/>
      <c r="S114" s="1770"/>
      <c r="T114" s="1770"/>
      <c r="U114" s="1770"/>
      <c r="V114" s="1770"/>
      <c r="W114" s="1770"/>
      <c r="X114" s="1770"/>
      <c r="Y114" s="1770"/>
      <c r="Z114" s="1770"/>
      <c r="AA114" s="1770"/>
      <c r="AB114" s="1551"/>
      <c r="AC114" s="1551"/>
      <c r="AD114" s="1556"/>
      <c r="AE114" s="1305"/>
      <c r="AF114" s="1769"/>
      <c r="AG114" s="1770"/>
      <c r="AH114" s="1770"/>
      <c r="AI114" s="1770"/>
      <c r="AJ114" s="1770"/>
      <c r="AK114" s="1770"/>
      <c r="AL114" s="1770"/>
      <c r="AM114" s="1770"/>
      <c r="AN114" s="1770"/>
      <c r="AO114" s="1770"/>
      <c r="AP114" s="1551"/>
      <c r="AQ114" s="1551"/>
      <c r="AR114" s="1556"/>
      <c r="AS114" s="1305"/>
      <c r="AT114" s="1803"/>
      <c r="AU114" s="1534"/>
      <c r="AV114" s="1630" t="s">
        <v>70</v>
      </c>
      <c r="AW114" s="1737" t="str">
        <f>IF(SUM(COUNTBLANK(D100),COUNTBLANK(D114))=0,D100/D114,"-")</f>
        <v>-</v>
      </c>
      <c r="AX114" s="1738" t="str">
        <f t="shared" ref="AX114:CL114" si="45">IF(SUM(COUNTBLANK(E100),COUNTBLANK(E114))=0,E100/E114,"-")</f>
        <v>-</v>
      </c>
      <c r="AY114" s="1738" t="str">
        <f t="shared" si="45"/>
        <v>-</v>
      </c>
      <c r="AZ114" s="1738" t="str">
        <f t="shared" si="45"/>
        <v>-</v>
      </c>
      <c r="BA114" s="1738" t="str">
        <f t="shared" si="45"/>
        <v>-</v>
      </c>
      <c r="BB114" s="1738" t="str">
        <f t="shared" si="45"/>
        <v>-</v>
      </c>
      <c r="BC114" s="1738" t="str">
        <f t="shared" si="45"/>
        <v>-</v>
      </c>
      <c r="BD114" s="1738" t="str">
        <f t="shared" si="45"/>
        <v>-</v>
      </c>
      <c r="BE114" s="1222" t="str">
        <f t="shared" si="45"/>
        <v>-</v>
      </c>
      <c r="BF114" s="1222" t="str">
        <f t="shared" si="45"/>
        <v>-</v>
      </c>
      <c r="BG114" s="1222" t="str">
        <f t="shared" si="45"/>
        <v>-</v>
      </c>
      <c r="BH114" s="1222" t="str">
        <f t="shared" si="45"/>
        <v>-</v>
      </c>
      <c r="BI114" s="1222" t="str">
        <f t="shared" si="45"/>
        <v>-</v>
      </c>
      <c r="BJ114" s="1631" t="str">
        <f t="shared" si="45"/>
        <v>-</v>
      </c>
      <c r="BK114" s="1632" t="str">
        <f t="shared" si="45"/>
        <v>-</v>
      </c>
      <c r="BL114" s="1632" t="str">
        <f t="shared" si="45"/>
        <v>-</v>
      </c>
      <c r="BM114" s="1632" t="str">
        <f t="shared" si="45"/>
        <v>-</v>
      </c>
      <c r="BN114" s="1632" t="str">
        <f t="shared" si="45"/>
        <v>-</v>
      </c>
      <c r="BO114" s="1632" t="str">
        <f t="shared" si="45"/>
        <v>-</v>
      </c>
      <c r="BP114" s="1632" t="str">
        <f t="shared" si="45"/>
        <v>-</v>
      </c>
      <c r="BQ114" s="1632" t="str">
        <f t="shared" si="45"/>
        <v>-</v>
      </c>
      <c r="BR114" s="1632" t="str">
        <f t="shared" si="45"/>
        <v>-</v>
      </c>
      <c r="BS114" s="1632" t="str">
        <f t="shared" si="45"/>
        <v>-</v>
      </c>
      <c r="BT114" s="1632" t="str">
        <f t="shared" si="45"/>
        <v>-</v>
      </c>
      <c r="BU114" s="1632" t="str">
        <f t="shared" si="45"/>
        <v>-</v>
      </c>
      <c r="BV114" s="1632" t="str">
        <f t="shared" si="45"/>
        <v>-</v>
      </c>
      <c r="BW114" s="1632" t="str">
        <f t="shared" si="45"/>
        <v>-</v>
      </c>
      <c r="BX114" s="1633" t="str">
        <f t="shared" si="45"/>
        <v>-</v>
      </c>
      <c r="BY114" s="1737" t="str">
        <f t="shared" si="45"/>
        <v>-</v>
      </c>
      <c r="BZ114" s="1738" t="str">
        <f t="shared" si="45"/>
        <v>-</v>
      </c>
      <c r="CA114" s="1738" t="str">
        <f t="shared" si="45"/>
        <v>-</v>
      </c>
      <c r="CB114" s="1738" t="str">
        <f t="shared" si="45"/>
        <v>-</v>
      </c>
      <c r="CC114" s="1738" t="str">
        <f t="shared" si="45"/>
        <v>-</v>
      </c>
      <c r="CD114" s="1738" t="str">
        <f t="shared" si="45"/>
        <v>-</v>
      </c>
      <c r="CE114" s="1738" t="str">
        <f t="shared" si="45"/>
        <v>-</v>
      </c>
      <c r="CF114" s="1738" t="str">
        <f t="shared" si="45"/>
        <v>-</v>
      </c>
      <c r="CG114" s="1222" t="str">
        <f t="shared" si="45"/>
        <v>-</v>
      </c>
      <c r="CH114" s="1222" t="str">
        <f t="shared" si="45"/>
        <v>-</v>
      </c>
      <c r="CI114" s="1222" t="str">
        <f t="shared" si="45"/>
        <v>-</v>
      </c>
      <c r="CJ114" s="1222" t="str">
        <f t="shared" si="45"/>
        <v>-</v>
      </c>
      <c r="CK114" s="1222" t="str">
        <f t="shared" si="45"/>
        <v>-</v>
      </c>
      <c r="CL114" s="1631" t="str">
        <f t="shared" si="45"/>
        <v>-</v>
      </c>
      <c r="CM114" s="231" t="s">
        <v>563</v>
      </c>
      <c r="CN114" s="253" t="s">
        <v>195</v>
      </c>
    </row>
    <row r="115" spans="2:93" s="2" customFormat="1" ht="28.5" customHeight="1" thickBot="1" x14ac:dyDescent="0.25">
      <c r="B115" s="1821" t="s">
        <v>152</v>
      </c>
      <c r="C115" s="1822" t="s">
        <v>550</v>
      </c>
      <c r="D115" s="1787"/>
      <c r="E115" s="1788"/>
      <c r="F115" s="1788"/>
      <c r="G115" s="1788"/>
      <c r="H115" s="1788"/>
      <c r="I115" s="1788"/>
      <c r="J115" s="1788"/>
      <c r="K115" s="1788"/>
      <c r="L115" s="1788"/>
      <c r="M115" s="1788"/>
      <c r="N115" s="1790"/>
      <c r="O115" s="1790"/>
      <c r="P115" s="1791"/>
      <c r="Q115" s="1792"/>
      <c r="R115" s="1787"/>
      <c r="S115" s="1788"/>
      <c r="T115" s="1788"/>
      <c r="U115" s="1788"/>
      <c r="V115" s="1788"/>
      <c r="W115" s="1788"/>
      <c r="X115" s="1788"/>
      <c r="Y115" s="1788"/>
      <c r="Z115" s="1788"/>
      <c r="AA115" s="1788"/>
      <c r="AB115" s="1790"/>
      <c r="AC115" s="1790"/>
      <c r="AD115" s="1791"/>
      <c r="AE115" s="1792"/>
      <c r="AF115" s="1787"/>
      <c r="AG115" s="1788"/>
      <c r="AH115" s="1788"/>
      <c r="AI115" s="1788"/>
      <c r="AJ115" s="1788"/>
      <c r="AK115" s="1788"/>
      <c r="AL115" s="1788"/>
      <c r="AM115" s="1788"/>
      <c r="AN115" s="1788"/>
      <c r="AO115" s="1788"/>
      <c r="AP115" s="1790"/>
      <c r="AQ115" s="1790"/>
      <c r="AR115" s="1791"/>
      <c r="AS115" s="1792"/>
      <c r="AT115" s="1801"/>
      <c r="AU115" s="1534"/>
      <c r="AV115" s="1638" t="s">
        <v>71</v>
      </c>
      <c r="AW115" s="1749" t="str">
        <f>IF(SUM(COUNTBLANK(D100),COUNTBLANK(D114),COUNTBLANK(D117))=0,(D100+D117)/D114,"-")</f>
        <v>-</v>
      </c>
      <c r="AX115" s="1750" t="str">
        <f t="shared" ref="AX115:CL115" si="46">IF(SUM(COUNTBLANK(E100),COUNTBLANK(E114),COUNTBLANK(E117))=0,(E100+E117)/E114,"-")</f>
        <v>-</v>
      </c>
      <c r="AY115" s="1750" t="str">
        <f t="shared" si="46"/>
        <v>-</v>
      </c>
      <c r="AZ115" s="1750" t="str">
        <f t="shared" si="46"/>
        <v>-</v>
      </c>
      <c r="BA115" s="1750" t="str">
        <f t="shared" si="46"/>
        <v>-</v>
      </c>
      <c r="BB115" s="1750" t="str">
        <f t="shared" si="46"/>
        <v>-</v>
      </c>
      <c r="BC115" s="1750" t="str">
        <f t="shared" si="46"/>
        <v>-</v>
      </c>
      <c r="BD115" s="1750" t="str">
        <f t="shared" si="46"/>
        <v>-</v>
      </c>
      <c r="BE115" s="1224" t="str">
        <f t="shared" si="46"/>
        <v>-</v>
      </c>
      <c r="BF115" s="1224" t="str">
        <f t="shared" si="46"/>
        <v>-</v>
      </c>
      <c r="BG115" s="1224" t="str">
        <f t="shared" si="46"/>
        <v>-</v>
      </c>
      <c r="BH115" s="1224" t="str">
        <f t="shared" si="46"/>
        <v>-</v>
      </c>
      <c r="BI115" s="1224" t="str">
        <f t="shared" si="46"/>
        <v>-</v>
      </c>
      <c r="BJ115" s="1639" t="str">
        <f t="shared" si="46"/>
        <v>-</v>
      </c>
      <c r="BK115" s="1640" t="str">
        <f t="shared" si="46"/>
        <v>-</v>
      </c>
      <c r="BL115" s="1640" t="str">
        <f t="shared" si="46"/>
        <v>-</v>
      </c>
      <c r="BM115" s="1640" t="str">
        <f t="shared" si="46"/>
        <v>-</v>
      </c>
      <c r="BN115" s="1640" t="str">
        <f t="shared" si="46"/>
        <v>-</v>
      </c>
      <c r="BO115" s="1640" t="str">
        <f t="shared" si="46"/>
        <v>-</v>
      </c>
      <c r="BP115" s="1640" t="str">
        <f t="shared" si="46"/>
        <v>-</v>
      </c>
      <c r="BQ115" s="1640" t="str">
        <f t="shared" si="46"/>
        <v>-</v>
      </c>
      <c r="BR115" s="1640" t="str">
        <f t="shared" si="46"/>
        <v>-</v>
      </c>
      <c r="BS115" s="1640" t="str">
        <f t="shared" si="46"/>
        <v>-</v>
      </c>
      <c r="BT115" s="1640" t="str">
        <f t="shared" si="46"/>
        <v>-</v>
      </c>
      <c r="BU115" s="1640" t="str">
        <f t="shared" si="46"/>
        <v>-</v>
      </c>
      <c r="BV115" s="1640" t="str">
        <f t="shared" si="46"/>
        <v>-</v>
      </c>
      <c r="BW115" s="1640" t="str">
        <f t="shared" si="46"/>
        <v>-</v>
      </c>
      <c r="BX115" s="1641" t="str">
        <f t="shared" si="46"/>
        <v>-</v>
      </c>
      <c r="BY115" s="1749" t="str">
        <f t="shared" si="46"/>
        <v>-</v>
      </c>
      <c r="BZ115" s="1750" t="str">
        <f t="shared" si="46"/>
        <v>-</v>
      </c>
      <c r="CA115" s="1750" t="str">
        <f t="shared" si="46"/>
        <v>-</v>
      </c>
      <c r="CB115" s="1750" t="str">
        <f t="shared" si="46"/>
        <v>-</v>
      </c>
      <c r="CC115" s="1750" t="str">
        <f t="shared" si="46"/>
        <v>-</v>
      </c>
      <c r="CD115" s="1750" t="str">
        <f t="shared" si="46"/>
        <v>-</v>
      </c>
      <c r="CE115" s="1750" t="str">
        <f t="shared" si="46"/>
        <v>-</v>
      </c>
      <c r="CF115" s="1750" t="str">
        <f t="shared" si="46"/>
        <v>-</v>
      </c>
      <c r="CG115" s="1224" t="str">
        <f t="shared" si="46"/>
        <v>-</v>
      </c>
      <c r="CH115" s="1224" t="str">
        <f t="shared" si="46"/>
        <v>-</v>
      </c>
      <c r="CI115" s="1224" t="str">
        <f t="shared" si="46"/>
        <v>-</v>
      </c>
      <c r="CJ115" s="1224" t="str">
        <f t="shared" si="46"/>
        <v>-</v>
      </c>
      <c r="CK115" s="1224" t="str">
        <f t="shared" si="46"/>
        <v>-</v>
      </c>
      <c r="CL115" s="1639" t="str">
        <f t="shared" si="46"/>
        <v>-</v>
      </c>
      <c r="CM115" s="232" t="s">
        <v>564</v>
      </c>
      <c r="CN115" s="254" t="s">
        <v>196</v>
      </c>
    </row>
    <row r="116" spans="2:93" s="2" customFormat="1" ht="28.5" customHeight="1" x14ac:dyDescent="0.2">
      <c r="B116" s="1794" t="s">
        <v>49</v>
      </c>
      <c r="C116" s="170"/>
      <c r="D116" s="1795"/>
      <c r="E116" s="1796"/>
      <c r="F116" s="1796"/>
      <c r="G116" s="1796"/>
      <c r="H116" s="1796"/>
      <c r="I116" s="1796"/>
      <c r="J116" s="1796"/>
      <c r="K116" s="1796"/>
      <c r="L116" s="1796"/>
      <c r="M116" s="1796"/>
      <c r="N116" s="1797"/>
      <c r="O116" s="1797"/>
      <c r="P116" s="1798"/>
      <c r="Q116" s="1799"/>
      <c r="R116" s="1795"/>
      <c r="S116" s="1796"/>
      <c r="T116" s="1796"/>
      <c r="U116" s="1796"/>
      <c r="V116" s="1796"/>
      <c r="W116" s="1796"/>
      <c r="X116" s="1796"/>
      <c r="Y116" s="1796"/>
      <c r="Z116" s="1796"/>
      <c r="AA116" s="1796"/>
      <c r="AB116" s="1797"/>
      <c r="AC116" s="1797"/>
      <c r="AD116" s="1798"/>
      <c r="AE116" s="1799"/>
      <c r="AF116" s="1795"/>
      <c r="AG116" s="1796"/>
      <c r="AH116" s="1796"/>
      <c r="AI116" s="1796"/>
      <c r="AJ116" s="1796"/>
      <c r="AK116" s="1796"/>
      <c r="AL116" s="1796"/>
      <c r="AM116" s="1796"/>
      <c r="AN116" s="1796"/>
      <c r="AO116" s="1796"/>
      <c r="AP116" s="1797"/>
      <c r="AQ116" s="1797"/>
      <c r="AR116" s="1798"/>
      <c r="AS116" s="1799"/>
      <c r="AT116" s="1826"/>
      <c r="AU116" s="1534"/>
      <c r="AW116" s="1221" t="s">
        <v>1448</v>
      </c>
      <c r="AX116" s="1221" t="s">
        <v>1449</v>
      </c>
      <c r="AY116" s="1221" t="s">
        <v>1450</v>
      </c>
      <c r="AZ116" s="1221" t="s">
        <v>1451</v>
      </c>
      <c r="BA116" s="1221" t="s">
        <v>1452</v>
      </c>
      <c r="BB116" s="1221" t="s">
        <v>1453</v>
      </c>
      <c r="BC116" s="1221" t="s">
        <v>1454</v>
      </c>
      <c r="BD116" s="1221" t="s">
        <v>1455</v>
      </c>
      <c r="BE116" s="1221" t="s">
        <v>1456</v>
      </c>
      <c r="BF116" s="1221" t="s">
        <v>1457</v>
      </c>
      <c r="BG116" s="1221" t="s">
        <v>1458</v>
      </c>
      <c r="BH116" s="1221" t="s">
        <v>1459</v>
      </c>
      <c r="BI116" s="1221" t="s">
        <v>1460</v>
      </c>
      <c r="BJ116" s="1221" t="s">
        <v>1461</v>
      </c>
      <c r="BK116" s="1221" t="s">
        <v>1462</v>
      </c>
      <c r="BL116" s="1221" t="s">
        <v>1463</v>
      </c>
      <c r="BM116" s="1221" t="s">
        <v>1464</v>
      </c>
      <c r="BN116" s="1221" t="s">
        <v>1465</v>
      </c>
      <c r="BO116" s="1221" t="s">
        <v>1466</v>
      </c>
      <c r="BP116" s="1221" t="s">
        <v>1467</v>
      </c>
      <c r="BQ116" s="1221" t="s">
        <v>1468</v>
      </c>
      <c r="BR116" s="1221" t="s">
        <v>1469</v>
      </c>
      <c r="BS116" s="1221" t="s">
        <v>1470</v>
      </c>
      <c r="BT116" s="1221" t="s">
        <v>1471</v>
      </c>
      <c r="BU116" s="1221" t="s">
        <v>1472</v>
      </c>
      <c r="BV116" s="1221" t="s">
        <v>1473</v>
      </c>
      <c r="BW116" s="1221" t="s">
        <v>1474</v>
      </c>
      <c r="BX116" s="1221" t="s">
        <v>1475</v>
      </c>
      <c r="BY116" s="1221" t="s">
        <v>1476</v>
      </c>
      <c r="BZ116" s="1221" t="s">
        <v>1477</v>
      </c>
      <c r="CA116" s="1221" t="s">
        <v>1478</v>
      </c>
      <c r="CB116" s="1221" t="s">
        <v>1479</v>
      </c>
      <c r="CC116" s="1221" t="s">
        <v>1480</v>
      </c>
      <c r="CD116" s="1221" t="s">
        <v>1481</v>
      </c>
      <c r="CE116" s="1221" t="s">
        <v>1482</v>
      </c>
      <c r="CF116" s="1221" t="s">
        <v>1483</v>
      </c>
      <c r="CG116" s="1221" t="s">
        <v>1484</v>
      </c>
      <c r="CH116" s="1221" t="s">
        <v>1485</v>
      </c>
      <c r="CI116" s="1221" t="s">
        <v>1486</v>
      </c>
      <c r="CJ116" s="1221" t="s">
        <v>1487</v>
      </c>
      <c r="CK116" s="1221" t="s">
        <v>1488</v>
      </c>
      <c r="CL116" s="1221" t="s">
        <v>1489</v>
      </c>
    </row>
    <row r="117" spans="2:93" s="2" customFormat="1" ht="28.5" customHeight="1" x14ac:dyDescent="0.2">
      <c r="B117" s="1783" t="s">
        <v>153</v>
      </c>
      <c r="C117" s="201" t="s">
        <v>50</v>
      </c>
      <c r="D117" s="1769"/>
      <c r="E117" s="1770"/>
      <c r="F117" s="1770"/>
      <c r="G117" s="1770"/>
      <c r="H117" s="1770"/>
      <c r="I117" s="1770"/>
      <c r="J117" s="1770"/>
      <c r="K117" s="1770"/>
      <c r="L117" s="1770"/>
      <c r="M117" s="1770"/>
      <c r="N117" s="1551"/>
      <c r="O117" s="1551"/>
      <c r="P117" s="1556"/>
      <c r="Q117" s="1762"/>
      <c r="R117" s="1771"/>
      <c r="S117" s="1770"/>
      <c r="T117" s="1770"/>
      <c r="U117" s="1770"/>
      <c r="V117" s="1770"/>
      <c r="W117" s="1770"/>
      <c r="X117" s="1770"/>
      <c r="Y117" s="1770"/>
      <c r="Z117" s="1770"/>
      <c r="AA117" s="1770"/>
      <c r="AB117" s="1551"/>
      <c r="AC117" s="1551"/>
      <c r="AD117" s="1556"/>
      <c r="AE117" s="1762"/>
      <c r="AF117" s="1771"/>
      <c r="AG117" s="1770"/>
      <c r="AH117" s="1770"/>
      <c r="AI117" s="1770"/>
      <c r="AJ117" s="1770"/>
      <c r="AK117" s="1770"/>
      <c r="AL117" s="1770"/>
      <c r="AM117" s="1770"/>
      <c r="AN117" s="1770"/>
      <c r="AO117" s="1770"/>
      <c r="AP117" s="1551"/>
      <c r="AQ117" s="1551"/>
      <c r="AR117" s="1556"/>
      <c r="AS117" s="1305"/>
      <c r="AT117" s="1803"/>
      <c r="AU117" s="56"/>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row>
    <row r="118" spans="2:93" s="2" customFormat="1" ht="28.5" customHeight="1" thickBot="1" x14ac:dyDescent="0.25">
      <c r="B118" s="1785" t="s">
        <v>154</v>
      </c>
      <c r="C118" s="1827" t="s">
        <v>569</v>
      </c>
      <c r="D118" s="1804"/>
      <c r="E118" s="1805"/>
      <c r="F118" s="1805"/>
      <c r="G118" s="1805"/>
      <c r="H118" s="1805"/>
      <c r="I118" s="1805"/>
      <c r="J118" s="1805"/>
      <c r="K118" s="1805"/>
      <c r="L118" s="1805"/>
      <c r="M118" s="1805"/>
      <c r="N118" s="1790"/>
      <c r="O118" s="1790"/>
      <c r="P118" s="1791"/>
      <c r="Q118" s="1806"/>
      <c r="R118" s="1807"/>
      <c r="S118" s="1805"/>
      <c r="T118" s="1805"/>
      <c r="U118" s="1805"/>
      <c r="V118" s="1805"/>
      <c r="W118" s="1805"/>
      <c r="X118" s="1805"/>
      <c r="Y118" s="1805"/>
      <c r="Z118" s="1805"/>
      <c r="AA118" s="1805"/>
      <c r="AB118" s="1790"/>
      <c r="AC118" s="1790"/>
      <c r="AD118" s="1791"/>
      <c r="AE118" s="1806"/>
      <c r="AF118" s="1807"/>
      <c r="AG118" s="1805"/>
      <c r="AH118" s="1805"/>
      <c r="AI118" s="1805"/>
      <c r="AJ118" s="1805"/>
      <c r="AK118" s="1805"/>
      <c r="AL118" s="1805"/>
      <c r="AM118" s="1805"/>
      <c r="AN118" s="1805"/>
      <c r="AO118" s="1805"/>
      <c r="AP118" s="1790"/>
      <c r="AQ118" s="1790"/>
      <c r="AR118" s="1791"/>
      <c r="AS118" s="1792"/>
      <c r="AT118" s="1801"/>
      <c r="AU118" s="1534"/>
    </row>
    <row r="119" spans="2:93" s="2" customFormat="1" ht="51.75" customHeight="1" x14ac:dyDescent="0.2">
      <c r="B119" s="1828" t="s">
        <v>155</v>
      </c>
      <c r="C119" s="1810" t="s">
        <v>1117</v>
      </c>
      <c r="D119" s="1829" t="s">
        <v>1153</v>
      </c>
      <c r="E119" s="1812" t="s">
        <v>1153</v>
      </c>
      <c r="F119" s="1812" t="s">
        <v>1153</v>
      </c>
      <c r="G119" s="1812" t="s">
        <v>1153</v>
      </c>
      <c r="H119" s="1812" t="s">
        <v>1153</v>
      </c>
      <c r="I119" s="1812" t="s">
        <v>1153</v>
      </c>
      <c r="J119" s="1812" t="s">
        <v>1153</v>
      </c>
      <c r="K119" s="1812" t="s">
        <v>1153</v>
      </c>
      <c r="L119" s="1812" t="s">
        <v>1153</v>
      </c>
      <c r="M119" s="1812" t="s">
        <v>1153</v>
      </c>
      <c r="N119" s="1813" t="s">
        <v>1153</v>
      </c>
      <c r="O119" s="1813" t="s">
        <v>1153</v>
      </c>
      <c r="P119" s="1813" t="s">
        <v>1153</v>
      </c>
      <c r="Q119" s="1815" t="s">
        <v>1153</v>
      </c>
      <c r="R119" s="1816" t="s">
        <v>1153</v>
      </c>
      <c r="S119" s="1812" t="s">
        <v>1153</v>
      </c>
      <c r="T119" s="1812" t="s">
        <v>1153</v>
      </c>
      <c r="U119" s="1812" t="s">
        <v>1153</v>
      </c>
      <c r="V119" s="1812" t="s">
        <v>1153</v>
      </c>
      <c r="W119" s="1812" t="s">
        <v>1153</v>
      </c>
      <c r="X119" s="1812" t="s">
        <v>1153</v>
      </c>
      <c r="Y119" s="1812" t="s">
        <v>1153</v>
      </c>
      <c r="Z119" s="1812" t="s">
        <v>1153</v>
      </c>
      <c r="AA119" s="1812" t="s">
        <v>1153</v>
      </c>
      <c r="AB119" s="1813" t="s">
        <v>1153</v>
      </c>
      <c r="AC119" s="1813" t="s">
        <v>1153</v>
      </c>
      <c r="AD119" s="1813" t="s">
        <v>1153</v>
      </c>
      <c r="AE119" s="1815" t="s">
        <v>1153</v>
      </c>
      <c r="AF119" s="1816" t="s">
        <v>1153</v>
      </c>
      <c r="AG119" s="1812" t="s">
        <v>1153</v>
      </c>
      <c r="AH119" s="1812" t="s">
        <v>1153</v>
      </c>
      <c r="AI119" s="1812" t="s">
        <v>1153</v>
      </c>
      <c r="AJ119" s="1812" t="s">
        <v>1153</v>
      </c>
      <c r="AK119" s="1812" t="s">
        <v>1153</v>
      </c>
      <c r="AL119" s="1812" t="s">
        <v>1153</v>
      </c>
      <c r="AM119" s="1812" t="s">
        <v>1153</v>
      </c>
      <c r="AN119" s="1812" t="s">
        <v>1153</v>
      </c>
      <c r="AO119" s="1812" t="s">
        <v>1153</v>
      </c>
      <c r="AP119" s="1813" t="s">
        <v>1153</v>
      </c>
      <c r="AQ119" s="1813" t="s">
        <v>1153</v>
      </c>
      <c r="AR119" s="1813" t="s">
        <v>1153</v>
      </c>
      <c r="AS119" s="1817" t="s">
        <v>1153</v>
      </c>
      <c r="AT119" s="1732"/>
      <c r="AU119" s="1534"/>
    </row>
    <row r="120" spans="2:93" s="2" customFormat="1" ht="43.5" customHeight="1" thickBot="1" x14ac:dyDescent="0.25">
      <c r="B120" s="1785" t="s">
        <v>159</v>
      </c>
      <c r="C120" s="1786" t="s">
        <v>570</v>
      </c>
      <c r="D120" s="1804" t="s">
        <v>1153</v>
      </c>
      <c r="E120" s="1805" t="s">
        <v>1153</v>
      </c>
      <c r="F120" s="1805" t="s">
        <v>1153</v>
      </c>
      <c r="G120" s="1805" t="s">
        <v>1153</v>
      </c>
      <c r="H120" s="1805" t="s">
        <v>1153</v>
      </c>
      <c r="I120" s="1805" t="s">
        <v>1153</v>
      </c>
      <c r="J120" s="1805" t="s">
        <v>1153</v>
      </c>
      <c r="K120" s="1805" t="s">
        <v>1153</v>
      </c>
      <c r="L120" s="1805" t="s">
        <v>1153</v>
      </c>
      <c r="M120" s="1805" t="s">
        <v>1153</v>
      </c>
      <c r="N120" s="1819" t="s">
        <v>1153</v>
      </c>
      <c r="O120" s="1819" t="s">
        <v>1153</v>
      </c>
      <c r="P120" s="1819" t="s">
        <v>1153</v>
      </c>
      <c r="Q120" s="1806" t="s">
        <v>1153</v>
      </c>
      <c r="R120" s="1807" t="s">
        <v>1153</v>
      </c>
      <c r="S120" s="1805" t="s">
        <v>1153</v>
      </c>
      <c r="T120" s="1805" t="s">
        <v>1153</v>
      </c>
      <c r="U120" s="1805" t="s">
        <v>1153</v>
      </c>
      <c r="V120" s="1805" t="s">
        <v>1153</v>
      </c>
      <c r="W120" s="1805" t="s">
        <v>1153</v>
      </c>
      <c r="X120" s="1805" t="s">
        <v>1153</v>
      </c>
      <c r="Y120" s="1805" t="s">
        <v>1153</v>
      </c>
      <c r="Z120" s="1805" t="s">
        <v>1153</v>
      </c>
      <c r="AA120" s="1805" t="s">
        <v>1153</v>
      </c>
      <c r="AB120" s="1819" t="s">
        <v>1153</v>
      </c>
      <c r="AC120" s="1819" t="s">
        <v>1153</v>
      </c>
      <c r="AD120" s="1819" t="s">
        <v>1153</v>
      </c>
      <c r="AE120" s="1806" t="s">
        <v>1153</v>
      </c>
      <c r="AF120" s="1807" t="s">
        <v>1153</v>
      </c>
      <c r="AG120" s="1805" t="s">
        <v>1153</v>
      </c>
      <c r="AH120" s="1805" t="s">
        <v>1153</v>
      </c>
      <c r="AI120" s="1805" t="s">
        <v>1153</v>
      </c>
      <c r="AJ120" s="1805" t="s">
        <v>1153</v>
      </c>
      <c r="AK120" s="1805" t="s">
        <v>1153</v>
      </c>
      <c r="AL120" s="1805" t="s">
        <v>1153</v>
      </c>
      <c r="AM120" s="1805" t="s">
        <v>1153</v>
      </c>
      <c r="AN120" s="1805" t="s">
        <v>1153</v>
      </c>
      <c r="AO120" s="1805" t="s">
        <v>1153</v>
      </c>
      <c r="AP120" s="1819" t="s">
        <v>1153</v>
      </c>
      <c r="AQ120" s="1819" t="s">
        <v>1153</v>
      </c>
      <c r="AR120" s="1819" t="s">
        <v>1153</v>
      </c>
      <c r="AS120" s="1820" t="s">
        <v>1153</v>
      </c>
      <c r="AT120" s="1732"/>
      <c r="AU120" s="1534"/>
    </row>
    <row r="121" spans="2:93" s="2" customFormat="1" ht="34.5" customHeight="1" x14ac:dyDescent="0.2">
      <c r="B121" s="2150" t="s">
        <v>1147</v>
      </c>
      <c r="C121" s="2151"/>
      <c r="D121" s="1776" t="str">
        <f>IF(NOT(D100=D103+D104),"Please check ","")</f>
        <v/>
      </c>
      <c r="E121" s="1777" t="str">
        <f t="shared" ref="E121:AS121" si="47">IF(NOT(E100=E103+E104),"Please check ","")</f>
        <v/>
      </c>
      <c r="F121" s="1777" t="str">
        <f t="shared" si="47"/>
        <v/>
      </c>
      <c r="G121" s="1777" t="str">
        <f t="shared" si="47"/>
        <v/>
      </c>
      <c r="H121" s="1777" t="str">
        <f t="shared" si="47"/>
        <v/>
      </c>
      <c r="I121" s="1777" t="str">
        <f t="shared" si="47"/>
        <v/>
      </c>
      <c r="J121" s="1777" t="str">
        <f t="shared" si="47"/>
        <v/>
      </c>
      <c r="K121" s="1777" t="str">
        <f t="shared" si="47"/>
        <v/>
      </c>
      <c r="L121" s="1777" t="str">
        <f t="shared" si="47"/>
        <v/>
      </c>
      <c r="M121" s="1777" t="str">
        <f t="shared" si="47"/>
        <v/>
      </c>
      <c r="N121" s="1777" t="str">
        <f t="shared" si="47"/>
        <v/>
      </c>
      <c r="O121" s="1777" t="str">
        <f t="shared" si="47"/>
        <v/>
      </c>
      <c r="P121" s="1777" t="str">
        <f t="shared" si="47"/>
        <v/>
      </c>
      <c r="Q121" s="1777" t="str">
        <f t="shared" si="47"/>
        <v/>
      </c>
      <c r="R121" s="1777" t="str">
        <f t="shared" si="47"/>
        <v/>
      </c>
      <c r="S121" s="1777" t="str">
        <f t="shared" si="47"/>
        <v/>
      </c>
      <c r="T121" s="1777" t="str">
        <f t="shared" si="47"/>
        <v/>
      </c>
      <c r="U121" s="1777" t="str">
        <f t="shared" si="47"/>
        <v/>
      </c>
      <c r="V121" s="1777" t="str">
        <f t="shared" si="47"/>
        <v/>
      </c>
      <c r="W121" s="1777" t="str">
        <f t="shared" si="47"/>
        <v/>
      </c>
      <c r="X121" s="1777" t="str">
        <f t="shared" si="47"/>
        <v/>
      </c>
      <c r="Y121" s="1777" t="str">
        <f t="shared" si="47"/>
        <v/>
      </c>
      <c r="Z121" s="1777" t="str">
        <f t="shared" si="47"/>
        <v/>
      </c>
      <c r="AA121" s="1777" t="str">
        <f t="shared" si="47"/>
        <v/>
      </c>
      <c r="AB121" s="1777" t="str">
        <f t="shared" si="47"/>
        <v/>
      </c>
      <c r="AC121" s="1777" t="str">
        <f t="shared" si="47"/>
        <v/>
      </c>
      <c r="AD121" s="1777" t="str">
        <f t="shared" si="47"/>
        <v/>
      </c>
      <c r="AE121" s="1777" t="str">
        <f t="shared" si="47"/>
        <v/>
      </c>
      <c r="AF121" s="1777" t="str">
        <f t="shared" si="47"/>
        <v/>
      </c>
      <c r="AG121" s="1777" t="str">
        <f t="shared" si="47"/>
        <v/>
      </c>
      <c r="AH121" s="1777" t="str">
        <f t="shared" si="47"/>
        <v/>
      </c>
      <c r="AI121" s="1777" t="str">
        <f t="shared" si="47"/>
        <v/>
      </c>
      <c r="AJ121" s="1777" t="str">
        <f t="shared" si="47"/>
        <v/>
      </c>
      <c r="AK121" s="1777" t="str">
        <f t="shared" si="47"/>
        <v/>
      </c>
      <c r="AL121" s="1777" t="str">
        <f t="shared" si="47"/>
        <v/>
      </c>
      <c r="AM121" s="1777" t="str">
        <f t="shared" si="47"/>
        <v/>
      </c>
      <c r="AN121" s="1777" t="str">
        <f t="shared" si="47"/>
        <v/>
      </c>
      <c r="AO121" s="1777" t="str">
        <f t="shared" si="47"/>
        <v/>
      </c>
      <c r="AP121" s="1563" t="str">
        <f t="shared" si="47"/>
        <v/>
      </c>
      <c r="AQ121" s="1563" t="str">
        <f t="shared" si="47"/>
        <v/>
      </c>
      <c r="AR121" s="1563" t="str">
        <f t="shared" si="47"/>
        <v/>
      </c>
      <c r="AS121" s="1824" t="str">
        <f t="shared" si="47"/>
        <v/>
      </c>
      <c r="AT121" s="1731"/>
      <c r="AU121" s="1220"/>
    </row>
    <row r="122" spans="2:93" s="2" customFormat="1" ht="48.75" customHeight="1" x14ac:dyDescent="0.2">
      <c r="B122" s="2148" t="s">
        <v>1148</v>
      </c>
      <c r="C122" s="2149"/>
      <c r="D122" s="1774" t="str">
        <f>IF(D104&lt;D105,"Please check","")</f>
        <v/>
      </c>
      <c r="E122" s="1772" t="str">
        <f t="shared" ref="E122:AS122" si="48">IF(E104&lt;E105,"Please check","")</f>
        <v/>
      </c>
      <c r="F122" s="1772" t="str">
        <f t="shared" si="48"/>
        <v/>
      </c>
      <c r="G122" s="1772" t="str">
        <f t="shared" si="48"/>
        <v/>
      </c>
      <c r="H122" s="1772" t="str">
        <f t="shared" si="48"/>
        <v/>
      </c>
      <c r="I122" s="1772" t="str">
        <f t="shared" si="48"/>
        <v/>
      </c>
      <c r="J122" s="1772" t="str">
        <f t="shared" si="48"/>
        <v/>
      </c>
      <c r="K122" s="1772" t="str">
        <f t="shared" si="48"/>
        <v/>
      </c>
      <c r="L122" s="1772" t="str">
        <f t="shared" si="48"/>
        <v/>
      </c>
      <c r="M122" s="1772" t="str">
        <f t="shared" si="48"/>
        <v/>
      </c>
      <c r="N122" s="1772" t="str">
        <f t="shared" si="48"/>
        <v/>
      </c>
      <c r="O122" s="1772" t="str">
        <f t="shared" si="48"/>
        <v/>
      </c>
      <c r="P122" s="1772" t="str">
        <f t="shared" si="48"/>
        <v/>
      </c>
      <c r="Q122" s="1772" t="str">
        <f t="shared" si="48"/>
        <v/>
      </c>
      <c r="R122" s="1772" t="str">
        <f t="shared" si="48"/>
        <v/>
      </c>
      <c r="S122" s="1772" t="str">
        <f t="shared" si="48"/>
        <v/>
      </c>
      <c r="T122" s="1772" t="str">
        <f t="shared" si="48"/>
        <v/>
      </c>
      <c r="U122" s="1772" t="str">
        <f t="shared" si="48"/>
        <v/>
      </c>
      <c r="V122" s="1772" t="str">
        <f t="shared" si="48"/>
        <v/>
      </c>
      <c r="W122" s="1772" t="str">
        <f t="shared" si="48"/>
        <v/>
      </c>
      <c r="X122" s="1772" t="str">
        <f t="shared" si="48"/>
        <v/>
      </c>
      <c r="Y122" s="1772" t="str">
        <f t="shared" si="48"/>
        <v/>
      </c>
      <c r="Z122" s="1772" t="str">
        <f t="shared" si="48"/>
        <v/>
      </c>
      <c r="AA122" s="1772" t="str">
        <f t="shared" si="48"/>
        <v/>
      </c>
      <c r="AB122" s="1772" t="str">
        <f t="shared" si="48"/>
        <v/>
      </c>
      <c r="AC122" s="1772" t="str">
        <f t="shared" si="48"/>
        <v/>
      </c>
      <c r="AD122" s="1772" t="str">
        <f t="shared" si="48"/>
        <v/>
      </c>
      <c r="AE122" s="1772" t="str">
        <f t="shared" si="48"/>
        <v/>
      </c>
      <c r="AF122" s="1772" t="str">
        <f t="shared" si="48"/>
        <v/>
      </c>
      <c r="AG122" s="1772" t="str">
        <f t="shared" si="48"/>
        <v/>
      </c>
      <c r="AH122" s="1772" t="str">
        <f t="shared" si="48"/>
        <v/>
      </c>
      <c r="AI122" s="1772" t="str">
        <f t="shared" si="48"/>
        <v/>
      </c>
      <c r="AJ122" s="1772" t="str">
        <f t="shared" si="48"/>
        <v/>
      </c>
      <c r="AK122" s="1772" t="str">
        <f t="shared" si="48"/>
        <v/>
      </c>
      <c r="AL122" s="1772" t="str">
        <f t="shared" si="48"/>
        <v/>
      </c>
      <c r="AM122" s="1772" t="str">
        <f t="shared" si="48"/>
        <v/>
      </c>
      <c r="AN122" s="1772" t="str">
        <f t="shared" si="48"/>
        <v/>
      </c>
      <c r="AO122" s="1772" t="str">
        <f t="shared" si="48"/>
        <v/>
      </c>
      <c r="AP122" s="1559" t="str">
        <f t="shared" si="48"/>
        <v/>
      </c>
      <c r="AQ122" s="1559" t="str">
        <f t="shared" si="48"/>
        <v/>
      </c>
      <c r="AR122" s="1559" t="str">
        <f t="shared" si="48"/>
        <v/>
      </c>
      <c r="AS122" s="1566" t="str">
        <f t="shared" si="48"/>
        <v/>
      </c>
      <c r="AT122" s="1731"/>
      <c r="AU122" s="1220"/>
    </row>
    <row r="123" spans="2:93" s="2" customFormat="1" ht="45" customHeight="1" x14ac:dyDescent="0.2">
      <c r="B123" s="2152" t="s">
        <v>1149</v>
      </c>
      <c r="C123" s="2153"/>
      <c r="D123" s="1774" t="str">
        <f>IF(NOT(D100=D110+D111+D114),"Please check","")</f>
        <v/>
      </c>
      <c r="E123" s="1772" t="str">
        <f t="shared" ref="E123:AS123" si="49">IF(NOT(E100=E110+E111+E114),"Please check","")</f>
        <v/>
      </c>
      <c r="F123" s="1772" t="str">
        <f t="shared" si="49"/>
        <v/>
      </c>
      <c r="G123" s="1772" t="str">
        <f t="shared" si="49"/>
        <v/>
      </c>
      <c r="H123" s="1772" t="str">
        <f t="shared" si="49"/>
        <v/>
      </c>
      <c r="I123" s="1772" t="str">
        <f t="shared" si="49"/>
        <v/>
      </c>
      <c r="J123" s="1772" t="str">
        <f t="shared" si="49"/>
        <v/>
      </c>
      <c r="K123" s="1772" t="str">
        <f t="shared" si="49"/>
        <v/>
      </c>
      <c r="L123" s="1772" t="str">
        <f t="shared" si="49"/>
        <v/>
      </c>
      <c r="M123" s="1772" t="str">
        <f t="shared" si="49"/>
        <v/>
      </c>
      <c r="N123" s="1772" t="str">
        <f t="shared" si="49"/>
        <v/>
      </c>
      <c r="O123" s="1772" t="str">
        <f t="shared" si="49"/>
        <v/>
      </c>
      <c r="P123" s="1772" t="str">
        <f t="shared" si="49"/>
        <v/>
      </c>
      <c r="Q123" s="1772" t="str">
        <f t="shared" si="49"/>
        <v/>
      </c>
      <c r="R123" s="1772" t="str">
        <f t="shared" si="49"/>
        <v/>
      </c>
      <c r="S123" s="1772" t="str">
        <f t="shared" si="49"/>
        <v/>
      </c>
      <c r="T123" s="1772" t="str">
        <f t="shared" si="49"/>
        <v/>
      </c>
      <c r="U123" s="1772" t="str">
        <f t="shared" si="49"/>
        <v/>
      </c>
      <c r="V123" s="1772" t="str">
        <f t="shared" si="49"/>
        <v/>
      </c>
      <c r="W123" s="1772" t="str">
        <f t="shared" si="49"/>
        <v/>
      </c>
      <c r="X123" s="1772" t="str">
        <f t="shared" si="49"/>
        <v/>
      </c>
      <c r="Y123" s="1772" t="str">
        <f t="shared" si="49"/>
        <v/>
      </c>
      <c r="Z123" s="1772" t="str">
        <f t="shared" si="49"/>
        <v/>
      </c>
      <c r="AA123" s="1772" t="str">
        <f t="shared" si="49"/>
        <v/>
      </c>
      <c r="AB123" s="1772" t="str">
        <f t="shared" si="49"/>
        <v/>
      </c>
      <c r="AC123" s="1772" t="str">
        <f t="shared" si="49"/>
        <v/>
      </c>
      <c r="AD123" s="1772" t="str">
        <f t="shared" si="49"/>
        <v/>
      </c>
      <c r="AE123" s="1772" t="str">
        <f t="shared" si="49"/>
        <v/>
      </c>
      <c r="AF123" s="1772" t="str">
        <f t="shared" si="49"/>
        <v/>
      </c>
      <c r="AG123" s="1772" t="str">
        <f t="shared" si="49"/>
        <v/>
      </c>
      <c r="AH123" s="1772" t="str">
        <f t="shared" si="49"/>
        <v/>
      </c>
      <c r="AI123" s="1772" t="str">
        <f t="shared" si="49"/>
        <v/>
      </c>
      <c r="AJ123" s="1772" t="str">
        <f t="shared" si="49"/>
        <v/>
      </c>
      <c r="AK123" s="1772" t="str">
        <f t="shared" si="49"/>
        <v/>
      </c>
      <c r="AL123" s="1772" t="str">
        <f t="shared" si="49"/>
        <v/>
      </c>
      <c r="AM123" s="1772" t="str">
        <f t="shared" si="49"/>
        <v/>
      </c>
      <c r="AN123" s="1772" t="str">
        <f t="shared" si="49"/>
        <v/>
      </c>
      <c r="AO123" s="1772" t="str">
        <f t="shared" si="49"/>
        <v/>
      </c>
      <c r="AP123" s="1559" t="str">
        <f t="shared" si="49"/>
        <v/>
      </c>
      <c r="AQ123" s="1559" t="str">
        <f t="shared" si="49"/>
        <v/>
      </c>
      <c r="AR123" s="1559" t="str">
        <f t="shared" si="49"/>
        <v/>
      </c>
      <c r="AS123" s="1566" t="str">
        <f t="shared" si="49"/>
        <v/>
      </c>
      <c r="AT123" s="1731"/>
      <c r="AU123" s="1220"/>
    </row>
    <row r="124" spans="2:93" s="2" customFormat="1" ht="42" customHeight="1" x14ac:dyDescent="0.2">
      <c r="B124" s="2150" t="s">
        <v>1150</v>
      </c>
      <c r="C124" s="2151"/>
      <c r="D124" s="1774" t="str">
        <f>IF(D111&lt;D112,"Please check ","")</f>
        <v/>
      </c>
      <c r="E124" s="1775" t="str">
        <f t="shared" ref="E124:AS124" si="50">IF(E111&lt;E112,"Please check ","")</f>
        <v/>
      </c>
      <c r="F124" s="1775" t="str">
        <f t="shared" si="50"/>
        <v/>
      </c>
      <c r="G124" s="1775" t="str">
        <f t="shared" si="50"/>
        <v/>
      </c>
      <c r="H124" s="1775" t="str">
        <f t="shared" si="50"/>
        <v/>
      </c>
      <c r="I124" s="1775" t="str">
        <f t="shared" si="50"/>
        <v/>
      </c>
      <c r="J124" s="1775" t="str">
        <f t="shared" si="50"/>
        <v/>
      </c>
      <c r="K124" s="1775" t="str">
        <f t="shared" si="50"/>
        <v/>
      </c>
      <c r="L124" s="1775" t="str">
        <f t="shared" si="50"/>
        <v/>
      </c>
      <c r="M124" s="1775" t="str">
        <f t="shared" si="50"/>
        <v/>
      </c>
      <c r="N124" s="1775" t="str">
        <f t="shared" si="50"/>
        <v/>
      </c>
      <c r="O124" s="1775" t="str">
        <f t="shared" si="50"/>
        <v/>
      </c>
      <c r="P124" s="1775" t="str">
        <f t="shared" si="50"/>
        <v/>
      </c>
      <c r="Q124" s="1775" t="str">
        <f t="shared" si="50"/>
        <v/>
      </c>
      <c r="R124" s="1775" t="str">
        <f t="shared" si="50"/>
        <v/>
      </c>
      <c r="S124" s="1775" t="str">
        <f t="shared" si="50"/>
        <v/>
      </c>
      <c r="T124" s="1775" t="str">
        <f t="shared" si="50"/>
        <v/>
      </c>
      <c r="U124" s="1775" t="str">
        <f t="shared" si="50"/>
        <v/>
      </c>
      <c r="V124" s="1775" t="str">
        <f t="shared" si="50"/>
        <v/>
      </c>
      <c r="W124" s="1775" t="str">
        <f t="shared" si="50"/>
        <v/>
      </c>
      <c r="X124" s="1775" t="str">
        <f t="shared" si="50"/>
        <v/>
      </c>
      <c r="Y124" s="1775" t="str">
        <f t="shared" si="50"/>
        <v/>
      </c>
      <c r="Z124" s="1775" t="str">
        <f t="shared" si="50"/>
        <v/>
      </c>
      <c r="AA124" s="1775" t="str">
        <f t="shared" si="50"/>
        <v/>
      </c>
      <c r="AB124" s="1775" t="str">
        <f t="shared" si="50"/>
        <v/>
      </c>
      <c r="AC124" s="1775" t="str">
        <f t="shared" si="50"/>
        <v/>
      </c>
      <c r="AD124" s="1775" t="str">
        <f t="shared" si="50"/>
        <v/>
      </c>
      <c r="AE124" s="1775" t="str">
        <f t="shared" si="50"/>
        <v/>
      </c>
      <c r="AF124" s="1775" t="str">
        <f t="shared" si="50"/>
        <v/>
      </c>
      <c r="AG124" s="1775" t="str">
        <f t="shared" si="50"/>
        <v/>
      </c>
      <c r="AH124" s="1775" t="str">
        <f t="shared" si="50"/>
        <v/>
      </c>
      <c r="AI124" s="1775" t="str">
        <f t="shared" si="50"/>
        <v/>
      </c>
      <c r="AJ124" s="1775" t="str">
        <f t="shared" si="50"/>
        <v/>
      </c>
      <c r="AK124" s="1775" t="str">
        <f t="shared" si="50"/>
        <v/>
      </c>
      <c r="AL124" s="1775" t="str">
        <f t="shared" si="50"/>
        <v/>
      </c>
      <c r="AM124" s="1775" t="str">
        <f t="shared" si="50"/>
        <v/>
      </c>
      <c r="AN124" s="1775" t="str">
        <f t="shared" si="50"/>
        <v/>
      </c>
      <c r="AO124" s="1775" t="str">
        <f t="shared" si="50"/>
        <v/>
      </c>
      <c r="AP124" s="1559" t="str">
        <f t="shared" si="50"/>
        <v/>
      </c>
      <c r="AQ124" s="1559" t="str">
        <f t="shared" si="50"/>
        <v/>
      </c>
      <c r="AR124" s="1559" t="str">
        <f t="shared" si="50"/>
        <v/>
      </c>
      <c r="AS124" s="1566" t="str">
        <f t="shared" si="50"/>
        <v/>
      </c>
      <c r="AT124" s="1731"/>
      <c r="AU124" s="1220"/>
    </row>
    <row r="125" spans="2:93" s="2" customFormat="1" ht="48" customHeight="1" x14ac:dyDescent="0.2">
      <c r="B125" s="2148" t="s">
        <v>1151</v>
      </c>
      <c r="C125" s="2149"/>
      <c r="D125" s="1776" t="str">
        <f>IF(D106&lt;D107,"Please check","")</f>
        <v/>
      </c>
      <c r="E125" s="1774" t="str">
        <f t="shared" ref="E125:AS125" si="51">IF(E106&lt;E107,"Please check","")</f>
        <v/>
      </c>
      <c r="F125" s="1774" t="str">
        <f t="shared" si="51"/>
        <v/>
      </c>
      <c r="G125" s="1774" t="str">
        <f t="shared" si="51"/>
        <v/>
      </c>
      <c r="H125" s="1774" t="str">
        <f t="shared" si="51"/>
        <v/>
      </c>
      <c r="I125" s="1774" t="str">
        <f t="shared" si="51"/>
        <v/>
      </c>
      <c r="J125" s="1774" t="str">
        <f t="shared" si="51"/>
        <v/>
      </c>
      <c r="K125" s="1774" t="str">
        <f t="shared" si="51"/>
        <v/>
      </c>
      <c r="L125" s="1774" t="str">
        <f t="shared" si="51"/>
        <v/>
      </c>
      <c r="M125" s="1774" t="str">
        <f t="shared" si="51"/>
        <v/>
      </c>
      <c r="N125" s="1774" t="str">
        <f t="shared" si="51"/>
        <v/>
      </c>
      <c r="O125" s="1774" t="str">
        <f t="shared" si="51"/>
        <v/>
      </c>
      <c r="P125" s="1774" t="str">
        <f t="shared" si="51"/>
        <v/>
      </c>
      <c r="Q125" s="1774" t="str">
        <f t="shared" si="51"/>
        <v/>
      </c>
      <c r="R125" s="1774" t="str">
        <f t="shared" si="51"/>
        <v/>
      </c>
      <c r="S125" s="1774" t="str">
        <f t="shared" si="51"/>
        <v/>
      </c>
      <c r="T125" s="1774" t="str">
        <f t="shared" si="51"/>
        <v/>
      </c>
      <c r="U125" s="1774" t="str">
        <f t="shared" si="51"/>
        <v/>
      </c>
      <c r="V125" s="1774" t="str">
        <f t="shared" si="51"/>
        <v/>
      </c>
      <c r="W125" s="1774" t="str">
        <f t="shared" si="51"/>
        <v/>
      </c>
      <c r="X125" s="1774" t="str">
        <f t="shared" si="51"/>
        <v/>
      </c>
      <c r="Y125" s="1774" t="str">
        <f t="shared" si="51"/>
        <v/>
      </c>
      <c r="Z125" s="1774" t="str">
        <f t="shared" si="51"/>
        <v/>
      </c>
      <c r="AA125" s="1774" t="str">
        <f t="shared" si="51"/>
        <v/>
      </c>
      <c r="AB125" s="1774" t="str">
        <f t="shared" si="51"/>
        <v/>
      </c>
      <c r="AC125" s="1774" t="str">
        <f t="shared" si="51"/>
        <v/>
      </c>
      <c r="AD125" s="1774" t="str">
        <f t="shared" si="51"/>
        <v/>
      </c>
      <c r="AE125" s="1774" t="str">
        <f t="shared" si="51"/>
        <v/>
      </c>
      <c r="AF125" s="1774" t="str">
        <f t="shared" si="51"/>
        <v/>
      </c>
      <c r="AG125" s="1774" t="str">
        <f t="shared" si="51"/>
        <v/>
      </c>
      <c r="AH125" s="1774" t="str">
        <f t="shared" si="51"/>
        <v/>
      </c>
      <c r="AI125" s="1774" t="str">
        <f t="shared" si="51"/>
        <v/>
      </c>
      <c r="AJ125" s="1774" t="str">
        <f t="shared" si="51"/>
        <v/>
      </c>
      <c r="AK125" s="1774" t="str">
        <f t="shared" si="51"/>
        <v/>
      </c>
      <c r="AL125" s="1774" t="str">
        <f t="shared" si="51"/>
        <v/>
      </c>
      <c r="AM125" s="1774" t="str">
        <f t="shared" si="51"/>
        <v/>
      </c>
      <c r="AN125" s="1774" t="str">
        <f t="shared" si="51"/>
        <v/>
      </c>
      <c r="AO125" s="1774" t="str">
        <f t="shared" si="51"/>
        <v/>
      </c>
      <c r="AP125" s="1559" t="str">
        <f t="shared" si="51"/>
        <v/>
      </c>
      <c r="AQ125" s="1559" t="str">
        <f t="shared" si="51"/>
        <v/>
      </c>
      <c r="AR125" s="1559" t="str">
        <f t="shared" si="51"/>
        <v/>
      </c>
      <c r="AS125" s="1566" t="str">
        <f t="shared" si="51"/>
        <v/>
      </c>
      <c r="AT125" s="1731"/>
      <c r="AU125" s="1220"/>
    </row>
    <row r="126" spans="2:93" s="2" customFormat="1" ht="27.75" customHeight="1" x14ac:dyDescent="0.2">
      <c r="B126" s="2146"/>
      <c r="C126" s="2147"/>
      <c r="D126" s="1838"/>
      <c r="E126" s="1838"/>
      <c r="F126" s="1838"/>
      <c r="G126" s="1838"/>
      <c r="H126" s="1838"/>
      <c r="I126" s="1838"/>
      <c r="J126" s="1838"/>
      <c r="K126" s="1838"/>
      <c r="L126" s="1838"/>
      <c r="M126" s="1838"/>
      <c r="N126" s="1838"/>
      <c r="O126" s="1838"/>
      <c r="P126" s="1838"/>
      <c r="Q126" s="1838"/>
      <c r="R126" s="1838"/>
      <c r="S126" s="1838"/>
      <c r="T126" s="1838"/>
      <c r="U126" s="1838"/>
      <c r="V126" s="1838"/>
      <c r="W126" s="1838"/>
      <c r="X126" s="1838"/>
      <c r="Y126" s="1838"/>
      <c r="Z126" s="1838"/>
      <c r="AA126" s="1838"/>
      <c r="AB126" s="1838"/>
      <c r="AC126" s="1838"/>
      <c r="AD126" s="1838"/>
      <c r="AE126" s="1838"/>
      <c r="AF126" s="1838"/>
      <c r="AG126" s="1838"/>
      <c r="AH126" s="1838"/>
      <c r="AI126" s="1838"/>
      <c r="AJ126" s="1838"/>
      <c r="AK126" s="1838"/>
      <c r="AL126" s="1838"/>
      <c r="AM126" s="1838"/>
      <c r="AN126" s="1838"/>
      <c r="AO126" s="1838"/>
      <c r="AP126" s="1839"/>
      <c r="AQ126" s="1839"/>
      <c r="AR126" s="1839"/>
      <c r="AS126" s="1840"/>
      <c r="AT126" s="1731"/>
      <c r="AU126" s="1220"/>
    </row>
    <row r="127" spans="2:93" s="2" customFormat="1" ht="27.75" customHeight="1" x14ac:dyDescent="0.2">
      <c r="B127" s="2142"/>
      <c r="C127" s="2143"/>
      <c r="D127" s="1841"/>
      <c r="E127" s="1841"/>
      <c r="F127" s="1841"/>
      <c r="G127" s="1841"/>
      <c r="H127" s="1841"/>
      <c r="I127" s="1841"/>
      <c r="J127" s="1841"/>
      <c r="K127" s="1841"/>
      <c r="L127" s="1841"/>
      <c r="M127" s="1841"/>
      <c r="N127" s="1841"/>
      <c r="O127" s="1841"/>
      <c r="P127" s="1841"/>
      <c r="Q127" s="1841"/>
      <c r="R127" s="1841"/>
      <c r="S127" s="1841"/>
      <c r="T127" s="1841"/>
      <c r="U127" s="1841"/>
      <c r="V127" s="1841"/>
      <c r="W127" s="1841"/>
      <c r="X127" s="1841"/>
      <c r="Y127" s="1841"/>
      <c r="Z127" s="1841"/>
      <c r="AA127" s="1841"/>
      <c r="AB127" s="1841"/>
      <c r="AC127" s="1841"/>
      <c r="AD127" s="1841"/>
      <c r="AE127" s="1841"/>
      <c r="AF127" s="1841"/>
      <c r="AG127" s="1841"/>
      <c r="AH127" s="1841"/>
      <c r="AI127" s="1841"/>
      <c r="AJ127" s="1841"/>
      <c r="AK127" s="1841"/>
      <c r="AL127" s="1841"/>
      <c r="AM127" s="1841"/>
      <c r="AN127" s="1841"/>
      <c r="AO127" s="1841"/>
      <c r="AP127" s="1839"/>
      <c r="AQ127" s="1839"/>
      <c r="AR127" s="1839"/>
      <c r="AS127" s="1840"/>
      <c r="AT127" s="1731"/>
      <c r="AU127" s="1220"/>
    </row>
    <row r="128" spans="2:93" s="2" customFormat="1" ht="27.75" customHeight="1" x14ac:dyDescent="0.2">
      <c r="B128" s="2144"/>
      <c r="C128" s="2145"/>
      <c r="D128" s="1842"/>
      <c r="E128" s="1842"/>
      <c r="F128" s="1842"/>
      <c r="G128" s="1842"/>
      <c r="H128" s="1842"/>
      <c r="I128" s="1842"/>
      <c r="J128" s="1842"/>
      <c r="K128" s="1842"/>
      <c r="L128" s="1842"/>
      <c r="M128" s="1842"/>
      <c r="N128" s="1842"/>
      <c r="O128" s="1842"/>
      <c r="P128" s="1842"/>
      <c r="Q128" s="1842"/>
      <c r="R128" s="1842"/>
      <c r="S128" s="1842"/>
      <c r="T128" s="1842"/>
      <c r="U128" s="1842"/>
      <c r="V128" s="1842"/>
      <c r="W128" s="1842"/>
      <c r="X128" s="1842"/>
      <c r="Y128" s="1842"/>
      <c r="Z128" s="1842"/>
      <c r="AA128" s="1842"/>
      <c r="AB128" s="1842"/>
      <c r="AC128" s="1842"/>
      <c r="AD128" s="1842"/>
      <c r="AE128" s="1842"/>
      <c r="AF128" s="1842"/>
      <c r="AG128" s="1842"/>
      <c r="AH128" s="1842"/>
      <c r="AI128" s="1842"/>
      <c r="AJ128" s="1842"/>
      <c r="AK128" s="1842"/>
      <c r="AL128" s="1842"/>
      <c r="AM128" s="1842"/>
      <c r="AN128" s="1842"/>
      <c r="AO128" s="1842"/>
      <c r="AP128" s="1839"/>
      <c r="AQ128" s="1839"/>
      <c r="AR128" s="1839"/>
      <c r="AS128" s="1840"/>
      <c r="AT128" s="1731"/>
      <c r="AU128" s="1220"/>
    </row>
    <row r="129" spans="1:93" s="2" customFormat="1" ht="27.75" customHeight="1" x14ac:dyDescent="0.2">
      <c r="B129" s="2146"/>
      <c r="C129" s="2147"/>
      <c r="D129" s="1838"/>
      <c r="E129" s="1838"/>
      <c r="F129" s="1838"/>
      <c r="G129" s="1838"/>
      <c r="H129" s="1838"/>
      <c r="I129" s="1838"/>
      <c r="J129" s="1838"/>
      <c r="K129" s="1838"/>
      <c r="L129" s="1838"/>
      <c r="M129" s="1838"/>
      <c r="N129" s="1838"/>
      <c r="O129" s="1838"/>
      <c r="P129" s="1838"/>
      <c r="Q129" s="1838"/>
      <c r="R129" s="1838"/>
      <c r="S129" s="1838"/>
      <c r="T129" s="1838"/>
      <c r="U129" s="1838"/>
      <c r="V129" s="1838"/>
      <c r="W129" s="1838"/>
      <c r="X129" s="1838"/>
      <c r="Y129" s="1838"/>
      <c r="Z129" s="1838"/>
      <c r="AA129" s="1838"/>
      <c r="AB129" s="1838"/>
      <c r="AC129" s="1838"/>
      <c r="AD129" s="1838"/>
      <c r="AE129" s="1838"/>
      <c r="AF129" s="1838"/>
      <c r="AG129" s="1838"/>
      <c r="AH129" s="1838"/>
      <c r="AI129" s="1838"/>
      <c r="AJ129" s="1838"/>
      <c r="AK129" s="1838"/>
      <c r="AL129" s="1838"/>
      <c r="AM129" s="1838"/>
      <c r="AN129" s="1838"/>
      <c r="AO129" s="1838"/>
      <c r="AP129" s="1839"/>
      <c r="AQ129" s="1839"/>
      <c r="AR129" s="1839"/>
      <c r="AS129" s="1840"/>
      <c r="AT129" s="1731"/>
      <c r="AU129" s="1220"/>
    </row>
    <row r="130" spans="1:93" s="20" customFormat="1" ht="20.100000000000001" customHeight="1" x14ac:dyDescent="0.2">
      <c r="A130" s="3"/>
      <c r="B130" s="1624"/>
      <c r="C130" s="1221" t="s">
        <v>611</v>
      </c>
      <c r="D130" s="1221" t="s">
        <v>1232</v>
      </c>
      <c r="E130" s="1221" t="s">
        <v>1233</v>
      </c>
      <c r="F130" s="1221" t="s">
        <v>1234</v>
      </c>
      <c r="G130" s="1221" t="s">
        <v>1235</v>
      </c>
      <c r="H130" s="1221" t="s">
        <v>1236</v>
      </c>
      <c r="I130" s="1221" t="s">
        <v>1237</v>
      </c>
      <c r="J130" s="1221" t="s">
        <v>1238</v>
      </c>
      <c r="K130" s="1221" t="s">
        <v>1239</v>
      </c>
      <c r="L130" s="1221" t="s">
        <v>1240</v>
      </c>
      <c r="M130" s="1221" t="s">
        <v>1241</v>
      </c>
      <c r="N130" s="1221" t="s">
        <v>1242</v>
      </c>
      <c r="O130" s="1221" t="s">
        <v>1243</v>
      </c>
      <c r="P130" s="1221" t="s">
        <v>1244</v>
      </c>
      <c r="Q130" s="1221" t="s">
        <v>1355</v>
      </c>
      <c r="R130" s="1221" t="s">
        <v>1245</v>
      </c>
      <c r="S130" s="1221" t="s">
        <v>1246</v>
      </c>
      <c r="T130" s="1221" t="s">
        <v>1247</v>
      </c>
      <c r="U130" s="1221" t="s">
        <v>1248</v>
      </c>
      <c r="V130" s="1221" t="s">
        <v>1249</v>
      </c>
      <c r="W130" s="1221" t="s">
        <v>1250</v>
      </c>
      <c r="X130" s="1221" t="s">
        <v>1251</v>
      </c>
      <c r="Y130" s="1221" t="s">
        <v>1252</v>
      </c>
      <c r="Z130" s="1221" t="s">
        <v>1253</v>
      </c>
      <c r="AA130" s="1221" t="s">
        <v>1254</v>
      </c>
      <c r="AB130" s="1221" t="s">
        <v>1255</v>
      </c>
      <c r="AC130" s="1221" t="s">
        <v>1256</v>
      </c>
      <c r="AD130" s="1221" t="s">
        <v>1257</v>
      </c>
      <c r="AE130" s="1221" t="s">
        <v>1356</v>
      </c>
      <c r="AF130" s="1221" t="s">
        <v>1258</v>
      </c>
      <c r="AG130" s="1221" t="s">
        <v>1259</v>
      </c>
      <c r="AH130" s="1221" t="s">
        <v>1260</v>
      </c>
      <c r="AI130" s="1221" t="s">
        <v>1261</v>
      </c>
      <c r="AJ130" s="1221" t="s">
        <v>1262</v>
      </c>
      <c r="AK130" s="1221" t="s">
        <v>1263</v>
      </c>
      <c r="AL130" s="1221" t="s">
        <v>1264</v>
      </c>
      <c r="AM130" s="1221" t="s">
        <v>1265</v>
      </c>
      <c r="AN130" s="1221" t="s">
        <v>1266</v>
      </c>
      <c r="AO130" s="1221" t="s">
        <v>1267</v>
      </c>
      <c r="AP130" s="1221" t="s">
        <v>1268</v>
      </c>
      <c r="AQ130" s="1221" t="s">
        <v>1269</v>
      </c>
      <c r="AR130" s="1221" t="s">
        <v>1270</v>
      </c>
      <c r="AS130" s="1221" t="s">
        <v>1357</v>
      </c>
      <c r="AT130" s="1221"/>
      <c r="AU130" s="1220"/>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row>
    <row r="131" spans="1:93" s="20" customFormat="1" ht="20.100000000000001" customHeight="1" x14ac:dyDescent="0.2">
      <c r="A131" s="3"/>
      <c r="B131" s="60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1221"/>
      <c r="AV131" s="1221"/>
      <c r="AW131" s="1221"/>
      <c r="AX131" s="1221"/>
      <c r="AY131" s="1221"/>
      <c r="AZ131" s="1221"/>
      <c r="BA131" s="1221"/>
      <c r="BB131" s="1221"/>
      <c r="BC131" s="1221"/>
      <c r="BD131" s="1221"/>
      <c r="BE131" s="1221"/>
      <c r="BF131" s="1221"/>
      <c r="BG131" s="1221"/>
      <c r="BH131" s="1221"/>
      <c r="BI131" s="1221"/>
      <c r="BJ131" s="1221"/>
      <c r="BK131" s="1221"/>
      <c r="BL131" s="1221"/>
      <c r="BM131" s="1221"/>
      <c r="BN131" s="1221"/>
      <c r="BO131" s="1221"/>
      <c r="BP131" s="1221"/>
      <c r="BQ131" s="1221"/>
      <c r="BR131" s="1221"/>
      <c r="BS131" s="1221"/>
      <c r="BT131" s="1221"/>
      <c r="BU131" s="1221"/>
      <c r="BV131" s="1221"/>
      <c r="BW131" s="1221"/>
      <c r="BX131" s="1221"/>
      <c r="BY131" s="1221"/>
      <c r="BZ131" s="1221"/>
      <c r="CA131" s="1221"/>
      <c r="CB131" s="1221"/>
      <c r="CC131" s="1221"/>
      <c r="CD131" s="1221"/>
      <c r="CE131" s="1221"/>
      <c r="CF131" s="1221"/>
      <c r="CG131" s="1221"/>
      <c r="CH131" s="1221"/>
      <c r="CI131" s="1221"/>
      <c r="CJ131" s="1221"/>
      <c r="CK131" s="1221"/>
      <c r="CL131" s="1534"/>
      <c r="CM131" s="2"/>
      <c r="CN131" s="2"/>
      <c r="CO131" s="2"/>
    </row>
    <row r="132" spans="1:93" s="2" customFormat="1" ht="20.100000000000001" customHeight="1" x14ac:dyDescent="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73"/>
      <c r="AQ132" s="673"/>
      <c r="AR132" s="673"/>
      <c r="AS132" s="673"/>
      <c r="AT132" s="673"/>
      <c r="CL132" s="1534"/>
    </row>
    <row r="133" spans="1:93" s="2" customFormat="1" ht="14.25" customHeight="1" x14ac:dyDescent="0.2">
      <c r="B133" s="603"/>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673"/>
      <c r="AV133" s="673"/>
      <c r="AW133" s="673"/>
      <c r="AX133" s="673"/>
      <c r="AY133" s="673"/>
      <c r="AZ133" s="673"/>
      <c r="BA133" s="673"/>
      <c r="BB133" s="673"/>
      <c r="BC133" s="673"/>
      <c r="BD133" s="673"/>
      <c r="BE133" s="673"/>
      <c r="BF133" s="673"/>
      <c r="BG133" s="673"/>
      <c r="BH133" s="673"/>
      <c r="BI133" s="673"/>
      <c r="BJ133" s="673"/>
      <c r="BK133" s="673"/>
      <c r="BL133" s="673"/>
      <c r="BM133" s="673"/>
      <c r="BN133" s="673"/>
      <c r="BO133" s="673"/>
      <c r="BP133" s="673"/>
      <c r="BQ133" s="673"/>
      <c r="BR133" s="673"/>
      <c r="BS133" s="673"/>
      <c r="BT133" s="673"/>
      <c r="BU133" s="673"/>
      <c r="BV133" s="673"/>
      <c r="BW133" s="673"/>
      <c r="BX133" s="673"/>
      <c r="BY133" s="673"/>
      <c r="BZ133" s="673"/>
      <c r="CA133" s="673"/>
      <c r="CB133" s="673"/>
      <c r="CC133" s="673"/>
      <c r="CD133" s="673"/>
      <c r="CE133" s="673"/>
      <c r="CF133" s="673"/>
      <c r="CG133" s="673"/>
      <c r="CH133" s="673"/>
      <c r="CI133" s="673"/>
      <c r="CJ133" s="673"/>
      <c r="CK133" s="456"/>
      <c r="CL133" s="1534"/>
    </row>
    <row r="134" spans="1:93" s="20" customFormat="1" ht="20.100000000000001" customHeight="1" x14ac:dyDescent="0.25">
      <c r="A134" s="3"/>
      <c r="B134" s="2"/>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7"/>
      <c r="AQ134" s="7"/>
      <c r="AR134" s="7"/>
      <c r="AS134" s="7"/>
      <c r="AT134" s="7"/>
      <c r="AU134" s="7"/>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row>
    <row r="135" spans="1:93" s="2" customFormat="1" ht="20.100000000000001" customHeight="1" x14ac:dyDescent="0.25">
      <c r="B135" s="96" t="s">
        <v>44</v>
      </c>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CO135" s="20"/>
    </row>
    <row r="136" spans="1:93" s="21" customFormat="1" ht="15.95" customHeight="1" x14ac:dyDescent="0.2">
      <c r="A136" s="19"/>
      <c r="B136" s="2"/>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1646"/>
      <c r="AQ136" s="1646"/>
      <c r="AR136" s="1646"/>
      <c r="AS136" s="1646"/>
      <c r="AT136" s="1646"/>
      <c r="AU136" s="131"/>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2"/>
    </row>
    <row r="137" spans="1:93" ht="15.75" x14ac:dyDescent="0.2">
      <c r="B137" s="217" t="s">
        <v>158</v>
      </c>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1646"/>
      <c r="AQ137" s="1646"/>
      <c r="AR137" s="1646"/>
      <c r="AS137" s="1646"/>
      <c r="AT137" s="1646"/>
      <c r="AU137" s="54"/>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2"/>
    </row>
    <row r="138" spans="1:93" ht="15.75" x14ac:dyDescent="0.2">
      <c r="B138" s="217"/>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1646"/>
      <c r="AQ138" s="1646"/>
      <c r="AR138" s="1646"/>
      <c r="AS138" s="1646"/>
      <c r="AT138" s="1646"/>
      <c r="AU138" s="54"/>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2"/>
    </row>
    <row r="139" spans="1:93" ht="15.75" x14ac:dyDescent="0.2">
      <c r="B139" s="217"/>
      <c r="C139" s="215"/>
      <c r="D139" s="1557" t="s">
        <v>1</v>
      </c>
      <c r="E139" s="1557" t="s">
        <v>2</v>
      </c>
      <c r="F139" s="1557" t="s">
        <v>3</v>
      </c>
      <c r="G139" s="1557" t="s">
        <v>80</v>
      </c>
      <c r="H139" s="1557" t="s">
        <v>4</v>
      </c>
      <c r="I139" s="1557" t="s">
        <v>5</v>
      </c>
      <c r="J139" s="1557" t="s">
        <v>6</v>
      </c>
      <c r="K139" s="1557" t="s">
        <v>7</v>
      </c>
      <c r="L139" s="1557" t="s">
        <v>8</v>
      </c>
      <c r="M139" s="1557" t="s">
        <v>9</v>
      </c>
      <c r="N139" s="1557" t="s">
        <v>10</v>
      </c>
      <c r="O139" s="1557" t="s">
        <v>11</v>
      </c>
      <c r="P139" s="1557" t="s">
        <v>12</v>
      </c>
      <c r="Q139" s="1565" t="s">
        <v>13</v>
      </c>
      <c r="R139" s="1557" t="s">
        <v>14</v>
      </c>
      <c r="S139" s="1557" t="s">
        <v>15</v>
      </c>
      <c r="T139" s="1557" t="s">
        <v>16</v>
      </c>
      <c r="U139" s="1557" t="s">
        <v>17</v>
      </c>
      <c r="V139" s="1557" t="s">
        <v>18</v>
      </c>
      <c r="W139" s="1557" t="s">
        <v>19</v>
      </c>
      <c r="X139" s="1557" t="s">
        <v>20</v>
      </c>
      <c r="Y139" s="1557" t="s">
        <v>21</v>
      </c>
      <c r="Z139" s="1557" t="s">
        <v>22</v>
      </c>
      <c r="AA139" s="1557" t="s">
        <v>23</v>
      </c>
      <c r="AB139" s="1557" t="s">
        <v>24</v>
      </c>
      <c r="AC139" s="1557" t="s">
        <v>25</v>
      </c>
      <c r="AD139" s="1557" t="s">
        <v>26</v>
      </c>
      <c r="AE139" s="1565" t="s">
        <v>27</v>
      </c>
      <c r="AF139" s="1557" t="s">
        <v>28</v>
      </c>
      <c r="AG139" s="1557" t="s">
        <v>29</v>
      </c>
      <c r="AH139" s="1557" t="s">
        <v>30</v>
      </c>
      <c r="AI139" s="1557" t="s">
        <v>31</v>
      </c>
      <c r="AJ139" s="1557" t="s">
        <v>32</v>
      </c>
      <c r="AK139" s="1557" t="s">
        <v>33</v>
      </c>
      <c r="AL139" s="1557" t="s">
        <v>34</v>
      </c>
      <c r="AM139" s="1557" t="s">
        <v>35</v>
      </c>
      <c r="AN139" s="1557" t="s">
        <v>82</v>
      </c>
      <c r="AO139" s="1557" t="s">
        <v>107</v>
      </c>
      <c r="AP139" s="1557" t="s">
        <v>108</v>
      </c>
      <c r="AQ139" s="1557" t="s">
        <v>219</v>
      </c>
      <c r="AR139" s="1557" t="s">
        <v>409</v>
      </c>
      <c r="AS139" s="1565" t="s">
        <v>1118</v>
      </c>
      <c r="AT139" s="1751"/>
      <c r="AU139" s="45"/>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1535"/>
      <c r="CH139" s="1535"/>
      <c r="CI139" s="1535"/>
      <c r="CJ139" s="1535"/>
      <c r="CK139" s="1535"/>
      <c r="CL139" s="1535"/>
      <c r="CM139" s="214"/>
      <c r="CN139" s="2"/>
      <c r="CO139" s="2"/>
    </row>
    <row r="140" spans="1:93" ht="32.25" customHeight="1" x14ac:dyDescent="0.2">
      <c r="B140" s="2"/>
      <c r="C140" s="216"/>
      <c r="D140" s="2105" t="s">
        <v>45</v>
      </c>
      <c r="E140" s="2106"/>
      <c r="F140" s="2106"/>
      <c r="G140" s="2106"/>
      <c r="H140" s="2106"/>
      <c r="I140" s="2106"/>
      <c r="J140" s="2106"/>
      <c r="K140" s="2106"/>
      <c r="L140" s="2106"/>
      <c r="M140" s="2106"/>
      <c r="N140" s="2106"/>
      <c r="O140" s="2106"/>
      <c r="P140" s="2106"/>
      <c r="Q140" s="2138"/>
      <c r="R140" s="2137" t="s">
        <v>52</v>
      </c>
      <c r="S140" s="2106"/>
      <c r="T140" s="2106"/>
      <c r="U140" s="2106"/>
      <c r="V140" s="2106"/>
      <c r="W140" s="2106"/>
      <c r="X140" s="2106"/>
      <c r="Y140" s="2106"/>
      <c r="Z140" s="2106"/>
      <c r="AA140" s="2106"/>
      <c r="AB140" s="2106"/>
      <c r="AC140" s="2106"/>
      <c r="AD140" s="2106"/>
      <c r="AE140" s="2138"/>
      <c r="AF140" s="2137" t="s">
        <v>58</v>
      </c>
      <c r="AG140" s="2106"/>
      <c r="AH140" s="2106"/>
      <c r="AI140" s="2106"/>
      <c r="AJ140" s="2106"/>
      <c r="AK140" s="2106"/>
      <c r="AL140" s="2106"/>
      <c r="AM140" s="2106"/>
      <c r="AN140" s="2106"/>
      <c r="AO140" s="2106"/>
      <c r="AP140" s="2106"/>
      <c r="AQ140" s="2106"/>
      <c r="AR140" s="2106"/>
      <c r="AS140" s="2138"/>
      <c r="AT140" s="2157" t="s">
        <v>1574</v>
      </c>
      <c r="AU140" s="45"/>
      <c r="AV140" s="2"/>
      <c r="AW140" s="2165" t="s">
        <v>45</v>
      </c>
      <c r="AX140" s="2166"/>
      <c r="AY140" s="2166"/>
      <c r="AZ140" s="2166"/>
      <c r="BA140" s="2166"/>
      <c r="BB140" s="2166"/>
      <c r="BC140" s="2166"/>
      <c r="BD140" s="2166"/>
      <c r="BE140" s="2166"/>
      <c r="BF140" s="2166"/>
      <c r="BG140" s="2166"/>
      <c r="BH140" s="2166"/>
      <c r="BI140" s="2166"/>
      <c r="BJ140" s="2167"/>
      <c r="BK140" s="2165" t="s">
        <v>52</v>
      </c>
      <c r="BL140" s="2166"/>
      <c r="BM140" s="2166"/>
      <c r="BN140" s="2166"/>
      <c r="BO140" s="2166"/>
      <c r="BP140" s="2166"/>
      <c r="BQ140" s="2166"/>
      <c r="BR140" s="2166"/>
      <c r="BS140" s="2166"/>
      <c r="BT140" s="2166"/>
      <c r="BU140" s="2166"/>
      <c r="BV140" s="2166"/>
      <c r="BW140" s="2166"/>
      <c r="BX140" s="2167"/>
      <c r="BY140" s="2165" t="s">
        <v>58</v>
      </c>
      <c r="BZ140" s="2166"/>
      <c r="CA140" s="2166"/>
      <c r="CB140" s="2166"/>
      <c r="CC140" s="2166"/>
      <c r="CD140" s="2166"/>
      <c r="CE140" s="2166"/>
      <c r="CF140" s="2166"/>
      <c r="CG140" s="2166"/>
      <c r="CH140" s="2166"/>
      <c r="CI140" s="2166"/>
      <c r="CJ140" s="2166"/>
      <c r="CK140" s="2166"/>
      <c r="CL140" s="2167"/>
      <c r="CM140" s="2"/>
      <c r="CN140" s="2"/>
      <c r="CO140" s="2"/>
    </row>
    <row r="141" spans="1:93" ht="51.75" thickBot="1" x14ac:dyDescent="0.25">
      <c r="B141" s="2"/>
      <c r="C141" s="216"/>
      <c r="D141" s="1552" t="s">
        <v>1105</v>
      </c>
      <c r="E141" s="1553" t="s">
        <v>1106</v>
      </c>
      <c r="F141" s="1552" t="s">
        <v>1107</v>
      </c>
      <c r="G141" s="1553" t="s">
        <v>1108</v>
      </c>
      <c r="H141" s="1552" t="s">
        <v>1109</v>
      </c>
      <c r="I141" s="1553" t="s">
        <v>1110</v>
      </c>
      <c r="J141" s="1552" t="s">
        <v>1111</v>
      </c>
      <c r="K141" s="1553" t="s">
        <v>1112</v>
      </c>
      <c r="L141" s="1552" t="s">
        <v>1113</v>
      </c>
      <c r="M141" s="1553" t="s">
        <v>1114</v>
      </c>
      <c r="N141" s="1552">
        <v>2016</v>
      </c>
      <c r="O141" s="1553">
        <v>2017</v>
      </c>
      <c r="P141" s="1199">
        <v>2018</v>
      </c>
      <c r="Q141" s="1558" t="s">
        <v>1115</v>
      </c>
      <c r="R141" s="1757" t="s">
        <v>1105</v>
      </c>
      <c r="S141" s="1758" t="s">
        <v>1106</v>
      </c>
      <c r="T141" s="1757" t="s">
        <v>1107</v>
      </c>
      <c r="U141" s="1758" t="s">
        <v>1108</v>
      </c>
      <c r="V141" s="1757" t="s">
        <v>1109</v>
      </c>
      <c r="W141" s="1758" t="s">
        <v>1110</v>
      </c>
      <c r="X141" s="1757" t="s">
        <v>1111</v>
      </c>
      <c r="Y141" s="1758" t="s">
        <v>1112</v>
      </c>
      <c r="Z141" s="1757" t="s">
        <v>1113</v>
      </c>
      <c r="AA141" s="1758" t="s">
        <v>1114</v>
      </c>
      <c r="AB141" s="1552">
        <v>2016</v>
      </c>
      <c r="AC141" s="1553">
        <v>2017</v>
      </c>
      <c r="AD141" s="1199">
        <v>2018</v>
      </c>
      <c r="AE141" s="1558" t="s">
        <v>1115</v>
      </c>
      <c r="AF141" s="1757" t="s">
        <v>1105</v>
      </c>
      <c r="AG141" s="1758" t="s">
        <v>1106</v>
      </c>
      <c r="AH141" s="1757" t="s">
        <v>1107</v>
      </c>
      <c r="AI141" s="1758" t="s">
        <v>1108</v>
      </c>
      <c r="AJ141" s="1757" t="s">
        <v>1109</v>
      </c>
      <c r="AK141" s="1758" t="s">
        <v>1110</v>
      </c>
      <c r="AL141" s="1757" t="s">
        <v>1111</v>
      </c>
      <c r="AM141" s="1758" t="s">
        <v>1112</v>
      </c>
      <c r="AN141" s="1757" t="s">
        <v>1113</v>
      </c>
      <c r="AO141" s="1758" t="s">
        <v>1114</v>
      </c>
      <c r="AP141" s="1552">
        <v>2016</v>
      </c>
      <c r="AQ141" s="1553">
        <v>2017</v>
      </c>
      <c r="AR141" s="1199">
        <v>2018</v>
      </c>
      <c r="AS141" s="1558" t="s">
        <v>1115</v>
      </c>
      <c r="AT141" s="2158"/>
      <c r="AU141" s="45"/>
      <c r="AV141" s="2"/>
      <c r="AW141" s="1647">
        <v>2006</v>
      </c>
      <c r="AX141" s="1648">
        <v>2007</v>
      </c>
      <c r="AY141" s="1648">
        <v>2008</v>
      </c>
      <c r="AZ141" s="1648">
        <v>2009</v>
      </c>
      <c r="BA141" s="1648">
        <v>2010</v>
      </c>
      <c r="BB141" s="1648">
        <v>2011</v>
      </c>
      <c r="BC141" s="1648">
        <v>2012</v>
      </c>
      <c r="BD141" s="1648">
        <v>2013</v>
      </c>
      <c r="BE141" s="1648">
        <v>2014</v>
      </c>
      <c r="BF141" s="1648">
        <v>2015</v>
      </c>
      <c r="BG141" s="1648">
        <v>2016</v>
      </c>
      <c r="BH141" s="1648">
        <v>2017</v>
      </c>
      <c r="BI141" s="1648">
        <v>2018</v>
      </c>
      <c r="BJ141" s="1649" t="s">
        <v>876</v>
      </c>
      <c r="BK141" s="1647">
        <v>2006</v>
      </c>
      <c r="BL141" s="1648">
        <v>2007</v>
      </c>
      <c r="BM141" s="1648">
        <v>2008</v>
      </c>
      <c r="BN141" s="1648">
        <v>2009</v>
      </c>
      <c r="BO141" s="1648">
        <v>2010</v>
      </c>
      <c r="BP141" s="1648">
        <v>2011</v>
      </c>
      <c r="BQ141" s="1648">
        <v>2012</v>
      </c>
      <c r="BR141" s="1648">
        <v>2013</v>
      </c>
      <c r="BS141" s="1648">
        <v>2014</v>
      </c>
      <c r="BT141" s="1648">
        <v>2015</v>
      </c>
      <c r="BU141" s="1648">
        <v>2016</v>
      </c>
      <c r="BV141" s="1648">
        <v>2017</v>
      </c>
      <c r="BW141" s="1648">
        <v>2018</v>
      </c>
      <c r="BX141" s="1650" t="s">
        <v>876</v>
      </c>
      <c r="BY141" s="1651">
        <v>2006</v>
      </c>
      <c r="BZ141" s="1648">
        <v>2007</v>
      </c>
      <c r="CA141" s="1648">
        <v>2008</v>
      </c>
      <c r="CB141" s="1648">
        <v>2009</v>
      </c>
      <c r="CC141" s="1648">
        <v>2010</v>
      </c>
      <c r="CD141" s="1648">
        <v>2011</v>
      </c>
      <c r="CE141" s="1648">
        <v>2012</v>
      </c>
      <c r="CF141" s="1648">
        <v>2013</v>
      </c>
      <c r="CG141" s="1648">
        <v>2014</v>
      </c>
      <c r="CH141" s="1648">
        <v>2015</v>
      </c>
      <c r="CI141" s="1648">
        <v>2016</v>
      </c>
      <c r="CJ141" s="1648">
        <v>2017</v>
      </c>
      <c r="CK141" s="1648">
        <v>2018</v>
      </c>
      <c r="CL141" s="1650" t="s">
        <v>876</v>
      </c>
      <c r="CM141" s="1128" t="s">
        <v>160</v>
      </c>
      <c r="CN141" s="1084" t="s">
        <v>192</v>
      </c>
      <c r="CO141" s="2"/>
    </row>
    <row r="142" spans="1:93" ht="28.5" customHeight="1" x14ac:dyDescent="0.2">
      <c r="B142" s="1781" t="s">
        <v>137</v>
      </c>
      <c r="C142" s="170"/>
      <c r="D142" s="1554"/>
      <c r="E142" s="1555"/>
      <c r="F142" s="1555"/>
      <c r="G142" s="1555"/>
      <c r="H142" s="1555"/>
      <c r="I142" s="1555"/>
      <c r="J142" s="1555"/>
      <c r="K142" s="1555"/>
      <c r="L142" s="1555"/>
      <c r="M142" s="1191"/>
      <c r="N142" s="1191"/>
      <c r="O142" s="1191"/>
      <c r="P142" s="167"/>
      <c r="Q142" s="87"/>
      <c r="R142" s="1554"/>
      <c r="S142" s="1555"/>
      <c r="T142" s="1555"/>
      <c r="U142" s="1555"/>
      <c r="V142" s="1555"/>
      <c r="W142" s="1555"/>
      <c r="X142" s="1555"/>
      <c r="Y142" s="1555"/>
      <c r="Z142" s="1555"/>
      <c r="AA142" s="1191"/>
      <c r="AB142" s="1191"/>
      <c r="AC142" s="1191"/>
      <c r="AD142" s="167"/>
      <c r="AE142" s="87"/>
      <c r="AF142" s="1554"/>
      <c r="AG142" s="1555"/>
      <c r="AH142" s="1555"/>
      <c r="AI142" s="1555"/>
      <c r="AJ142" s="1555"/>
      <c r="AK142" s="1555"/>
      <c r="AL142" s="1555"/>
      <c r="AM142" s="1555"/>
      <c r="AN142" s="1555"/>
      <c r="AO142" s="1191"/>
      <c r="AP142" s="1191"/>
      <c r="AQ142" s="1191"/>
      <c r="AR142" s="167"/>
      <c r="AS142" s="87"/>
      <c r="AT142" s="1830"/>
      <c r="AU142" s="1534"/>
      <c r="AV142" s="1611" t="s">
        <v>75</v>
      </c>
      <c r="AW142" s="1580"/>
      <c r="AX142" s="1574"/>
      <c r="AY142" s="1574"/>
      <c r="AZ142" s="1574"/>
      <c r="BA142" s="1574"/>
      <c r="BB142" s="1574"/>
      <c r="BC142" s="1574"/>
      <c r="BD142" s="1574"/>
      <c r="BE142" s="1191"/>
      <c r="BF142" s="1191"/>
      <c r="BG142" s="1191"/>
      <c r="BH142" s="1191"/>
      <c r="BI142" s="1191"/>
      <c r="BJ142" s="87"/>
      <c r="BK142" s="1570"/>
      <c r="BL142" s="1570"/>
      <c r="BM142" s="1570"/>
      <c r="BN142" s="1570"/>
      <c r="BO142" s="1570"/>
      <c r="BP142" s="1570"/>
      <c r="BQ142" s="1570"/>
      <c r="BR142" s="1570"/>
      <c r="BS142" s="1570"/>
      <c r="BT142" s="1570"/>
      <c r="BU142" s="1570"/>
      <c r="BV142" s="1570"/>
      <c r="BW142" s="1570"/>
      <c r="BX142" s="87"/>
      <c r="BY142" s="1580"/>
      <c r="BZ142" s="1574"/>
      <c r="CA142" s="1574"/>
      <c r="CB142" s="1574"/>
      <c r="CC142" s="1574"/>
      <c r="CD142" s="1574"/>
      <c r="CE142" s="1574"/>
      <c r="CF142" s="1574"/>
      <c r="CG142" s="1191"/>
      <c r="CH142" s="1191"/>
      <c r="CI142" s="1191"/>
      <c r="CJ142" s="1191"/>
      <c r="CK142" s="1191"/>
      <c r="CL142" s="87"/>
      <c r="CM142" s="220"/>
      <c r="CN142" s="239"/>
      <c r="CO142" s="2"/>
    </row>
    <row r="143" spans="1:93" ht="28.5" customHeight="1" x14ac:dyDescent="0.2">
      <c r="B143" s="1783" t="s">
        <v>138</v>
      </c>
      <c r="C143" s="201" t="s">
        <v>177</v>
      </c>
      <c r="D143" s="1769"/>
      <c r="E143" s="1770"/>
      <c r="F143" s="1770"/>
      <c r="G143" s="1770"/>
      <c r="H143" s="1564"/>
      <c r="I143" s="1564"/>
      <c r="J143" s="1564"/>
      <c r="K143" s="1564"/>
      <c r="L143" s="1564"/>
      <c r="M143" s="1564"/>
      <c r="N143" s="1551"/>
      <c r="O143" s="1551"/>
      <c r="P143" s="1556"/>
      <c r="Q143" s="1305"/>
      <c r="R143" s="1769"/>
      <c r="S143" s="1770"/>
      <c r="T143" s="1770"/>
      <c r="U143" s="1770"/>
      <c r="V143" s="1564"/>
      <c r="W143" s="1564"/>
      <c r="X143" s="1564"/>
      <c r="Y143" s="1564"/>
      <c r="Z143" s="1564"/>
      <c r="AA143" s="1564"/>
      <c r="AB143" s="1551"/>
      <c r="AC143" s="1551"/>
      <c r="AD143" s="1556"/>
      <c r="AE143" s="1305"/>
      <c r="AF143" s="1769"/>
      <c r="AG143" s="1770"/>
      <c r="AH143" s="1770"/>
      <c r="AI143" s="1770"/>
      <c r="AJ143" s="1564"/>
      <c r="AK143" s="1564"/>
      <c r="AL143" s="1564"/>
      <c r="AM143" s="1564"/>
      <c r="AN143" s="1564"/>
      <c r="AO143" s="1564"/>
      <c r="AP143" s="1551"/>
      <c r="AQ143" s="1551"/>
      <c r="AR143" s="1556"/>
      <c r="AS143" s="1305"/>
      <c r="AT143" s="1803"/>
      <c r="AU143" s="1534"/>
      <c r="AV143" s="1652" t="s">
        <v>63</v>
      </c>
      <c r="AW143" s="1653" t="str">
        <f>IF(SUM(COUNTBLANK(D143),COUNTBLANK(D144))=0,D144/D143,"-")</f>
        <v>-</v>
      </c>
      <c r="AX143" s="1234" t="str">
        <f t="shared" ref="AX143:CL143" si="52">IF(SUM(COUNTBLANK(E143),COUNTBLANK(E144))=0,E144/E143,"-")</f>
        <v>-</v>
      </c>
      <c r="AY143" s="1234" t="str">
        <f t="shared" si="52"/>
        <v>-</v>
      </c>
      <c r="AZ143" s="1234" t="str">
        <f t="shared" si="52"/>
        <v>-</v>
      </c>
      <c r="BA143" s="1234" t="str">
        <f t="shared" si="52"/>
        <v>-</v>
      </c>
      <c r="BB143" s="1234" t="str">
        <f t="shared" si="52"/>
        <v>-</v>
      </c>
      <c r="BC143" s="1234" t="str">
        <f t="shared" si="52"/>
        <v>-</v>
      </c>
      <c r="BD143" s="1234" t="str">
        <f t="shared" si="52"/>
        <v>-</v>
      </c>
      <c r="BE143" s="1234" t="str">
        <f t="shared" si="52"/>
        <v>-</v>
      </c>
      <c r="BF143" s="1234" t="str">
        <f t="shared" si="52"/>
        <v>-</v>
      </c>
      <c r="BG143" s="1234" t="str">
        <f t="shared" si="52"/>
        <v>-</v>
      </c>
      <c r="BH143" s="1234" t="str">
        <f t="shared" si="52"/>
        <v>-</v>
      </c>
      <c r="BI143" s="1234" t="str">
        <f t="shared" si="52"/>
        <v>-</v>
      </c>
      <c r="BJ143" s="1654" t="str">
        <f t="shared" si="52"/>
        <v>-</v>
      </c>
      <c r="BK143" s="1653" t="str">
        <f t="shared" si="52"/>
        <v>-</v>
      </c>
      <c r="BL143" s="1234" t="str">
        <f t="shared" si="52"/>
        <v>-</v>
      </c>
      <c r="BM143" s="1234" t="str">
        <f t="shared" si="52"/>
        <v>-</v>
      </c>
      <c r="BN143" s="1234" t="str">
        <f t="shared" si="52"/>
        <v>-</v>
      </c>
      <c r="BO143" s="1234" t="str">
        <f t="shared" si="52"/>
        <v>-</v>
      </c>
      <c r="BP143" s="1234" t="str">
        <f t="shared" si="52"/>
        <v>-</v>
      </c>
      <c r="BQ143" s="1234" t="str">
        <f t="shared" si="52"/>
        <v>-</v>
      </c>
      <c r="BR143" s="1234" t="str">
        <f t="shared" si="52"/>
        <v>-</v>
      </c>
      <c r="BS143" s="1234" t="str">
        <f t="shared" si="52"/>
        <v>-</v>
      </c>
      <c r="BT143" s="1234" t="str">
        <f t="shared" si="52"/>
        <v>-</v>
      </c>
      <c r="BU143" s="1234" t="str">
        <f t="shared" si="52"/>
        <v>-</v>
      </c>
      <c r="BV143" s="1234" t="str">
        <f t="shared" si="52"/>
        <v>-</v>
      </c>
      <c r="BW143" s="1234" t="str">
        <f t="shared" si="52"/>
        <v>-</v>
      </c>
      <c r="BX143" s="1654" t="str">
        <f t="shared" si="52"/>
        <v>-</v>
      </c>
      <c r="BY143" s="1653" t="str">
        <f t="shared" si="52"/>
        <v>-</v>
      </c>
      <c r="BZ143" s="1234" t="str">
        <f t="shared" si="52"/>
        <v>-</v>
      </c>
      <c r="CA143" s="1234" t="str">
        <f t="shared" si="52"/>
        <v>-</v>
      </c>
      <c r="CB143" s="1234" t="str">
        <f t="shared" si="52"/>
        <v>-</v>
      </c>
      <c r="CC143" s="1234" t="str">
        <f t="shared" si="52"/>
        <v>-</v>
      </c>
      <c r="CD143" s="1234" t="str">
        <f t="shared" si="52"/>
        <v>-</v>
      </c>
      <c r="CE143" s="1234" t="str">
        <f t="shared" si="52"/>
        <v>-</v>
      </c>
      <c r="CF143" s="1234" t="str">
        <f t="shared" si="52"/>
        <v>-</v>
      </c>
      <c r="CG143" s="1234" t="str">
        <f t="shared" si="52"/>
        <v>-</v>
      </c>
      <c r="CH143" s="1234" t="str">
        <f t="shared" si="52"/>
        <v>-</v>
      </c>
      <c r="CI143" s="1234" t="str">
        <f t="shared" si="52"/>
        <v>-</v>
      </c>
      <c r="CJ143" s="1234" t="str">
        <f t="shared" si="52"/>
        <v>-</v>
      </c>
      <c r="CK143" s="1234" t="str">
        <f t="shared" si="52"/>
        <v>-</v>
      </c>
      <c r="CL143" s="1654" t="str">
        <f t="shared" si="52"/>
        <v>-</v>
      </c>
      <c r="CM143" s="228" t="s">
        <v>167</v>
      </c>
      <c r="CN143" s="250" t="s">
        <v>183</v>
      </c>
      <c r="CO143" s="2"/>
    </row>
    <row r="144" spans="1:93" ht="28.5" customHeight="1" x14ac:dyDescent="0.2">
      <c r="B144" s="1783" t="s">
        <v>139</v>
      </c>
      <c r="C144" s="201" t="s">
        <v>178</v>
      </c>
      <c r="D144" s="1769"/>
      <c r="E144" s="1770"/>
      <c r="F144" s="1770"/>
      <c r="G144" s="1770"/>
      <c r="H144" s="1564"/>
      <c r="I144" s="1564"/>
      <c r="J144" s="1564"/>
      <c r="K144" s="1564"/>
      <c r="L144" s="1564"/>
      <c r="M144" s="1564"/>
      <c r="N144" s="1551"/>
      <c r="O144" s="1551"/>
      <c r="P144" s="1556"/>
      <c r="Q144" s="1305"/>
      <c r="R144" s="1769"/>
      <c r="S144" s="1770"/>
      <c r="T144" s="1770"/>
      <c r="U144" s="1770"/>
      <c r="V144" s="1564"/>
      <c r="W144" s="1564"/>
      <c r="X144" s="1564"/>
      <c r="Y144" s="1564"/>
      <c r="Z144" s="1564"/>
      <c r="AA144" s="1564"/>
      <c r="AB144" s="1551"/>
      <c r="AC144" s="1551"/>
      <c r="AD144" s="1556"/>
      <c r="AE144" s="1305"/>
      <c r="AF144" s="1769"/>
      <c r="AG144" s="1770"/>
      <c r="AH144" s="1770"/>
      <c r="AI144" s="1770"/>
      <c r="AJ144" s="1564"/>
      <c r="AK144" s="1564"/>
      <c r="AL144" s="1564"/>
      <c r="AM144" s="1564"/>
      <c r="AN144" s="1564"/>
      <c r="AO144" s="1564"/>
      <c r="AP144" s="1551"/>
      <c r="AQ144" s="1551"/>
      <c r="AR144" s="1556"/>
      <c r="AS144" s="1305"/>
      <c r="AT144" s="1803"/>
      <c r="AU144" s="1534"/>
      <c r="AV144" s="1652" t="s">
        <v>65</v>
      </c>
      <c r="AW144" s="1653" t="str">
        <f>IF(SUM(COUNTBLANK(D143),COUNTBLANK(D145))=0,D145/D143,"-")</f>
        <v>-</v>
      </c>
      <c r="AX144" s="1234" t="str">
        <f t="shared" ref="AX144:CL144" si="53">IF(SUM(COUNTBLANK(E143),COUNTBLANK(E145))=0,E145/E143,"-")</f>
        <v>-</v>
      </c>
      <c r="AY144" s="1234" t="str">
        <f t="shared" si="53"/>
        <v>-</v>
      </c>
      <c r="AZ144" s="1234" t="str">
        <f t="shared" si="53"/>
        <v>-</v>
      </c>
      <c r="BA144" s="1234" t="str">
        <f t="shared" si="53"/>
        <v>-</v>
      </c>
      <c r="BB144" s="1234" t="str">
        <f t="shared" si="53"/>
        <v>-</v>
      </c>
      <c r="BC144" s="1234" t="str">
        <f t="shared" si="53"/>
        <v>-</v>
      </c>
      <c r="BD144" s="1234" t="str">
        <f t="shared" si="53"/>
        <v>-</v>
      </c>
      <c r="BE144" s="1234" t="str">
        <f t="shared" si="53"/>
        <v>-</v>
      </c>
      <c r="BF144" s="1234" t="str">
        <f t="shared" si="53"/>
        <v>-</v>
      </c>
      <c r="BG144" s="1234" t="str">
        <f t="shared" si="53"/>
        <v>-</v>
      </c>
      <c r="BH144" s="1234" t="str">
        <f t="shared" si="53"/>
        <v>-</v>
      </c>
      <c r="BI144" s="1234" t="str">
        <f t="shared" si="53"/>
        <v>-</v>
      </c>
      <c r="BJ144" s="1654" t="str">
        <f t="shared" si="53"/>
        <v>-</v>
      </c>
      <c r="BK144" s="1653" t="str">
        <f t="shared" si="53"/>
        <v>-</v>
      </c>
      <c r="BL144" s="1234" t="str">
        <f t="shared" si="53"/>
        <v>-</v>
      </c>
      <c r="BM144" s="1234" t="str">
        <f t="shared" si="53"/>
        <v>-</v>
      </c>
      <c r="BN144" s="1234" t="str">
        <f t="shared" si="53"/>
        <v>-</v>
      </c>
      <c r="BO144" s="1234" t="str">
        <f t="shared" si="53"/>
        <v>-</v>
      </c>
      <c r="BP144" s="1234" t="str">
        <f t="shared" si="53"/>
        <v>-</v>
      </c>
      <c r="BQ144" s="1234" t="str">
        <f t="shared" si="53"/>
        <v>-</v>
      </c>
      <c r="BR144" s="1234" t="str">
        <f t="shared" si="53"/>
        <v>-</v>
      </c>
      <c r="BS144" s="1234" t="str">
        <f t="shared" si="53"/>
        <v>-</v>
      </c>
      <c r="BT144" s="1234" t="str">
        <f t="shared" si="53"/>
        <v>-</v>
      </c>
      <c r="BU144" s="1234" t="str">
        <f t="shared" si="53"/>
        <v>-</v>
      </c>
      <c r="BV144" s="1234" t="str">
        <f t="shared" si="53"/>
        <v>-</v>
      </c>
      <c r="BW144" s="1234" t="str">
        <f t="shared" si="53"/>
        <v>-</v>
      </c>
      <c r="BX144" s="1654" t="str">
        <f t="shared" si="53"/>
        <v>-</v>
      </c>
      <c r="BY144" s="1653" t="str">
        <f t="shared" si="53"/>
        <v>-</v>
      </c>
      <c r="BZ144" s="1234" t="str">
        <f t="shared" si="53"/>
        <v>-</v>
      </c>
      <c r="CA144" s="1234" t="str">
        <f t="shared" si="53"/>
        <v>-</v>
      </c>
      <c r="CB144" s="1234" t="str">
        <f t="shared" si="53"/>
        <v>-</v>
      </c>
      <c r="CC144" s="1234" t="str">
        <f t="shared" si="53"/>
        <v>-</v>
      </c>
      <c r="CD144" s="1234" t="str">
        <f t="shared" si="53"/>
        <v>-</v>
      </c>
      <c r="CE144" s="1234" t="str">
        <f t="shared" si="53"/>
        <v>-</v>
      </c>
      <c r="CF144" s="1234" t="str">
        <f t="shared" si="53"/>
        <v>-</v>
      </c>
      <c r="CG144" s="1234" t="str">
        <f t="shared" si="53"/>
        <v>-</v>
      </c>
      <c r="CH144" s="1234" t="str">
        <f t="shared" si="53"/>
        <v>-</v>
      </c>
      <c r="CI144" s="1234" t="str">
        <f t="shared" si="53"/>
        <v>-</v>
      </c>
      <c r="CJ144" s="1234" t="str">
        <f t="shared" si="53"/>
        <v>-</v>
      </c>
      <c r="CK144" s="1234" t="str">
        <f t="shared" si="53"/>
        <v>-</v>
      </c>
      <c r="CL144" s="1654" t="str">
        <f t="shared" si="53"/>
        <v>-</v>
      </c>
      <c r="CM144" s="228" t="s">
        <v>161</v>
      </c>
      <c r="CN144" s="250" t="s">
        <v>184</v>
      </c>
      <c r="CO144" s="2"/>
    </row>
    <row r="145" spans="2:93" ht="28.5" customHeight="1" x14ac:dyDescent="0.2">
      <c r="B145" s="1783" t="s">
        <v>140</v>
      </c>
      <c r="C145" s="237" t="s">
        <v>182</v>
      </c>
      <c r="D145" s="1769"/>
      <c r="E145" s="1770"/>
      <c r="F145" s="1770"/>
      <c r="G145" s="1770"/>
      <c r="H145" s="1564"/>
      <c r="I145" s="1564"/>
      <c r="J145" s="1564"/>
      <c r="K145" s="1564"/>
      <c r="L145" s="1564"/>
      <c r="M145" s="1564"/>
      <c r="N145" s="1551"/>
      <c r="O145" s="1551"/>
      <c r="P145" s="1556"/>
      <c r="Q145" s="1305"/>
      <c r="R145" s="1769"/>
      <c r="S145" s="1770"/>
      <c r="T145" s="1770"/>
      <c r="U145" s="1770"/>
      <c r="V145" s="1564"/>
      <c r="W145" s="1564"/>
      <c r="X145" s="1564"/>
      <c r="Y145" s="1564"/>
      <c r="Z145" s="1564"/>
      <c r="AA145" s="1564"/>
      <c r="AB145" s="1551"/>
      <c r="AC145" s="1551"/>
      <c r="AD145" s="1556"/>
      <c r="AE145" s="1305"/>
      <c r="AF145" s="1769"/>
      <c r="AG145" s="1770"/>
      <c r="AH145" s="1770"/>
      <c r="AI145" s="1770"/>
      <c r="AJ145" s="1564"/>
      <c r="AK145" s="1564"/>
      <c r="AL145" s="1564"/>
      <c r="AM145" s="1564"/>
      <c r="AN145" s="1564"/>
      <c r="AO145" s="1564"/>
      <c r="AP145" s="1551"/>
      <c r="AQ145" s="1551"/>
      <c r="AR145" s="1556"/>
      <c r="AS145" s="1305"/>
      <c r="AT145" s="1803"/>
      <c r="AU145" s="1534"/>
      <c r="AV145" s="1655" t="s">
        <v>64</v>
      </c>
      <c r="AW145" s="1656" t="str">
        <f>IF(SUM(COUNTBLANK(D143),COUNTBLANK(D144),COUNTBLANK(D158),COUNTBLANK(D159))=0,(D144+D159)/(D143+D158),"-")</f>
        <v>-</v>
      </c>
      <c r="AX145" s="1235" t="str">
        <f t="shared" ref="AX145:CL145" si="54">IF(SUM(COUNTBLANK(E143),COUNTBLANK(E144),COUNTBLANK(E158),COUNTBLANK(E159))=0,(E144+E159)/(E143+E158),"-")</f>
        <v>-</v>
      </c>
      <c r="AY145" s="1235" t="str">
        <f t="shared" si="54"/>
        <v>-</v>
      </c>
      <c r="AZ145" s="1235" t="str">
        <f t="shared" si="54"/>
        <v>-</v>
      </c>
      <c r="BA145" s="1235" t="str">
        <f t="shared" si="54"/>
        <v>-</v>
      </c>
      <c r="BB145" s="1235" t="str">
        <f t="shared" si="54"/>
        <v>-</v>
      </c>
      <c r="BC145" s="1235" t="str">
        <f t="shared" si="54"/>
        <v>-</v>
      </c>
      <c r="BD145" s="1235" t="str">
        <f t="shared" si="54"/>
        <v>-</v>
      </c>
      <c r="BE145" s="1235" t="str">
        <f t="shared" si="54"/>
        <v>-</v>
      </c>
      <c r="BF145" s="1235" t="str">
        <f t="shared" si="54"/>
        <v>-</v>
      </c>
      <c r="BG145" s="1235" t="str">
        <f t="shared" si="54"/>
        <v>-</v>
      </c>
      <c r="BH145" s="1235" t="str">
        <f t="shared" si="54"/>
        <v>-</v>
      </c>
      <c r="BI145" s="1235" t="str">
        <f t="shared" si="54"/>
        <v>-</v>
      </c>
      <c r="BJ145" s="1657" t="str">
        <f t="shared" si="54"/>
        <v>-</v>
      </c>
      <c r="BK145" s="1656" t="str">
        <f t="shared" si="54"/>
        <v>-</v>
      </c>
      <c r="BL145" s="1235" t="str">
        <f t="shared" si="54"/>
        <v>-</v>
      </c>
      <c r="BM145" s="1235" t="str">
        <f t="shared" si="54"/>
        <v>-</v>
      </c>
      <c r="BN145" s="1235" t="str">
        <f t="shared" si="54"/>
        <v>-</v>
      </c>
      <c r="BO145" s="1235" t="str">
        <f t="shared" si="54"/>
        <v>-</v>
      </c>
      <c r="BP145" s="1235" t="str">
        <f t="shared" si="54"/>
        <v>-</v>
      </c>
      <c r="BQ145" s="1235" t="str">
        <f t="shared" si="54"/>
        <v>-</v>
      </c>
      <c r="BR145" s="1235" t="str">
        <f t="shared" si="54"/>
        <v>-</v>
      </c>
      <c r="BS145" s="1235" t="str">
        <f t="shared" si="54"/>
        <v>-</v>
      </c>
      <c r="BT145" s="1235" t="str">
        <f t="shared" si="54"/>
        <v>-</v>
      </c>
      <c r="BU145" s="1235" t="str">
        <f t="shared" si="54"/>
        <v>-</v>
      </c>
      <c r="BV145" s="1235" t="str">
        <f t="shared" si="54"/>
        <v>-</v>
      </c>
      <c r="BW145" s="1235" t="str">
        <f t="shared" si="54"/>
        <v>-</v>
      </c>
      <c r="BX145" s="1657" t="str">
        <f t="shared" si="54"/>
        <v>-</v>
      </c>
      <c r="BY145" s="1656" t="str">
        <f t="shared" si="54"/>
        <v>-</v>
      </c>
      <c r="BZ145" s="1235" t="str">
        <f t="shared" si="54"/>
        <v>-</v>
      </c>
      <c r="CA145" s="1235" t="str">
        <f t="shared" si="54"/>
        <v>-</v>
      </c>
      <c r="CB145" s="1235" t="str">
        <f t="shared" si="54"/>
        <v>-</v>
      </c>
      <c r="CC145" s="1235" t="str">
        <f t="shared" si="54"/>
        <v>-</v>
      </c>
      <c r="CD145" s="1235" t="str">
        <f t="shared" si="54"/>
        <v>-</v>
      </c>
      <c r="CE145" s="1235" t="str">
        <f t="shared" si="54"/>
        <v>-</v>
      </c>
      <c r="CF145" s="1235" t="str">
        <f t="shared" si="54"/>
        <v>-</v>
      </c>
      <c r="CG145" s="1235" t="str">
        <f t="shared" si="54"/>
        <v>-</v>
      </c>
      <c r="CH145" s="1235" t="str">
        <f t="shared" si="54"/>
        <v>-</v>
      </c>
      <c r="CI145" s="1235" t="str">
        <f t="shared" si="54"/>
        <v>-</v>
      </c>
      <c r="CJ145" s="1235" t="str">
        <f t="shared" si="54"/>
        <v>-</v>
      </c>
      <c r="CK145" s="1235" t="str">
        <f t="shared" si="54"/>
        <v>-</v>
      </c>
      <c r="CL145" s="1657" t="str">
        <f t="shared" si="54"/>
        <v>-</v>
      </c>
      <c r="CM145" s="230" t="s">
        <v>949</v>
      </c>
      <c r="CN145" s="252" t="s">
        <v>193</v>
      </c>
      <c r="CO145" s="2"/>
    </row>
    <row r="146" spans="2:93" ht="28.5" customHeight="1" x14ac:dyDescent="0.2">
      <c r="B146" s="1783" t="s">
        <v>141</v>
      </c>
      <c r="C146" s="201" t="s">
        <v>179</v>
      </c>
      <c r="D146" s="1769"/>
      <c r="E146" s="1770"/>
      <c r="F146" s="1770"/>
      <c r="G146" s="1770"/>
      <c r="H146" s="1564"/>
      <c r="I146" s="1564"/>
      <c r="J146" s="1564"/>
      <c r="K146" s="1564"/>
      <c r="L146" s="1564"/>
      <c r="M146" s="1564"/>
      <c r="N146" s="1551"/>
      <c r="O146" s="1551"/>
      <c r="P146" s="1556"/>
      <c r="Q146" s="1305"/>
      <c r="R146" s="1769"/>
      <c r="S146" s="1770"/>
      <c r="T146" s="1770"/>
      <c r="U146" s="1770"/>
      <c r="V146" s="1564"/>
      <c r="W146" s="1564"/>
      <c r="X146" s="1564"/>
      <c r="Y146" s="1564"/>
      <c r="Z146" s="1564"/>
      <c r="AA146" s="1564"/>
      <c r="AB146" s="1551"/>
      <c r="AC146" s="1551"/>
      <c r="AD146" s="1556"/>
      <c r="AE146" s="1305"/>
      <c r="AF146" s="1769"/>
      <c r="AG146" s="1770"/>
      <c r="AH146" s="1770"/>
      <c r="AI146" s="1770"/>
      <c r="AJ146" s="1564"/>
      <c r="AK146" s="1564"/>
      <c r="AL146" s="1564"/>
      <c r="AM146" s="1564"/>
      <c r="AN146" s="1564"/>
      <c r="AO146" s="1564"/>
      <c r="AP146" s="1551"/>
      <c r="AQ146" s="1551"/>
      <c r="AR146" s="1556"/>
      <c r="AS146" s="1305"/>
      <c r="AT146" s="1803"/>
      <c r="AU146" s="1534"/>
      <c r="AV146" s="1614" t="s">
        <v>74</v>
      </c>
      <c r="AW146" s="1583"/>
      <c r="AX146" s="1577"/>
      <c r="AY146" s="1577"/>
      <c r="AZ146" s="1577"/>
      <c r="BA146" s="1577"/>
      <c r="BB146" s="1577"/>
      <c r="BC146" s="1577"/>
      <c r="BD146" s="1577"/>
      <c r="BE146" s="1578"/>
      <c r="BF146" s="1578"/>
      <c r="BG146" s="1578"/>
      <c r="BH146" s="1578"/>
      <c r="BI146" s="1578"/>
      <c r="BJ146" s="1602"/>
      <c r="BK146" s="1592"/>
      <c r="BL146" s="1592"/>
      <c r="BM146" s="1592"/>
      <c r="BN146" s="1592"/>
      <c r="BO146" s="1592"/>
      <c r="BP146" s="1592"/>
      <c r="BQ146" s="1592"/>
      <c r="BR146" s="1592"/>
      <c r="BS146" s="1592"/>
      <c r="BT146" s="1592"/>
      <c r="BU146" s="1592"/>
      <c r="BV146" s="1592"/>
      <c r="BW146" s="1592"/>
      <c r="BX146" s="1602"/>
      <c r="BY146" s="1583"/>
      <c r="BZ146" s="1577"/>
      <c r="CA146" s="1577"/>
      <c r="CB146" s="1577"/>
      <c r="CC146" s="1577"/>
      <c r="CD146" s="1577"/>
      <c r="CE146" s="1577"/>
      <c r="CF146" s="1577"/>
      <c r="CG146" s="1578"/>
      <c r="CH146" s="1578"/>
      <c r="CI146" s="1578"/>
      <c r="CJ146" s="1578"/>
      <c r="CK146" s="1578"/>
      <c r="CL146" s="1602"/>
      <c r="CM146" s="221"/>
      <c r="CN146" s="238"/>
      <c r="CO146" s="2"/>
    </row>
    <row r="147" spans="2:93" ht="28.5" customHeight="1" x14ac:dyDescent="0.2">
      <c r="B147" s="1783" t="s">
        <v>142</v>
      </c>
      <c r="C147" s="201" t="s">
        <v>180</v>
      </c>
      <c r="D147" s="1769"/>
      <c r="E147" s="1770"/>
      <c r="F147" s="1770"/>
      <c r="G147" s="1770"/>
      <c r="H147" s="1564"/>
      <c r="I147" s="1564"/>
      <c r="J147" s="1564"/>
      <c r="K147" s="1564"/>
      <c r="L147" s="1564"/>
      <c r="M147" s="1564"/>
      <c r="N147" s="1551"/>
      <c r="O147" s="1551"/>
      <c r="P147" s="1556"/>
      <c r="Q147" s="1305"/>
      <c r="R147" s="1769"/>
      <c r="S147" s="1770"/>
      <c r="T147" s="1770"/>
      <c r="U147" s="1770"/>
      <c r="V147" s="1564"/>
      <c r="W147" s="1564"/>
      <c r="X147" s="1564"/>
      <c r="Y147" s="1564"/>
      <c r="Z147" s="1564"/>
      <c r="AA147" s="1564"/>
      <c r="AB147" s="1551"/>
      <c r="AC147" s="1551"/>
      <c r="AD147" s="1556"/>
      <c r="AE147" s="1305"/>
      <c r="AF147" s="1769"/>
      <c r="AG147" s="1770"/>
      <c r="AH147" s="1770"/>
      <c r="AI147" s="1770"/>
      <c r="AJ147" s="1564"/>
      <c r="AK147" s="1564"/>
      <c r="AL147" s="1564"/>
      <c r="AM147" s="1564"/>
      <c r="AN147" s="1564"/>
      <c r="AO147" s="1564"/>
      <c r="AP147" s="1551"/>
      <c r="AQ147" s="1551"/>
      <c r="AR147" s="1556"/>
      <c r="AS147" s="1305"/>
      <c r="AT147" s="1803"/>
      <c r="AU147" s="1534"/>
      <c r="AV147" s="1652" t="s">
        <v>66</v>
      </c>
      <c r="AW147" s="1653" t="str">
        <f>IF(SUM(COUNTBLANK(D143),COUNTBLANK(D146),COUNTBLANK(D152),COUNTBLANK(D155))=0,(D146-D152-D155)/D143,"-")</f>
        <v>-</v>
      </c>
      <c r="AX147" s="1234" t="str">
        <f t="shared" ref="AX147:CL147" si="55">IF(SUM(COUNTBLANK(E143),COUNTBLANK(E146),COUNTBLANK(E152),COUNTBLANK(E155))=0,(E146-E152-E155)/E143,"-")</f>
        <v>-</v>
      </c>
      <c r="AY147" s="1234" t="str">
        <f t="shared" si="55"/>
        <v>-</v>
      </c>
      <c r="AZ147" s="1234" t="str">
        <f t="shared" si="55"/>
        <v>-</v>
      </c>
      <c r="BA147" s="1234" t="str">
        <f t="shared" si="55"/>
        <v>-</v>
      </c>
      <c r="BB147" s="1234" t="str">
        <f t="shared" si="55"/>
        <v>-</v>
      </c>
      <c r="BC147" s="1234" t="str">
        <f t="shared" si="55"/>
        <v>-</v>
      </c>
      <c r="BD147" s="1234" t="str">
        <f t="shared" si="55"/>
        <v>-</v>
      </c>
      <c r="BE147" s="1234" t="str">
        <f t="shared" si="55"/>
        <v>-</v>
      </c>
      <c r="BF147" s="1234" t="str">
        <f t="shared" si="55"/>
        <v>-</v>
      </c>
      <c r="BG147" s="1234" t="str">
        <f t="shared" si="55"/>
        <v>-</v>
      </c>
      <c r="BH147" s="1234" t="str">
        <f t="shared" si="55"/>
        <v>-</v>
      </c>
      <c r="BI147" s="1234" t="str">
        <f t="shared" si="55"/>
        <v>-</v>
      </c>
      <c r="BJ147" s="1654" t="str">
        <f t="shared" si="55"/>
        <v>-</v>
      </c>
      <c r="BK147" s="1653" t="str">
        <f t="shared" si="55"/>
        <v>-</v>
      </c>
      <c r="BL147" s="1234" t="str">
        <f t="shared" si="55"/>
        <v>-</v>
      </c>
      <c r="BM147" s="1234" t="str">
        <f t="shared" si="55"/>
        <v>-</v>
      </c>
      <c r="BN147" s="1234" t="str">
        <f t="shared" si="55"/>
        <v>-</v>
      </c>
      <c r="BO147" s="1234" t="str">
        <f t="shared" si="55"/>
        <v>-</v>
      </c>
      <c r="BP147" s="1234" t="str">
        <f t="shared" si="55"/>
        <v>-</v>
      </c>
      <c r="BQ147" s="1234" t="str">
        <f t="shared" si="55"/>
        <v>-</v>
      </c>
      <c r="BR147" s="1234" t="str">
        <f t="shared" si="55"/>
        <v>-</v>
      </c>
      <c r="BS147" s="1234" t="str">
        <f t="shared" si="55"/>
        <v>-</v>
      </c>
      <c r="BT147" s="1234" t="str">
        <f t="shared" si="55"/>
        <v>-</v>
      </c>
      <c r="BU147" s="1234" t="str">
        <f t="shared" si="55"/>
        <v>-</v>
      </c>
      <c r="BV147" s="1234" t="str">
        <f t="shared" si="55"/>
        <v>-</v>
      </c>
      <c r="BW147" s="1234" t="str">
        <f t="shared" si="55"/>
        <v>-</v>
      </c>
      <c r="BX147" s="1654" t="str">
        <f t="shared" si="55"/>
        <v>-</v>
      </c>
      <c r="BY147" s="1653" t="str">
        <f t="shared" si="55"/>
        <v>-</v>
      </c>
      <c r="BZ147" s="1234" t="str">
        <f t="shared" si="55"/>
        <v>-</v>
      </c>
      <c r="CA147" s="1234" t="str">
        <f t="shared" si="55"/>
        <v>-</v>
      </c>
      <c r="CB147" s="1234" t="str">
        <f t="shared" si="55"/>
        <v>-</v>
      </c>
      <c r="CC147" s="1234" t="str">
        <f t="shared" si="55"/>
        <v>-</v>
      </c>
      <c r="CD147" s="1234" t="str">
        <f t="shared" si="55"/>
        <v>-</v>
      </c>
      <c r="CE147" s="1234" t="str">
        <f t="shared" si="55"/>
        <v>-</v>
      </c>
      <c r="CF147" s="1234" t="str">
        <f t="shared" si="55"/>
        <v>-</v>
      </c>
      <c r="CG147" s="1234" t="str">
        <f t="shared" si="55"/>
        <v>-</v>
      </c>
      <c r="CH147" s="1234" t="str">
        <f t="shared" si="55"/>
        <v>-</v>
      </c>
      <c r="CI147" s="1234" t="str">
        <f t="shared" si="55"/>
        <v>-</v>
      </c>
      <c r="CJ147" s="1234" t="str">
        <f t="shared" si="55"/>
        <v>-</v>
      </c>
      <c r="CK147" s="1234" t="str">
        <f t="shared" si="55"/>
        <v>-</v>
      </c>
      <c r="CL147" s="1654" t="str">
        <f t="shared" si="55"/>
        <v>-</v>
      </c>
      <c r="CM147" s="228" t="s">
        <v>169</v>
      </c>
      <c r="CN147" s="250" t="s">
        <v>269</v>
      </c>
      <c r="CO147" s="2"/>
    </row>
    <row r="148" spans="2:93" ht="28.5" customHeight="1" x14ac:dyDescent="0.2">
      <c r="B148" s="1783" t="s">
        <v>143</v>
      </c>
      <c r="C148" s="201" t="s">
        <v>181</v>
      </c>
      <c r="D148" s="1769"/>
      <c r="E148" s="1770"/>
      <c r="F148" s="1770"/>
      <c r="G148" s="1770"/>
      <c r="H148" s="1564"/>
      <c r="I148" s="1564"/>
      <c r="J148" s="1564"/>
      <c r="K148" s="1564"/>
      <c r="L148" s="1564"/>
      <c r="M148" s="1564"/>
      <c r="N148" s="1551"/>
      <c r="O148" s="1551"/>
      <c r="P148" s="1556"/>
      <c r="Q148" s="1305"/>
      <c r="R148" s="1769"/>
      <c r="S148" s="1770"/>
      <c r="T148" s="1770"/>
      <c r="U148" s="1770"/>
      <c r="V148" s="1564"/>
      <c r="W148" s="1564"/>
      <c r="X148" s="1564"/>
      <c r="Y148" s="1564"/>
      <c r="Z148" s="1564"/>
      <c r="AA148" s="1564"/>
      <c r="AB148" s="1551"/>
      <c r="AC148" s="1551"/>
      <c r="AD148" s="1556"/>
      <c r="AE148" s="1305"/>
      <c r="AF148" s="1769"/>
      <c r="AG148" s="1770"/>
      <c r="AH148" s="1770"/>
      <c r="AI148" s="1770"/>
      <c r="AJ148" s="1564"/>
      <c r="AK148" s="1564"/>
      <c r="AL148" s="1564"/>
      <c r="AM148" s="1564"/>
      <c r="AN148" s="1564"/>
      <c r="AO148" s="1564"/>
      <c r="AP148" s="1551"/>
      <c r="AQ148" s="1551"/>
      <c r="AR148" s="1556"/>
      <c r="AS148" s="1305"/>
      <c r="AT148" s="1803"/>
      <c r="AU148" s="1534"/>
      <c r="AV148" s="1652" t="s">
        <v>67</v>
      </c>
      <c r="AW148" s="1653" t="str">
        <f>IF(SUM(COUNTBLANK(D147),COUNTBLANK(D153))=0,D153/D147,"-")</f>
        <v>-</v>
      </c>
      <c r="AX148" s="1234" t="str">
        <f t="shared" ref="AX148:CL148" si="56">IF(SUM(COUNTBLANK(E147),COUNTBLANK(E153))=0,E153/E147,"-")</f>
        <v>-</v>
      </c>
      <c r="AY148" s="1234" t="str">
        <f t="shared" si="56"/>
        <v>-</v>
      </c>
      <c r="AZ148" s="1234" t="str">
        <f t="shared" si="56"/>
        <v>-</v>
      </c>
      <c r="BA148" s="1234" t="str">
        <f t="shared" si="56"/>
        <v>-</v>
      </c>
      <c r="BB148" s="1234" t="str">
        <f t="shared" si="56"/>
        <v>-</v>
      </c>
      <c r="BC148" s="1234" t="str">
        <f t="shared" si="56"/>
        <v>-</v>
      </c>
      <c r="BD148" s="1234" t="str">
        <f t="shared" si="56"/>
        <v>-</v>
      </c>
      <c r="BE148" s="1234" t="str">
        <f t="shared" si="56"/>
        <v>-</v>
      </c>
      <c r="BF148" s="1234" t="str">
        <f t="shared" si="56"/>
        <v>-</v>
      </c>
      <c r="BG148" s="1234" t="str">
        <f t="shared" si="56"/>
        <v>-</v>
      </c>
      <c r="BH148" s="1234" t="str">
        <f t="shared" si="56"/>
        <v>-</v>
      </c>
      <c r="BI148" s="1234" t="str">
        <f t="shared" si="56"/>
        <v>-</v>
      </c>
      <c r="BJ148" s="1654" t="str">
        <f t="shared" si="56"/>
        <v>-</v>
      </c>
      <c r="BK148" s="1653" t="str">
        <f t="shared" si="56"/>
        <v>-</v>
      </c>
      <c r="BL148" s="1234" t="str">
        <f t="shared" si="56"/>
        <v>-</v>
      </c>
      <c r="BM148" s="1234" t="str">
        <f t="shared" si="56"/>
        <v>-</v>
      </c>
      <c r="BN148" s="1234" t="str">
        <f t="shared" si="56"/>
        <v>-</v>
      </c>
      <c r="BO148" s="1234" t="str">
        <f t="shared" si="56"/>
        <v>-</v>
      </c>
      <c r="BP148" s="1234" t="str">
        <f t="shared" si="56"/>
        <v>-</v>
      </c>
      <c r="BQ148" s="1234" t="str">
        <f t="shared" si="56"/>
        <v>-</v>
      </c>
      <c r="BR148" s="1234" t="str">
        <f t="shared" si="56"/>
        <v>-</v>
      </c>
      <c r="BS148" s="1234" t="str">
        <f t="shared" si="56"/>
        <v>-</v>
      </c>
      <c r="BT148" s="1234" t="str">
        <f t="shared" si="56"/>
        <v>-</v>
      </c>
      <c r="BU148" s="1234" t="str">
        <f t="shared" si="56"/>
        <v>-</v>
      </c>
      <c r="BV148" s="1234" t="str">
        <f t="shared" si="56"/>
        <v>-</v>
      </c>
      <c r="BW148" s="1234" t="str">
        <f t="shared" si="56"/>
        <v>-</v>
      </c>
      <c r="BX148" s="1654" t="str">
        <f t="shared" si="56"/>
        <v>-</v>
      </c>
      <c r="BY148" s="1653" t="str">
        <f t="shared" si="56"/>
        <v>-</v>
      </c>
      <c r="BZ148" s="1234" t="str">
        <f t="shared" si="56"/>
        <v>-</v>
      </c>
      <c r="CA148" s="1234" t="str">
        <f t="shared" si="56"/>
        <v>-</v>
      </c>
      <c r="CB148" s="1234" t="str">
        <f t="shared" si="56"/>
        <v>-</v>
      </c>
      <c r="CC148" s="1234" t="str">
        <f t="shared" si="56"/>
        <v>-</v>
      </c>
      <c r="CD148" s="1234" t="str">
        <f t="shared" si="56"/>
        <v>-</v>
      </c>
      <c r="CE148" s="1234" t="str">
        <f t="shared" si="56"/>
        <v>-</v>
      </c>
      <c r="CF148" s="1234" t="str">
        <f t="shared" si="56"/>
        <v>-</v>
      </c>
      <c r="CG148" s="1234" t="str">
        <f t="shared" si="56"/>
        <v>-</v>
      </c>
      <c r="CH148" s="1234" t="str">
        <f t="shared" si="56"/>
        <v>-</v>
      </c>
      <c r="CI148" s="1234" t="str">
        <f t="shared" si="56"/>
        <v>-</v>
      </c>
      <c r="CJ148" s="1234" t="str">
        <f t="shared" si="56"/>
        <v>-</v>
      </c>
      <c r="CK148" s="1234" t="str">
        <f t="shared" si="56"/>
        <v>-</v>
      </c>
      <c r="CL148" s="1654" t="str">
        <f t="shared" si="56"/>
        <v>-</v>
      </c>
      <c r="CM148" s="228" t="s">
        <v>170</v>
      </c>
      <c r="CN148" s="250" t="s">
        <v>270</v>
      </c>
      <c r="CO148" s="2"/>
    </row>
    <row r="149" spans="2:93" ht="28.5" customHeight="1" x14ac:dyDescent="0.2">
      <c r="B149" s="1783" t="s">
        <v>144</v>
      </c>
      <c r="C149" s="201" t="s">
        <v>252</v>
      </c>
      <c r="D149" s="1769"/>
      <c r="E149" s="1770"/>
      <c r="F149" s="1770"/>
      <c r="G149" s="1770"/>
      <c r="H149" s="1564"/>
      <c r="I149" s="1564"/>
      <c r="J149" s="1564"/>
      <c r="K149" s="1564"/>
      <c r="L149" s="1564"/>
      <c r="M149" s="1564"/>
      <c r="N149" s="1551"/>
      <c r="O149" s="1551"/>
      <c r="P149" s="1556"/>
      <c r="Q149" s="1305"/>
      <c r="R149" s="1769"/>
      <c r="S149" s="1770"/>
      <c r="T149" s="1770"/>
      <c r="U149" s="1770"/>
      <c r="V149" s="1564"/>
      <c r="W149" s="1564"/>
      <c r="X149" s="1564"/>
      <c r="Y149" s="1564"/>
      <c r="Z149" s="1564"/>
      <c r="AA149" s="1564"/>
      <c r="AB149" s="1551"/>
      <c r="AC149" s="1551"/>
      <c r="AD149" s="1556"/>
      <c r="AE149" s="1305"/>
      <c r="AF149" s="1769"/>
      <c r="AG149" s="1770"/>
      <c r="AH149" s="1770"/>
      <c r="AI149" s="1770"/>
      <c r="AJ149" s="1564"/>
      <c r="AK149" s="1564"/>
      <c r="AL149" s="1564"/>
      <c r="AM149" s="1564"/>
      <c r="AN149" s="1564"/>
      <c r="AO149" s="1564"/>
      <c r="AP149" s="1551"/>
      <c r="AQ149" s="1551"/>
      <c r="AR149" s="1556"/>
      <c r="AS149" s="1305"/>
      <c r="AT149" s="1803"/>
      <c r="AU149" s="1534"/>
      <c r="AV149" s="1655" t="s">
        <v>68</v>
      </c>
      <c r="AW149" s="1656" t="str">
        <f>IF(SUM(COUNTBLANK(D148),COUNTBLANK(D154))=0,D154/D148,"-")</f>
        <v>-</v>
      </c>
      <c r="AX149" s="1235" t="str">
        <f t="shared" ref="AX149:CL149" si="57">IF(SUM(COUNTBLANK(E148),COUNTBLANK(E154))=0,E154/E148,"-")</f>
        <v>-</v>
      </c>
      <c r="AY149" s="1235" t="str">
        <f t="shared" si="57"/>
        <v>-</v>
      </c>
      <c r="AZ149" s="1235" t="str">
        <f t="shared" si="57"/>
        <v>-</v>
      </c>
      <c r="BA149" s="1235" t="str">
        <f t="shared" si="57"/>
        <v>-</v>
      </c>
      <c r="BB149" s="1235" t="str">
        <f t="shared" si="57"/>
        <v>-</v>
      </c>
      <c r="BC149" s="1235" t="str">
        <f t="shared" si="57"/>
        <v>-</v>
      </c>
      <c r="BD149" s="1235" t="str">
        <f t="shared" si="57"/>
        <v>-</v>
      </c>
      <c r="BE149" s="1235" t="str">
        <f t="shared" si="57"/>
        <v>-</v>
      </c>
      <c r="BF149" s="1235" t="str">
        <f t="shared" si="57"/>
        <v>-</v>
      </c>
      <c r="BG149" s="1235" t="str">
        <f t="shared" si="57"/>
        <v>-</v>
      </c>
      <c r="BH149" s="1235" t="str">
        <f t="shared" si="57"/>
        <v>-</v>
      </c>
      <c r="BI149" s="1235" t="str">
        <f t="shared" si="57"/>
        <v>-</v>
      </c>
      <c r="BJ149" s="1657" t="str">
        <f t="shared" si="57"/>
        <v>-</v>
      </c>
      <c r="BK149" s="1656" t="str">
        <f t="shared" si="57"/>
        <v>-</v>
      </c>
      <c r="BL149" s="1235" t="str">
        <f t="shared" si="57"/>
        <v>-</v>
      </c>
      <c r="BM149" s="1235" t="str">
        <f t="shared" si="57"/>
        <v>-</v>
      </c>
      <c r="BN149" s="1235" t="str">
        <f t="shared" si="57"/>
        <v>-</v>
      </c>
      <c r="BO149" s="1235" t="str">
        <f t="shared" si="57"/>
        <v>-</v>
      </c>
      <c r="BP149" s="1235" t="str">
        <f t="shared" si="57"/>
        <v>-</v>
      </c>
      <c r="BQ149" s="1235" t="str">
        <f t="shared" si="57"/>
        <v>-</v>
      </c>
      <c r="BR149" s="1235" t="str">
        <f t="shared" si="57"/>
        <v>-</v>
      </c>
      <c r="BS149" s="1235" t="str">
        <f t="shared" si="57"/>
        <v>-</v>
      </c>
      <c r="BT149" s="1235" t="str">
        <f t="shared" si="57"/>
        <v>-</v>
      </c>
      <c r="BU149" s="1235" t="str">
        <f t="shared" si="57"/>
        <v>-</v>
      </c>
      <c r="BV149" s="1235" t="str">
        <f t="shared" si="57"/>
        <v>-</v>
      </c>
      <c r="BW149" s="1235" t="str">
        <f t="shared" si="57"/>
        <v>-</v>
      </c>
      <c r="BX149" s="1657" t="str">
        <f t="shared" si="57"/>
        <v>-</v>
      </c>
      <c r="BY149" s="1656" t="str">
        <f t="shared" si="57"/>
        <v>-</v>
      </c>
      <c r="BZ149" s="1235" t="str">
        <f t="shared" si="57"/>
        <v>-</v>
      </c>
      <c r="CA149" s="1235" t="str">
        <f t="shared" si="57"/>
        <v>-</v>
      </c>
      <c r="CB149" s="1235" t="str">
        <f t="shared" si="57"/>
        <v>-</v>
      </c>
      <c r="CC149" s="1235" t="str">
        <f t="shared" si="57"/>
        <v>-</v>
      </c>
      <c r="CD149" s="1235" t="str">
        <f t="shared" si="57"/>
        <v>-</v>
      </c>
      <c r="CE149" s="1235" t="str">
        <f t="shared" si="57"/>
        <v>-</v>
      </c>
      <c r="CF149" s="1235" t="str">
        <f t="shared" si="57"/>
        <v>-</v>
      </c>
      <c r="CG149" s="1235" t="str">
        <f t="shared" si="57"/>
        <v>-</v>
      </c>
      <c r="CH149" s="1235" t="str">
        <f t="shared" si="57"/>
        <v>-</v>
      </c>
      <c r="CI149" s="1235" t="str">
        <f t="shared" si="57"/>
        <v>-</v>
      </c>
      <c r="CJ149" s="1235" t="str">
        <f t="shared" si="57"/>
        <v>-</v>
      </c>
      <c r="CK149" s="1235" t="str">
        <f t="shared" si="57"/>
        <v>-</v>
      </c>
      <c r="CL149" s="1657" t="str">
        <f t="shared" si="57"/>
        <v>-</v>
      </c>
      <c r="CM149" s="230" t="s">
        <v>272</v>
      </c>
      <c r="CN149" s="252" t="s">
        <v>271</v>
      </c>
      <c r="CO149" s="2"/>
    </row>
    <row r="150" spans="2:93" ht="28.5" customHeight="1" thickBot="1" x14ac:dyDescent="0.25">
      <c r="B150" s="1785" t="s">
        <v>145</v>
      </c>
      <c r="C150" s="1786" t="s">
        <v>258</v>
      </c>
      <c r="D150" s="1787"/>
      <c r="E150" s="1788"/>
      <c r="F150" s="1788"/>
      <c r="G150" s="1788"/>
      <c r="H150" s="1789"/>
      <c r="I150" s="1789"/>
      <c r="J150" s="1789"/>
      <c r="K150" s="1789"/>
      <c r="L150" s="1789"/>
      <c r="M150" s="1789"/>
      <c r="N150" s="1790"/>
      <c r="O150" s="1790"/>
      <c r="P150" s="1791"/>
      <c r="Q150" s="1792"/>
      <c r="R150" s="1787"/>
      <c r="S150" s="1788"/>
      <c r="T150" s="1788"/>
      <c r="U150" s="1788"/>
      <c r="V150" s="1789"/>
      <c r="W150" s="1789"/>
      <c r="X150" s="1789"/>
      <c r="Y150" s="1789"/>
      <c r="Z150" s="1789"/>
      <c r="AA150" s="1789"/>
      <c r="AB150" s="1790"/>
      <c r="AC150" s="1790"/>
      <c r="AD150" s="1791"/>
      <c r="AE150" s="1792"/>
      <c r="AF150" s="1787"/>
      <c r="AG150" s="1788"/>
      <c r="AH150" s="1788"/>
      <c r="AI150" s="1788"/>
      <c r="AJ150" s="1789"/>
      <c r="AK150" s="1789"/>
      <c r="AL150" s="1789"/>
      <c r="AM150" s="1789"/>
      <c r="AN150" s="1789"/>
      <c r="AO150" s="1789"/>
      <c r="AP150" s="1790"/>
      <c r="AQ150" s="1790"/>
      <c r="AR150" s="1791"/>
      <c r="AS150" s="1792"/>
      <c r="AT150" s="1801"/>
      <c r="AU150" s="1534"/>
      <c r="AV150" s="1614" t="s">
        <v>72</v>
      </c>
      <c r="AW150" s="1583"/>
      <c r="AX150" s="1577"/>
      <c r="AY150" s="1577"/>
      <c r="AZ150" s="1577"/>
      <c r="BA150" s="1577"/>
      <c r="BB150" s="1577"/>
      <c r="BC150" s="1577"/>
      <c r="BD150" s="1577"/>
      <c r="BE150" s="1578"/>
      <c r="BF150" s="1578"/>
      <c r="BG150" s="1578"/>
      <c r="BH150" s="1578"/>
      <c r="BI150" s="1578"/>
      <c r="BJ150" s="1602"/>
      <c r="BK150" s="1592"/>
      <c r="BL150" s="1592"/>
      <c r="BM150" s="1592"/>
      <c r="BN150" s="1592"/>
      <c r="BO150" s="1592"/>
      <c r="BP150" s="1592"/>
      <c r="BQ150" s="1592"/>
      <c r="BR150" s="1592"/>
      <c r="BS150" s="1592"/>
      <c r="BT150" s="1592"/>
      <c r="BU150" s="1592"/>
      <c r="BV150" s="1592"/>
      <c r="BW150" s="1592"/>
      <c r="BX150" s="1602"/>
      <c r="BY150" s="1583"/>
      <c r="BZ150" s="1577"/>
      <c r="CA150" s="1577"/>
      <c r="CB150" s="1577"/>
      <c r="CC150" s="1577"/>
      <c r="CD150" s="1577"/>
      <c r="CE150" s="1577"/>
      <c r="CF150" s="1577"/>
      <c r="CG150" s="1578"/>
      <c r="CH150" s="1578"/>
      <c r="CI150" s="1578"/>
      <c r="CJ150" s="1578"/>
      <c r="CK150" s="1578"/>
      <c r="CL150" s="1602"/>
      <c r="CM150" s="221"/>
      <c r="CN150" s="238"/>
      <c r="CO150" s="2"/>
    </row>
    <row r="151" spans="2:93" ht="28.5" customHeight="1" x14ac:dyDescent="0.2">
      <c r="B151" s="1794" t="s">
        <v>48</v>
      </c>
      <c r="C151" s="170"/>
      <c r="D151" s="1795"/>
      <c r="E151" s="1796"/>
      <c r="F151" s="1796"/>
      <c r="G151" s="1796"/>
      <c r="H151" s="1796"/>
      <c r="I151" s="1796"/>
      <c r="J151" s="1796"/>
      <c r="K151" s="1796"/>
      <c r="L151" s="1796"/>
      <c r="M151" s="1796"/>
      <c r="N151" s="1797"/>
      <c r="O151" s="1797"/>
      <c r="P151" s="1798"/>
      <c r="Q151" s="1799"/>
      <c r="R151" s="1795"/>
      <c r="S151" s="1796"/>
      <c r="T151" s="1796"/>
      <c r="U151" s="1796"/>
      <c r="V151" s="1796"/>
      <c r="W151" s="1796"/>
      <c r="X151" s="1796"/>
      <c r="Y151" s="1796"/>
      <c r="Z151" s="1796"/>
      <c r="AA151" s="1796"/>
      <c r="AB151" s="1797"/>
      <c r="AC151" s="1797"/>
      <c r="AD151" s="1798"/>
      <c r="AE151" s="1799"/>
      <c r="AF151" s="1795"/>
      <c r="AG151" s="1796"/>
      <c r="AH151" s="1796"/>
      <c r="AI151" s="1796"/>
      <c r="AJ151" s="1796"/>
      <c r="AK151" s="1796"/>
      <c r="AL151" s="1796"/>
      <c r="AM151" s="1796"/>
      <c r="AN151" s="1796"/>
      <c r="AO151" s="1796"/>
      <c r="AP151" s="1797"/>
      <c r="AQ151" s="1797"/>
      <c r="AR151" s="1798"/>
      <c r="AS151" s="1799"/>
      <c r="AT151" s="1826"/>
      <c r="AU151" s="56"/>
      <c r="AV151" s="1652" t="s">
        <v>156</v>
      </c>
      <c r="AW151" s="1653" t="str">
        <f>IF(SUM(COUNTBLANK(D143),COUNTBLANK(D150),COUNTBLANK(D154))=0,(D143-D150+D154)/D143,"-")</f>
        <v>-</v>
      </c>
      <c r="AX151" s="1234" t="str">
        <f t="shared" ref="AX151:CL151" si="58">IF(SUM(COUNTBLANK(E143),COUNTBLANK(E150),COUNTBLANK(E154))=0,(E143-E150+E154)/E143,"-")</f>
        <v>-</v>
      </c>
      <c r="AY151" s="1234" t="str">
        <f t="shared" si="58"/>
        <v>-</v>
      </c>
      <c r="AZ151" s="1234" t="str">
        <f t="shared" si="58"/>
        <v>-</v>
      </c>
      <c r="BA151" s="1234" t="str">
        <f t="shared" si="58"/>
        <v>-</v>
      </c>
      <c r="BB151" s="1234" t="str">
        <f t="shared" si="58"/>
        <v>-</v>
      </c>
      <c r="BC151" s="1234" t="str">
        <f t="shared" si="58"/>
        <v>-</v>
      </c>
      <c r="BD151" s="1234" t="str">
        <f t="shared" si="58"/>
        <v>-</v>
      </c>
      <c r="BE151" s="1234" t="str">
        <f t="shared" si="58"/>
        <v>-</v>
      </c>
      <c r="BF151" s="1234" t="str">
        <f t="shared" si="58"/>
        <v>-</v>
      </c>
      <c r="BG151" s="1234" t="str">
        <f t="shared" si="58"/>
        <v>-</v>
      </c>
      <c r="BH151" s="1234" t="str">
        <f t="shared" si="58"/>
        <v>-</v>
      </c>
      <c r="BI151" s="1234" t="str">
        <f t="shared" si="58"/>
        <v>-</v>
      </c>
      <c r="BJ151" s="1654" t="str">
        <f t="shared" si="58"/>
        <v>-</v>
      </c>
      <c r="BK151" s="1653" t="str">
        <f t="shared" si="58"/>
        <v>-</v>
      </c>
      <c r="BL151" s="1234" t="str">
        <f t="shared" si="58"/>
        <v>-</v>
      </c>
      <c r="BM151" s="1234" t="str">
        <f t="shared" si="58"/>
        <v>-</v>
      </c>
      <c r="BN151" s="1234" t="str">
        <f t="shared" si="58"/>
        <v>-</v>
      </c>
      <c r="BO151" s="1234" t="str">
        <f t="shared" si="58"/>
        <v>-</v>
      </c>
      <c r="BP151" s="1234" t="str">
        <f t="shared" si="58"/>
        <v>-</v>
      </c>
      <c r="BQ151" s="1234" t="str">
        <f t="shared" si="58"/>
        <v>-</v>
      </c>
      <c r="BR151" s="1234" t="str">
        <f t="shared" si="58"/>
        <v>-</v>
      </c>
      <c r="BS151" s="1234" t="str">
        <f t="shared" si="58"/>
        <v>-</v>
      </c>
      <c r="BT151" s="1234" t="str">
        <f t="shared" si="58"/>
        <v>-</v>
      </c>
      <c r="BU151" s="1234" t="str">
        <f t="shared" si="58"/>
        <v>-</v>
      </c>
      <c r="BV151" s="1234" t="str">
        <f t="shared" si="58"/>
        <v>-</v>
      </c>
      <c r="BW151" s="1234" t="str">
        <f t="shared" si="58"/>
        <v>-</v>
      </c>
      <c r="BX151" s="1654" t="str">
        <f t="shared" si="58"/>
        <v>-</v>
      </c>
      <c r="BY151" s="1653" t="str">
        <f t="shared" si="58"/>
        <v>-</v>
      </c>
      <c r="BZ151" s="1234" t="str">
        <f t="shared" si="58"/>
        <v>-</v>
      </c>
      <c r="CA151" s="1234" t="str">
        <f t="shared" si="58"/>
        <v>-</v>
      </c>
      <c r="CB151" s="1234" t="str">
        <f t="shared" si="58"/>
        <v>-</v>
      </c>
      <c r="CC151" s="1234" t="str">
        <f t="shared" si="58"/>
        <v>-</v>
      </c>
      <c r="CD151" s="1234" t="str">
        <f t="shared" si="58"/>
        <v>-</v>
      </c>
      <c r="CE151" s="1234" t="str">
        <f t="shared" si="58"/>
        <v>-</v>
      </c>
      <c r="CF151" s="1234" t="str">
        <f t="shared" si="58"/>
        <v>-</v>
      </c>
      <c r="CG151" s="1234" t="str">
        <f t="shared" si="58"/>
        <v>-</v>
      </c>
      <c r="CH151" s="1234" t="str">
        <f t="shared" si="58"/>
        <v>-</v>
      </c>
      <c r="CI151" s="1234" t="str">
        <f t="shared" si="58"/>
        <v>-</v>
      </c>
      <c r="CJ151" s="1234" t="str">
        <f t="shared" si="58"/>
        <v>-</v>
      </c>
      <c r="CK151" s="1234" t="str">
        <f t="shared" si="58"/>
        <v>-</v>
      </c>
      <c r="CL151" s="1654" t="str">
        <f t="shared" si="58"/>
        <v>-</v>
      </c>
      <c r="CM151" s="228" t="s">
        <v>275</v>
      </c>
      <c r="CN151" s="252" t="s">
        <v>273</v>
      </c>
      <c r="CO151" s="2"/>
    </row>
    <row r="152" spans="2:93" ht="28.5" customHeight="1" x14ac:dyDescent="0.2">
      <c r="B152" s="1783" t="s">
        <v>146</v>
      </c>
      <c r="C152" s="201" t="s">
        <v>263</v>
      </c>
      <c r="D152" s="1769"/>
      <c r="E152" s="1770"/>
      <c r="F152" s="1770"/>
      <c r="G152" s="1770"/>
      <c r="H152" s="1770"/>
      <c r="I152" s="1770"/>
      <c r="J152" s="1770"/>
      <c r="K152" s="1770"/>
      <c r="L152" s="1770"/>
      <c r="M152" s="1770"/>
      <c r="N152" s="1551"/>
      <c r="O152" s="1551"/>
      <c r="P152" s="1556"/>
      <c r="Q152" s="1305"/>
      <c r="R152" s="1769"/>
      <c r="S152" s="1770"/>
      <c r="T152" s="1770"/>
      <c r="U152" s="1770"/>
      <c r="V152" s="1770"/>
      <c r="W152" s="1770"/>
      <c r="X152" s="1770"/>
      <c r="Y152" s="1770"/>
      <c r="Z152" s="1770"/>
      <c r="AA152" s="1770"/>
      <c r="AB152" s="1551"/>
      <c r="AC152" s="1551"/>
      <c r="AD152" s="1556"/>
      <c r="AE152" s="1305"/>
      <c r="AF152" s="1769"/>
      <c r="AG152" s="1770"/>
      <c r="AH152" s="1770"/>
      <c r="AI152" s="1770"/>
      <c r="AJ152" s="1770"/>
      <c r="AK152" s="1770"/>
      <c r="AL152" s="1770"/>
      <c r="AM152" s="1770"/>
      <c r="AN152" s="1770"/>
      <c r="AO152" s="1770"/>
      <c r="AP152" s="1551"/>
      <c r="AQ152" s="1551"/>
      <c r="AR152" s="1556"/>
      <c r="AS152" s="1305"/>
      <c r="AT152" s="1803"/>
      <c r="AU152" s="1534"/>
      <c r="AV152" s="1652" t="s">
        <v>254</v>
      </c>
      <c r="AW152" s="1653" t="str">
        <f>IF(SUM(COUNTBLANK(D143),COUNTBLANK(D149),COUNTBLANK(D154))=0,(D143-D149+D154)/D143,"-")</f>
        <v>-</v>
      </c>
      <c r="AX152" s="1234" t="str">
        <f t="shared" ref="AX152:CL152" si="59">IF(SUM(COUNTBLANK(E143),COUNTBLANK(E149),COUNTBLANK(E154))=0,(E143-E149+E154)/E143,"-")</f>
        <v>-</v>
      </c>
      <c r="AY152" s="1234" t="str">
        <f t="shared" si="59"/>
        <v>-</v>
      </c>
      <c r="AZ152" s="1234" t="str">
        <f t="shared" si="59"/>
        <v>-</v>
      </c>
      <c r="BA152" s="1234" t="str">
        <f t="shared" si="59"/>
        <v>-</v>
      </c>
      <c r="BB152" s="1234" t="str">
        <f t="shared" si="59"/>
        <v>-</v>
      </c>
      <c r="BC152" s="1234" t="str">
        <f t="shared" si="59"/>
        <v>-</v>
      </c>
      <c r="BD152" s="1234" t="str">
        <f t="shared" si="59"/>
        <v>-</v>
      </c>
      <c r="BE152" s="1234" t="str">
        <f t="shared" si="59"/>
        <v>-</v>
      </c>
      <c r="BF152" s="1234" t="str">
        <f t="shared" si="59"/>
        <v>-</v>
      </c>
      <c r="BG152" s="1234" t="str">
        <f t="shared" si="59"/>
        <v>-</v>
      </c>
      <c r="BH152" s="1234" t="str">
        <f t="shared" si="59"/>
        <v>-</v>
      </c>
      <c r="BI152" s="1234" t="str">
        <f t="shared" si="59"/>
        <v>-</v>
      </c>
      <c r="BJ152" s="1654" t="str">
        <f t="shared" si="59"/>
        <v>-</v>
      </c>
      <c r="BK152" s="1653" t="str">
        <f t="shared" si="59"/>
        <v>-</v>
      </c>
      <c r="BL152" s="1234" t="str">
        <f t="shared" si="59"/>
        <v>-</v>
      </c>
      <c r="BM152" s="1234" t="str">
        <f t="shared" si="59"/>
        <v>-</v>
      </c>
      <c r="BN152" s="1234" t="str">
        <f t="shared" si="59"/>
        <v>-</v>
      </c>
      <c r="BO152" s="1234" t="str">
        <f t="shared" si="59"/>
        <v>-</v>
      </c>
      <c r="BP152" s="1234" t="str">
        <f t="shared" si="59"/>
        <v>-</v>
      </c>
      <c r="BQ152" s="1234" t="str">
        <f t="shared" si="59"/>
        <v>-</v>
      </c>
      <c r="BR152" s="1234" t="str">
        <f t="shared" si="59"/>
        <v>-</v>
      </c>
      <c r="BS152" s="1234" t="str">
        <f t="shared" si="59"/>
        <v>-</v>
      </c>
      <c r="BT152" s="1234" t="str">
        <f t="shared" si="59"/>
        <v>-</v>
      </c>
      <c r="BU152" s="1234" t="str">
        <f t="shared" si="59"/>
        <v>-</v>
      </c>
      <c r="BV152" s="1234" t="str">
        <f t="shared" si="59"/>
        <v>-</v>
      </c>
      <c r="BW152" s="1234" t="str">
        <f t="shared" si="59"/>
        <v>-</v>
      </c>
      <c r="BX152" s="1654" t="str">
        <f t="shared" si="59"/>
        <v>-</v>
      </c>
      <c r="BY152" s="1653" t="str">
        <f t="shared" si="59"/>
        <v>-</v>
      </c>
      <c r="BZ152" s="1234" t="str">
        <f t="shared" si="59"/>
        <v>-</v>
      </c>
      <c r="CA152" s="1234" t="str">
        <f t="shared" si="59"/>
        <v>-</v>
      </c>
      <c r="CB152" s="1234" t="str">
        <f t="shared" si="59"/>
        <v>-</v>
      </c>
      <c r="CC152" s="1234" t="str">
        <f t="shared" si="59"/>
        <v>-</v>
      </c>
      <c r="CD152" s="1234" t="str">
        <f t="shared" si="59"/>
        <v>-</v>
      </c>
      <c r="CE152" s="1234" t="str">
        <f t="shared" si="59"/>
        <v>-</v>
      </c>
      <c r="CF152" s="1234" t="str">
        <f t="shared" si="59"/>
        <v>-</v>
      </c>
      <c r="CG152" s="1234" t="str">
        <f t="shared" si="59"/>
        <v>-</v>
      </c>
      <c r="CH152" s="1234" t="str">
        <f t="shared" si="59"/>
        <v>-</v>
      </c>
      <c r="CI152" s="1234" t="str">
        <f t="shared" si="59"/>
        <v>-</v>
      </c>
      <c r="CJ152" s="1234" t="str">
        <f t="shared" si="59"/>
        <v>-</v>
      </c>
      <c r="CK152" s="1234" t="str">
        <f t="shared" si="59"/>
        <v>-</v>
      </c>
      <c r="CL152" s="1654" t="str">
        <f t="shared" si="59"/>
        <v>-</v>
      </c>
      <c r="CM152" s="228" t="s">
        <v>276</v>
      </c>
      <c r="CN152" s="252" t="s">
        <v>274</v>
      </c>
      <c r="CO152" s="2"/>
    </row>
    <row r="153" spans="2:93" ht="28.5" customHeight="1" x14ac:dyDescent="0.2">
      <c r="B153" s="1783" t="s">
        <v>147</v>
      </c>
      <c r="C153" s="201" t="s">
        <v>264</v>
      </c>
      <c r="D153" s="1769"/>
      <c r="E153" s="1770"/>
      <c r="F153" s="1770"/>
      <c r="G153" s="1770"/>
      <c r="H153" s="1770"/>
      <c r="I153" s="1770"/>
      <c r="J153" s="1770"/>
      <c r="K153" s="1770"/>
      <c r="L153" s="1770"/>
      <c r="M153" s="1770"/>
      <c r="N153" s="1551"/>
      <c r="O153" s="1551"/>
      <c r="P153" s="1556"/>
      <c r="Q153" s="1305"/>
      <c r="R153" s="1769"/>
      <c r="S153" s="1770"/>
      <c r="T153" s="1770"/>
      <c r="U153" s="1770"/>
      <c r="V153" s="1770"/>
      <c r="W153" s="1770"/>
      <c r="X153" s="1770"/>
      <c r="Y153" s="1770"/>
      <c r="Z153" s="1770"/>
      <c r="AA153" s="1770"/>
      <c r="AB153" s="1551"/>
      <c r="AC153" s="1551"/>
      <c r="AD153" s="1556"/>
      <c r="AE153" s="1305"/>
      <c r="AF153" s="1769"/>
      <c r="AG153" s="1770"/>
      <c r="AH153" s="1770"/>
      <c r="AI153" s="1770"/>
      <c r="AJ153" s="1770"/>
      <c r="AK153" s="1770"/>
      <c r="AL153" s="1770"/>
      <c r="AM153" s="1770"/>
      <c r="AN153" s="1770"/>
      <c r="AO153" s="1770"/>
      <c r="AP153" s="1551"/>
      <c r="AQ153" s="1551"/>
      <c r="AR153" s="1556"/>
      <c r="AS153" s="1305"/>
      <c r="AT153" s="1803"/>
      <c r="AU153" s="1534"/>
      <c r="AV153" s="1652" t="s">
        <v>255</v>
      </c>
      <c r="AW153" s="1656" t="str">
        <f>IF(SUM(COUNTBLANK(D149),COUNTBLANK(D154))=0,D154/D149,"-")</f>
        <v>-</v>
      </c>
      <c r="AX153" s="1235" t="str">
        <f t="shared" ref="AX153:CL153" si="60">IF(SUM(COUNTBLANK(E149),COUNTBLANK(E154))=0,E154/E149,"-")</f>
        <v>-</v>
      </c>
      <c r="AY153" s="1235" t="str">
        <f t="shared" si="60"/>
        <v>-</v>
      </c>
      <c r="AZ153" s="1235" t="str">
        <f t="shared" si="60"/>
        <v>-</v>
      </c>
      <c r="BA153" s="1235" t="str">
        <f t="shared" si="60"/>
        <v>-</v>
      </c>
      <c r="BB153" s="1235" t="str">
        <f t="shared" si="60"/>
        <v>-</v>
      </c>
      <c r="BC153" s="1235" t="str">
        <f t="shared" si="60"/>
        <v>-</v>
      </c>
      <c r="BD153" s="1235" t="str">
        <f t="shared" si="60"/>
        <v>-</v>
      </c>
      <c r="BE153" s="1235" t="str">
        <f t="shared" si="60"/>
        <v>-</v>
      </c>
      <c r="BF153" s="1235" t="str">
        <f t="shared" si="60"/>
        <v>-</v>
      </c>
      <c r="BG153" s="1235" t="str">
        <f t="shared" si="60"/>
        <v>-</v>
      </c>
      <c r="BH153" s="1235" t="str">
        <f t="shared" si="60"/>
        <v>-</v>
      </c>
      <c r="BI153" s="1235" t="str">
        <f t="shared" si="60"/>
        <v>-</v>
      </c>
      <c r="BJ153" s="1657" t="str">
        <f t="shared" si="60"/>
        <v>-</v>
      </c>
      <c r="BK153" s="1656" t="str">
        <f t="shared" si="60"/>
        <v>-</v>
      </c>
      <c r="BL153" s="1235" t="str">
        <f t="shared" si="60"/>
        <v>-</v>
      </c>
      <c r="BM153" s="1235" t="str">
        <f t="shared" si="60"/>
        <v>-</v>
      </c>
      <c r="BN153" s="1235" t="str">
        <f t="shared" si="60"/>
        <v>-</v>
      </c>
      <c r="BO153" s="1235" t="str">
        <f t="shared" si="60"/>
        <v>-</v>
      </c>
      <c r="BP153" s="1235" t="str">
        <f t="shared" si="60"/>
        <v>-</v>
      </c>
      <c r="BQ153" s="1235" t="str">
        <f t="shared" si="60"/>
        <v>-</v>
      </c>
      <c r="BR153" s="1235" t="str">
        <f t="shared" si="60"/>
        <v>-</v>
      </c>
      <c r="BS153" s="1235" t="str">
        <f t="shared" si="60"/>
        <v>-</v>
      </c>
      <c r="BT153" s="1235" t="str">
        <f t="shared" si="60"/>
        <v>-</v>
      </c>
      <c r="BU153" s="1235" t="str">
        <f t="shared" si="60"/>
        <v>-</v>
      </c>
      <c r="BV153" s="1235" t="str">
        <f t="shared" si="60"/>
        <v>-</v>
      </c>
      <c r="BW153" s="1235" t="str">
        <f t="shared" si="60"/>
        <v>-</v>
      </c>
      <c r="BX153" s="1657" t="str">
        <f t="shared" si="60"/>
        <v>-</v>
      </c>
      <c r="BY153" s="1656" t="str">
        <f t="shared" si="60"/>
        <v>-</v>
      </c>
      <c r="BZ153" s="1235" t="str">
        <f t="shared" si="60"/>
        <v>-</v>
      </c>
      <c r="CA153" s="1235" t="str">
        <f t="shared" si="60"/>
        <v>-</v>
      </c>
      <c r="CB153" s="1235" t="str">
        <f t="shared" si="60"/>
        <v>-</v>
      </c>
      <c r="CC153" s="1235" t="str">
        <f t="shared" si="60"/>
        <v>-</v>
      </c>
      <c r="CD153" s="1235" t="str">
        <f t="shared" si="60"/>
        <v>-</v>
      </c>
      <c r="CE153" s="1235" t="str">
        <f t="shared" si="60"/>
        <v>-</v>
      </c>
      <c r="CF153" s="1235" t="str">
        <f t="shared" si="60"/>
        <v>-</v>
      </c>
      <c r="CG153" s="1235" t="str">
        <f t="shared" si="60"/>
        <v>-</v>
      </c>
      <c r="CH153" s="1235" t="str">
        <f t="shared" si="60"/>
        <v>-</v>
      </c>
      <c r="CI153" s="1235" t="str">
        <f t="shared" si="60"/>
        <v>-</v>
      </c>
      <c r="CJ153" s="1235" t="str">
        <f t="shared" si="60"/>
        <v>-</v>
      </c>
      <c r="CK153" s="1235" t="str">
        <f t="shared" si="60"/>
        <v>-</v>
      </c>
      <c r="CL153" s="1657" t="str">
        <f t="shared" si="60"/>
        <v>-</v>
      </c>
      <c r="CM153" s="228" t="s">
        <v>171</v>
      </c>
      <c r="CN153" s="252" t="s">
        <v>277</v>
      </c>
      <c r="CO153" s="2"/>
    </row>
    <row r="154" spans="2:93" ht="28.5" customHeight="1" x14ac:dyDescent="0.2">
      <c r="B154" s="1783" t="s">
        <v>148</v>
      </c>
      <c r="C154" s="201" t="s">
        <v>265</v>
      </c>
      <c r="D154" s="1769"/>
      <c r="E154" s="1770"/>
      <c r="F154" s="1770"/>
      <c r="G154" s="1770"/>
      <c r="H154" s="1770"/>
      <c r="I154" s="1770"/>
      <c r="J154" s="1770"/>
      <c r="K154" s="1770"/>
      <c r="L154" s="1770"/>
      <c r="M154" s="1770"/>
      <c r="N154" s="1551"/>
      <c r="O154" s="1551"/>
      <c r="P154" s="1556"/>
      <c r="Q154" s="1305"/>
      <c r="R154" s="1769"/>
      <c r="S154" s="1770"/>
      <c r="T154" s="1770"/>
      <c r="U154" s="1770"/>
      <c r="V154" s="1770"/>
      <c r="W154" s="1770"/>
      <c r="X154" s="1770"/>
      <c r="Y154" s="1770"/>
      <c r="Z154" s="1770"/>
      <c r="AA154" s="1770"/>
      <c r="AB154" s="1551"/>
      <c r="AC154" s="1551"/>
      <c r="AD154" s="1556"/>
      <c r="AE154" s="1305"/>
      <c r="AF154" s="1769"/>
      <c r="AG154" s="1770"/>
      <c r="AH154" s="1770"/>
      <c r="AI154" s="1770"/>
      <c r="AJ154" s="1770"/>
      <c r="AK154" s="1770"/>
      <c r="AL154" s="1770"/>
      <c r="AM154" s="1770"/>
      <c r="AN154" s="1770"/>
      <c r="AO154" s="1770"/>
      <c r="AP154" s="1551"/>
      <c r="AQ154" s="1551"/>
      <c r="AR154" s="1556"/>
      <c r="AS154" s="1305"/>
      <c r="AT154" s="1803"/>
      <c r="AU154" s="1534"/>
      <c r="AV154" s="1614" t="s">
        <v>69</v>
      </c>
      <c r="AW154" s="1583"/>
      <c r="AX154" s="1577"/>
      <c r="AY154" s="1577"/>
      <c r="AZ154" s="1577"/>
      <c r="BA154" s="1577"/>
      <c r="BB154" s="1577"/>
      <c r="BC154" s="1577"/>
      <c r="BD154" s="1577"/>
      <c r="BE154" s="1578"/>
      <c r="BF154" s="1578"/>
      <c r="BG154" s="1578"/>
      <c r="BH154" s="1578"/>
      <c r="BI154" s="1578"/>
      <c r="BJ154" s="1602"/>
      <c r="BK154" s="1592"/>
      <c r="BL154" s="1592"/>
      <c r="BM154" s="1592"/>
      <c r="BN154" s="1592"/>
      <c r="BO154" s="1592"/>
      <c r="BP154" s="1592"/>
      <c r="BQ154" s="1592"/>
      <c r="BR154" s="1592"/>
      <c r="BS154" s="1592"/>
      <c r="BT154" s="1592"/>
      <c r="BU154" s="1592"/>
      <c r="BV154" s="1592"/>
      <c r="BW154" s="1592"/>
      <c r="BX154" s="1602"/>
      <c r="BY154" s="1583"/>
      <c r="BZ154" s="1577"/>
      <c r="CA154" s="1577"/>
      <c r="CB154" s="1577"/>
      <c r="CC154" s="1577"/>
      <c r="CD154" s="1577"/>
      <c r="CE154" s="1577"/>
      <c r="CF154" s="1577"/>
      <c r="CG154" s="1578"/>
      <c r="CH154" s="1578"/>
      <c r="CI154" s="1578"/>
      <c r="CJ154" s="1578"/>
      <c r="CK154" s="1578"/>
      <c r="CL154" s="1602"/>
      <c r="CM154" s="221"/>
      <c r="CN154" s="238"/>
      <c r="CO154" s="2"/>
    </row>
    <row r="155" spans="2:93" ht="28.5" customHeight="1" x14ac:dyDescent="0.2">
      <c r="B155" s="1783" t="s">
        <v>149</v>
      </c>
      <c r="C155" s="201" t="s">
        <v>568</v>
      </c>
      <c r="D155" s="1769"/>
      <c r="E155" s="1770"/>
      <c r="F155" s="1770"/>
      <c r="G155" s="1770"/>
      <c r="H155" s="1770"/>
      <c r="I155" s="1770"/>
      <c r="J155" s="1770"/>
      <c r="K155" s="1770"/>
      <c r="L155" s="1770"/>
      <c r="M155" s="1770"/>
      <c r="N155" s="1551"/>
      <c r="O155" s="1551"/>
      <c r="P155" s="1556"/>
      <c r="Q155" s="1305"/>
      <c r="R155" s="1769"/>
      <c r="S155" s="1770"/>
      <c r="T155" s="1770"/>
      <c r="U155" s="1770"/>
      <c r="V155" s="1770"/>
      <c r="W155" s="1770"/>
      <c r="X155" s="1770"/>
      <c r="Y155" s="1770"/>
      <c r="Z155" s="1770"/>
      <c r="AA155" s="1770"/>
      <c r="AB155" s="1551"/>
      <c r="AC155" s="1551"/>
      <c r="AD155" s="1556"/>
      <c r="AE155" s="1305"/>
      <c r="AF155" s="1769"/>
      <c r="AG155" s="1770"/>
      <c r="AH155" s="1770"/>
      <c r="AI155" s="1770"/>
      <c r="AJ155" s="1770"/>
      <c r="AK155" s="1770"/>
      <c r="AL155" s="1770"/>
      <c r="AM155" s="1770"/>
      <c r="AN155" s="1770"/>
      <c r="AO155" s="1770"/>
      <c r="AP155" s="1551"/>
      <c r="AQ155" s="1551"/>
      <c r="AR155" s="1556"/>
      <c r="AS155" s="1305"/>
      <c r="AT155" s="1803"/>
      <c r="AU155" s="1534"/>
      <c r="AV155" s="1652" t="s">
        <v>157</v>
      </c>
      <c r="AW155" s="1653" t="str">
        <f>IF(SUM(COUNTBLANK(D143),COUNTBLANK(D158),COUNTBLANK(D159))=0,D159/(D143+D158),"-")</f>
        <v>-</v>
      </c>
      <c r="AX155" s="1234" t="str">
        <f t="shared" ref="AX155:CL155" si="61">IF(SUM(COUNTBLANK(E143),COUNTBLANK(E158),COUNTBLANK(E159))=0,E159/(E143+E158),"-")</f>
        <v>-</v>
      </c>
      <c r="AY155" s="1234" t="str">
        <f t="shared" si="61"/>
        <v>-</v>
      </c>
      <c r="AZ155" s="1234" t="str">
        <f t="shared" si="61"/>
        <v>-</v>
      </c>
      <c r="BA155" s="1234" t="str">
        <f t="shared" si="61"/>
        <v>-</v>
      </c>
      <c r="BB155" s="1234" t="str">
        <f t="shared" si="61"/>
        <v>-</v>
      </c>
      <c r="BC155" s="1234" t="str">
        <f t="shared" si="61"/>
        <v>-</v>
      </c>
      <c r="BD155" s="1234" t="str">
        <f t="shared" si="61"/>
        <v>-</v>
      </c>
      <c r="BE155" s="1234" t="str">
        <f t="shared" si="61"/>
        <v>-</v>
      </c>
      <c r="BF155" s="1234" t="str">
        <f t="shared" si="61"/>
        <v>-</v>
      </c>
      <c r="BG155" s="1234" t="str">
        <f t="shared" si="61"/>
        <v>-</v>
      </c>
      <c r="BH155" s="1234" t="str">
        <f t="shared" si="61"/>
        <v>-</v>
      </c>
      <c r="BI155" s="1234" t="str">
        <f t="shared" si="61"/>
        <v>-</v>
      </c>
      <c r="BJ155" s="1654" t="str">
        <f t="shared" si="61"/>
        <v>-</v>
      </c>
      <c r="BK155" s="1653" t="str">
        <f t="shared" si="61"/>
        <v>-</v>
      </c>
      <c r="BL155" s="1234" t="str">
        <f t="shared" si="61"/>
        <v>-</v>
      </c>
      <c r="BM155" s="1234" t="str">
        <f t="shared" si="61"/>
        <v>-</v>
      </c>
      <c r="BN155" s="1234" t="str">
        <f t="shared" si="61"/>
        <v>-</v>
      </c>
      <c r="BO155" s="1234" t="str">
        <f t="shared" si="61"/>
        <v>-</v>
      </c>
      <c r="BP155" s="1234" t="str">
        <f t="shared" si="61"/>
        <v>-</v>
      </c>
      <c r="BQ155" s="1234" t="str">
        <f t="shared" si="61"/>
        <v>-</v>
      </c>
      <c r="BR155" s="1234" t="str">
        <f t="shared" si="61"/>
        <v>-</v>
      </c>
      <c r="BS155" s="1234" t="str">
        <f t="shared" si="61"/>
        <v>-</v>
      </c>
      <c r="BT155" s="1234" t="str">
        <f t="shared" si="61"/>
        <v>-</v>
      </c>
      <c r="BU155" s="1234" t="str">
        <f t="shared" si="61"/>
        <v>-</v>
      </c>
      <c r="BV155" s="1234" t="str">
        <f t="shared" si="61"/>
        <v>-</v>
      </c>
      <c r="BW155" s="1234" t="str">
        <f t="shared" si="61"/>
        <v>-</v>
      </c>
      <c r="BX155" s="1654" t="str">
        <f t="shared" si="61"/>
        <v>-</v>
      </c>
      <c r="BY155" s="1653" t="str">
        <f t="shared" si="61"/>
        <v>-</v>
      </c>
      <c r="BZ155" s="1234" t="str">
        <f t="shared" si="61"/>
        <v>-</v>
      </c>
      <c r="CA155" s="1234" t="str">
        <f t="shared" si="61"/>
        <v>-</v>
      </c>
      <c r="CB155" s="1234" t="str">
        <f t="shared" si="61"/>
        <v>-</v>
      </c>
      <c r="CC155" s="1234" t="str">
        <f t="shared" si="61"/>
        <v>-</v>
      </c>
      <c r="CD155" s="1234" t="str">
        <f t="shared" si="61"/>
        <v>-</v>
      </c>
      <c r="CE155" s="1234" t="str">
        <f t="shared" si="61"/>
        <v>-</v>
      </c>
      <c r="CF155" s="1234" t="str">
        <f t="shared" si="61"/>
        <v>-</v>
      </c>
      <c r="CG155" s="1234" t="str">
        <f t="shared" si="61"/>
        <v>-</v>
      </c>
      <c r="CH155" s="1234" t="str">
        <f t="shared" si="61"/>
        <v>-</v>
      </c>
      <c r="CI155" s="1234" t="str">
        <f t="shared" si="61"/>
        <v>-</v>
      </c>
      <c r="CJ155" s="1234" t="str">
        <f t="shared" si="61"/>
        <v>-</v>
      </c>
      <c r="CK155" s="1234" t="str">
        <f t="shared" si="61"/>
        <v>-</v>
      </c>
      <c r="CL155" s="1654" t="str">
        <f t="shared" si="61"/>
        <v>-</v>
      </c>
      <c r="CM155" s="228" t="s">
        <v>553</v>
      </c>
      <c r="CN155" s="252" t="s">
        <v>194</v>
      </c>
      <c r="CO155" s="2"/>
    </row>
    <row r="156" spans="2:93" ht="28.5" customHeight="1" thickBot="1" x14ac:dyDescent="0.25">
      <c r="B156" s="1821" t="s">
        <v>150</v>
      </c>
      <c r="C156" s="1822" t="s">
        <v>550</v>
      </c>
      <c r="D156" s="1787"/>
      <c r="E156" s="1788"/>
      <c r="F156" s="1788"/>
      <c r="G156" s="1788"/>
      <c r="H156" s="1788"/>
      <c r="I156" s="1788"/>
      <c r="J156" s="1788"/>
      <c r="K156" s="1788"/>
      <c r="L156" s="1788"/>
      <c r="M156" s="1788"/>
      <c r="N156" s="1790"/>
      <c r="O156" s="1790"/>
      <c r="P156" s="1791"/>
      <c r="Q156" s="1792"/>
      <c r="R156" s="1787"/>
      <c r="S156" s="1788"/>
      <c r="T156" s="1788"/>
      <c r="U156" s="1788"/>
      <c r="V156" s="1788"/>
      <c r="W156" s="1788"/>
      <c r="X156" s="1788"/>
      <c r="Y156" s="1788"/>
      <c r="Z156" s="1788"/>
      <c r="AA156" s="1788"/>
      <c r="AB156" s="1790"/>
      <c r="AC156" s="1790"/>
      <c r="AD156" s="1791"/>
      <c r="AE156" s="1792"/>
      <c r="AF156" s="1787"/>
      <c r="AG156" s="1788"/>
      <c r="AH156" s="1788"/>
      <c r="AI156" s="1788"/>
      <c r="AJ156" s="1788"/>
      <c r="AK156" s="1788"/>
      <c r="AL156" s="1788"/>
      <c r="AM156" s="1788"/>
      <c r="AN156" s="1788"/>
      <c r="AO156" s="1788"/>
      <c r="AP156" s="1790"/>
      <c r="AQ156" s="1790"/>
      <c r="AR156" s="1791"/>
      <c r="AS156" s="1792"/>
      <c r="AT156" s="1801"/>
      <c r="AU156" s="1534"/>
      <c r="AV156" s="1614" t="s">
        <v>73</v>
      </c>
      <c r="AW156" s="1583"/>
      <c r="AX156" s="1577"/>
      <c r="AY156" s="1577"/>
      <c r="AZ156" s="1577"/>
      <c r="BA156" s="1577"/>
      <c r="BB156" s="1577"/>
      <c r="BC156" s="1577"/>
      <c r="BD156" s="1577"/>
      <c r="BE156" s="1578"/>
      <c r="BF156" s="1578"/>
      <c r="BG156" s="1578"/>
      <c r="BH156" s="1578"/>
      <c r="BI156" s="1578"/>
      <c r="BJ156" s="1602"/>
      <c r="BK156" s="1592"/>
      <c r="BL156" s="1592"/>
      <c r="BM156" s="1592"/>
      <c r="BN156" s="1592"/>
      <c r="BO156" s="1592"/>
      <c r="BP156" s="1592"/>
      <c r="BQ156" s="1592"/>
      <c r="BR156" s="1592"/>
      <c r="BS156" s="1592"/>
      <c r="BT156" s="1592"/>
      <c r="BU156" s="1592"/>
      <c r="BV156" s="1592"/>
      <c r="BW156" s="1592"/>
      <c r="BX156" s="1602"/>
      <c r="BY156" s="1583"/>
      <c r="BZ156" s="1577"/>
      <c r="CA156" s="1577"/>
      <c r="CB156" s="1577"/>
      <c r="CC156" s="1577"/>
      <c r="CD156" s="1577"/>
      <c r="CE156" s="1577"/>
      <c r="CF156" s="1577"/>
      <c r="CG156" s="1578"/>
      <c r="CH156" s="1578"/>
      <c r="CI156" s="1578"/>
      <c r="CJ156" s="1578"/>
      <c r="CK156" s="1578"/>
      <c r="CL156" s="1602"/>
      <c r="CM156" s="221"/>
      <c r="CN156" s="238"/>
      <c r="CO156" s="2"/>
    </row>
    <row r="157" spans="2:93" ht="28.5" customHeight="1" x14ac:dyDescent="0.2">
      <c r="B157" s="1794" t="s">
        <v>49</v>
      </c>
      <c r="C157" s="170"/>
      <c r="D157" s="1795"/>
      <c r="E157" s="1796"/>
      <c r="F157" s="1796"/>
      <c r="G157" s="1796"/>
      <c r="H157" s="1796"/>
      <c r="I157" s="1796"/>
      <c r="J157" s="1796"/>
      <c r="K157" s="1796"/>
      <c r="L157" s="1796"/>
      <c r="M157" s="1796"/>
      <c r="N157" s="1797"/>
      <c r="O157" s="1797"/>
      <c r="P157" s="1798"/>
      <c r="Q157" s="1799"/>
      <c r="R157" s="1795"/>
      <c r="S157" s="1796"/>
      <c r="T157" s="1796"/>
      <c r="U157" s="1796"/>
      <c r="V157" s="1796"/>
      <c r="W157" s="1796"/>
      <c r="X157" s="1796"/>
      <c r="Y157" s="1796"/>
      <c r="Z157" s="1796"/>
      <c r="AA157" s="1796"/>
      <c r="AB157" s="1797"/>
      <c r="AC157" s="1797"/>
      <c r="AD157" s="1798"/>
      <c r="AE157" s="1799"/>
      <c r="AF157" s="1795"/>
      <c r="AG157" s="1796"/>
      <c r="AH157" s="1796"/>
      <c r="AI157" s="1796"/>
      <c r="AJ157" s="1796"/>
      <c r="AK157" s="1796"/>
      <c r="AL157" s="1796"/>
      <c r="AM157" s="1796"/>
      <c r="AN157" s="1796"/>
      <c r="AO157" s="1796"/>
      <c r="AP157" s="1797"/>
      <c r="AQ157" s="1797"/>
      <c r="AR157" s="1798"/>
      <c r="AS157" s="1799"/>
      <c r="AT157" s="1826"/>
      <c r="AU157" s="56"/>
      <c r="AV157" s="1652" t="s">
        <v>70</v>
      </c>
      <c r="AW157" s="1653" t="str">
        <f>IF(SUM(COUNTBLANK(D143),COUNTBLANK(D155))=0,D143/D155,"-")</f>
        <v>-</v>
      </c>
      <c r="AX157" s="1234" t="str">
        <f t="shared" ref="AX157:CL157" si="62">IF(SUM(COUNTBLANK(E143),COUNTBLANK(E155))=0,E143/E155,"-")</f>
        <v>-</v>
      </c>
      <c r="AY157" s="1234" t="str">
        <f t="shared" si="62"/>
        <v>-</v>
      </c>
      <c r="AZ157" s="1234" t="str">
        <f t="shared" si="62"/>
        <v>-</v>
      </c>
      <c r="BA157" s="1234" t="str">
        <f t="shared" si="62"/>
        <v>-</v>
      </c>
      <c r="BB157" s="1234" t="str">
        <f t="shared" si="62"/>
        <v>-</v>
      </c>
      <c r="BC157" s="1234" t="str">
        <f t="shared" si="62"/>
        <v>-</v>
      </c>
      <c r="BD157" s="1234" t="str">
        <f t="shared" si="62"/>
        <v>-</v>
      </c>
      <c r="BE157" s="1234" t="str">
        <f t="shared" si="62"/>
        <v>-</v>
      </c>
      <c r="BF157" s="1234" t="str">
        <f t="shared" si="62"/>
        <v>-</v>
      </c>
      <c r="BG157" s="1234" t="str">
        <f t="shared" si="62"/>
        <v>-</v>
      </c>
      <c r="BH157" s="1234" t="str">
        <f t="shared" si="62"/>
        <v>-</v>
      </c>
      <c r="BI157" s="1234" t="str">
        <f t="shared" si="62"/>
        <v>-</v>
      </c>
      <c r="BJ157" s="1654" t="str">
        <f t="shared" si="62"/>
        <v>-</v>
      </c>
      <c r="BK157" s="1653" t="str">
        <f t="shared" si="62"/>
        <v>-</v>
      </c>
      <c r="BL157" s="1234" t="str">
        <f t="shared" si="62"/>
        <v>-</v>
      </c>
      <c r="BM157" s="1234" t="str">
        <f t="shared" si="62"/>
        <v>-</v>
      </c>
      <c r="BN157" s="1234" t="str">
        <f t="shared" si="62"/>
        <v>-</v>
      </c>
      <c r="BO157" s="1234" t="str">
        <f t="shared" si="62"/>
        <v>-</v>
      </c>
      <c r="BP157" s="1234" t="str">
        <f t="shared" si="62"/>
        <v>-</v>
      </c>
      <c r="BQ157" s="1234" t="str">
        <f t="shared" si="62"/>
        <v>-</v>
      </c>
      <c r="BR157" s="1234" t="str">
        <f t="shared" si="62"/>
        <v>-</v>
      </c>
      <c r="BS157" s="1234" t="str">
        <f t="shared" si="62"/>
        <v>-</v>
      </c>
      <c r="BT157" s="1234" t="str">
        <f t="shared" si="62"/>
        <v>-</v>
      </c>
      <c r="BU157" s="1234" t="str">
        <f t="shared" si="62"/>
        <v>-</v>
      </c>
      <c r="BV157" s="1234" t="str">
        <f t="shared" si="62"/>
        <v>-</v>
      </c>
      <c r="BW157" s="1234" t="str">
        <f t="shared" si="62"/>
        <v>-</v>
      </c>
      <c r="BX157" s="1654" t="str">
        <f t="shared" si="62"/>
        <v>-</v>
      </c>
      <c r="BY157" s="1653" t="str">
        <f t="shared" si="62"/>
        <v>-</v>
      </c>
      <c r="BZ157" s="1234" t="str">
        <f t="shared" si="62"/>
        <v>-</v>
      </c>
      <c r="CA157" s="1234" t="str">
        <f t="shared" si="62"/>
        <v>-</v>
      </c>
      <c r="CB157" s="1234" t="str">
        <f t="shared" si="62"/>
        <v>-</v>
      </c>
      <c r="CC157" s="1234" t="str">
        <f t="shared" si="62"/>
        <v>-</v>
      </c>
      <c r="CD157" s="1234" t="str">
        <f t="shared" si="62"/>
        <v>-</v>
      </c>
      <c r="CE157" s="1234" t="str">
        <f t="shared" si="62"/>
        <v>-</v>
      </c>
      <c r="CF157" s="1234" t="str">
        <f t="shared" si="62"/>
        <v>-</v>
      </c>
      <c r="CG157" s="1234" t="str">
        <f t="shared" si="62"/>
        <v>-</v>
      </c>
      <c r="CH157" s="1234" t="str">
        <f t="shared" si="62"/>
        <v>-</v>
      </c>
      <c r="CI157" s="1234" t="str">
        <f t="shared" si="62"/>
        <v>-</v>
      </c>
      <c r="CJ157" s="1234" t="str">
        <f t="shared" si="62"/>
        <v>-</v>
      </c>
      <c r="CK157" s="1234" t="str">
        <f t="shared" si="62"/>
        <v>-</v>
      </c>
      <c r="CL157" s="1654" t="str">
        <f t="shared" si="62"/>
        <v>-</v>
      </c>
      <c r="CM157" s="228" t="s">
        <v>175</v>
      </c>
      <c r="CN157" s="250" t="s">
        <v>195</v>
      </c>
      <c r="CO157" s="2"/>
    </row>
    <row r="158" spans="2:93" ht="28.5" customHeight="1" thickBot="1" x14ac:dyDescent="0.25">
      <c r="B158" s="1783" t="s">
        <v>151</v>
      </c>
      <c r="C158" s="201" t="s">
        <v>50</v>
      </c>
      <c r="D158" s="1769"/>
      <c r="E158" s="1770"/>
      <c r="F158" s="1770"/>
      <c r="G158" s="1770"/>
      <c r="H158" s="1770"/>
      <c r="I158" s="1770"/>
      <c r="J158" s="1770"/>
      <c r="K158" s="1770"/>
      <c r="L158" s="1770"/>
      <c r="M158" s="1770"/>
      <c r="N158" s="1551"/>
      <c r="O158" s="1551"/>
      <c r="P158" s="1556"/>
      <c r="Q158" s="1762"/>
      <c r="R158" s="1771"/>
      <c r="S158" s="1770"/>
      <c r="T158" s="1770"/>
      <c r="U158" s="1770"/>
      <c r="V158" s="1770"/>
      <c r="W158" s="1770"/>
      <c r="X158" s="1770"/>
      <c r="Y158" s="1770"/>
      <c r="Z158" s="1770"/>
      <c r="AA158" s="1770"/>
      <c r="AB158" s="1551"/>
      <c r="AC158" s="1551"/>
      <c r="AD158" s="1556"/>
      <c r="AE158" s="1762"/>
      <c r="AF158" s="1771"/>
      <c r="AG158" s="1770"/>
      <c r="AH158" s="1770"/>
      <c r="AI158" s="1770"/>
      <c r="AJ158" s="1770"/>
      <c r="AK158" s="1770"/>
      <c r="AL158" s="1770"/>
      <c r="AM158" s="1770"/>
      <c r="AN158" s="1770"/>
      <c r="AO158" s="1770"/>
      <c r="AP158" s="1551"/>
      <c r="AQ158" s="1551"/>
      <c r="AR158" s="1556"/>
      <c r="AS158" s="1305"/>
      <c r="AT158" s="1803"/>
      <c r="AU158" s="1534"/>
      <c r="AV158" s="1658" t="s">
        <v>71</v>
      </c>
      <c r="AW158" s="1659" t="str">
        <f>IF(SUM(COUNTBLANK(D143),COUNTBLANK(D155),COUNTBLANK(D158))=0,(D143+D158)/D155,"-")</f>
        <v>-</v>
      </c>
      <c r="AX158" s="1236" t="str">
        <f t="shared" ref="AX158:CL158" si="63">IF(SUM(COUNTBLANK(E143),COUNTBLANK(E155),COUNTBLANK(E158))=0,(E143+E158)/E155,"-")</f>
        <v>-</v>
      </c>
      <c r="AY158" s="1236" t="str">
        <f t="shared" si="63"/>
        <v>-</v>
      </c>
      <c r="AZ158" s="1236" t="str">
        <f t="shared" si="63"/>
        <v>-</v>
      </c>
      <c r="BA158" s="1236" t="str">
        <f t="shared" si="63"/>
        <v>-</v>
      </c>
      <c r="BB158" s="1236" t="str">
        <f t="shared" si="63"/>
        <v>-</v>
      </c>
      <c r="BC158" s="1236" t="str">
        <f t="shared" si="63"/>
        <v>-</v>
      </c>
      <c r="BD158" s="1236" t="str">
        <f t="shared" si="63"/>
        <v>-</v>
      </c>
      <c r="BE158" s="1236" t="str">
        <f t="shared" si="63"/>
        <v>-</v>
      </c>
      <c r="BF158" s="1236" t="str">
        <f t="shared" si="63"/>
        <v>-</v>
      </c>
      <c r="BG158" s="1236" t="str">
        <f t="shared" si="63"/>
        <v>-</v>
      </c>
      <c r="BH158" s="1236" t="str">
        <f t="shared" si="63"/>
        <v>-</v>
      </c>
      <c r="BI158" s="1236" t="str">
        <f t="shared" si="63"/>
        <v>-</v>
      </c>
      <c r="BJ158" s="1660" t="str">
        <f t="shared" si="63"/>
        <v>-</v>
      </c>
      <c r="BK158" s="1659" t="str">
        <f t="shared" si="63"/>
        <v>-</v>
      </c>
      <c r="BL158" s="1236" t="str">
        <f t="shared" si="63"/>
        <v>-</v>
      </c>
      <c r="BM158" s="1236" t="str">
        <f t="shared" si="63"/>
        <v>-</v>
      </c>
      <c r="BN158" s="1236" t="str">
        <f t="shared" si="63"/>
        <v>-</v>
      </c>
      <c r="BO158" s="1236" t="str">
        <f t="shared" si="63"/>
        <v>-</v>
      </c>
      <c r="BP158" s="1236" t="str">
        <f t="shared" si="63"/>
        <v>-</v>
      </c>
      <c r="BQ158" s="1236" t="str">
        <f t="shared" si="63"/>
        <v>-</v>
      </c>
      <c r="BR158" s="1236" t="str">
        <f t="shared" si="63"/>
        <v>-</v>
      </c>
      <c r="BS158" s="1236" t="str">
        <f t="shared" si="63"/>
        <v>-</v>
      </c>
      <c r="BT158" s="1236" t="str">
        <f t="shared" si="63"/>
        <v>-</v>
      </c>
      <c r="BU158" s="1236" t="str">
        <f t="shared" si="63"/>
        <v>-</v>
      </c>
      <c r="BV158" s="1236" t="str">
        <f t="shared" si="63"/>
        <v>-</v>
      </c>
      <c r="BW158" s="1236" t="str">
        <f t="shared" si="63"/>
        <v>-</v>
      </c>
      <c r="BX158" s="1660" t="str">
        <f t="shared" si="63"/>
        <v>-</v>
      </c>
      <c r="BY158" s="1659" t="str">
        <f t="shared" si="63"/>
        <v>-</v>
      </c>
      <c r="BZ158" s="1236" t="str">
        <f t="shared" si="63"/>
        <v>-</v>
      </c>
      <c r="CA158" s="1236" t="str">
        <f t="shared" si="63"/>
        <v>-</v>
      </c>
      <c r="CB158" s="1236" t="str">
        <f t="shared" si="63"/>
        <v>-</v>
      </c>
      <c r="CC158" s="1236" t="str">
        <f t="shared" si="63"/>
        <v>-</v>
      </c>
      <c r="CD158" s="1236" t="str">
        <f t="shared" si="63"/>
        <v>-</v>
      </c>
      <c r="CE158" s="1236" t="str">
        <f t="shared" si="63"/>
        <v>-</v>
      </c>
      <c r="CF158" s="1236" t="str">
        <f t="shared" si="63"/>
        <v>-</v>
      </c>
      <c r="CG158" s="1236" t="str">
        <f t="shared" si="63"/>
        <v>-</v>
      </c>
      <c r="CH158" s="1236" t="str">
        <f t="shared" si="63"/>
        <v>-</v>
      </c>
      <c r="CI158" s="1236" t="str">
        <f t="shared" si="63"/>
        <v>-</v>
      </c>
      <c r="CJ158" s="1236" t="str">
        <f t="shared" si="63"/>
        <v>-</v>
      </c>
      <c r="CK158" s="1236" t="str">
        <f t="shared" si="63"/>
        <v>-</v>
      </c>
      <c r="CL158" s="1660" t="str">
        <f t="shared" si="63"/>
        <v>-</v>
      </c>
      <c r="CM158" s="229" t="s">
        <v>554</v>
      </c>
      <c r="CN158" s="251" t="s">
        <v>196</v>
      </c>
      <c r="CO158" s="2"/>
    </row>
    <row r="159" spans="2:93" ht="28.5" customHeight="1" thickBot="1" x14ac:dyDescent="0.25">
      <c r="B159" s="1785" t="s">
        <v>152</v>
      </c>
      <c r="C159" s="1786" t="s">
        <v>569</v>
      </c>
      <c r="D159" s="1804"/>
      <c r="E159" s="1805"/>
      <c r="F159" s="1805"/>
      <c r="G159" s="1805"/>
      <c r="H159" s="1805"/>
      <c r="I159" s="1805"/>
      <c r="J159" s="1805"/>
      <c r="K159" s="1805"/>
      <c r="L159" s="1805"/>
      <c r="M159" s="1805"/>
      <c r="N159" s="1790"/>
      <c r="O159" s="1790"/>
      <c r="P159" s="1791"/>
      <c r="Q159" s="1806"/>
      <c r="R159" s="1807"/>
      <c r="S159" s="1805"/>
      <c r="T159" s="1805"/>
      <c r="U159" s="1805"/>
      <c r="V159" s="1805"/>
      <c r="W159" s="1805"/>
      <c r="X159" s="1805"/>
      <c r="Y159" s="1805"/>
      <c r="Z159" s="1805"/>
      <c r="AA159" s="1805"/>
      <c r="AB159" s="1790"/>
      <c r="AC159" s="1790"/>
      <c r="AD159" s="1791"/>
      <c r="AE159" s="1806"/>
      <c r="AF159" s="1807"/>
      <c r="AG159" s="1805"/>
      <c r="AH159" s="1805"/>
      <c r="AI159" s="1805"/>
      <c r="AJ159" s="1805"/>
      <c r="AK159" s="1805"/>
      <c r="AL159" s="1805"/>
      <c r="AM159" s="1805"/>
      <c r="AN159" s="1805"/>
      <c r="AO159" s="1805"/>
      <c r="AP159" s="1790"/>
      <c r="AQ159" s="1790"/>
      <c r="AR159" s="1791"/>
      <c r="AS159" s="1792"/>
      <c r="AT159" s="1801"/>
      <c r="AU159" s="1534"/>
      <c r="AV159" s="48"/>
      <c r="AW159" s="1221" t="s">
        <v>1490</v>
      </c>
      <c r="AX159" s="1221" t="s">
        <v>1491</v>
      </c>
      <c r="AY159" s="1221" t="s">
        <v>1492</v>
      </c>
      <c r="AZ159" s="1221" t="s">
        <v>1493</v>
      </c>
      <c r="BA159" s="1221" t="s">
        <v>1494</v>
      </c>
      <c r="BB159" s="1221" t="s">
        <v>1495</v>
      </c>
      <c r="BC159" s="1221" t="s">
        <v>1496</v>
      </c>
      <c r="BD159" s="1221" t="s">
        <v>1497</v>
      </c>
      <c r="BE159" s="1221" t="s">
        <v>1498</v>
      </c>
      <c r="BF159" s="1221" t="s">
        <v>1499</v>
      </c>
      <c r="BG159" s="1221" t="s">
        <v>1500</v>
      </c>
      <c r="BH159" s="1221" t="s">
        <v>1501</v>
      </c>
      <c r="BI159" s="1221" t="s">
        <v>1502</v>
      </c>
      <c r="BJ159" s="1221" t="s">
        <v>1503</v>
      </c>
      <c r="BK159" s="1221" t="s">
        <v>1504</v>
      </c>
      <c r="BL159" s="1221" t="s">
        <v>1505</v>
      </c>
      <c r="BM159" s="1221" t="s">
        <v>1506</v>
      </c>
      <c r="BN159" s="1221" t="s">
        <v>1507</v>
      </c>
      <c r="BO159" s="1221" t="s">
        <v>1508</v>
      </c>
      <c r="BP159" s="1221" t="s">
        <v>1509</v>
      </c>
      <c r="BQ159" s="1221" t="s">
        <v>1510</v>
      </c>
      <c r="BR159" s="1221" t="s">
        <v>1511</v>
      </c>
      <c r="BS159" s="1221" t="s">
        <v>1512</v>
      </c>
      <c r="BT159" s="1221" t="s">
        <v>1513</v>
      </c>
      <c r="BU159" s="1221" t="s">
        <v>1514</v>
      </c>
      <c r="BV159" s="1221" t="s">
        <v>1515</v>
      </c>
      <c r="BW159" s="1221" t="s">
        <v>1516</v>
      </c>
      <c r="BX159" s="1221" t="s">
        <v>1517</v>
      </c>
      <c r="BY159" s="1221" t="s">
        <v>1518</v>
      </c>
      <c r="BZ159" s="1221" t="s">
        <v>1519</v>
      </c>
      <c r="CA159" s="1221" t="s">
        <v>1520</v>
      </c>
      <c r="CB159" s="1221" t="s">
        <v>1521</v>
      </c>
      <c r="CC159" s="1221" t="s">
        <v>1522</v>
      </c>
      <c r="CD159" s="1221" t="s">
        <v>1523</v>
      </c>
      <c r="CE159" s="1221" t="s">
        <v>1524</v>
      </c>
      <c r="CF159" s="1221" t="s">
        <v>1525</v>
      </c>
      <c r="CG159" s="1221" t="s">
        <v>1526</v>
      </c>
      <c r="CH159" s="1221" t="s">
        <v>1527</v>
      </c>
      <c r="CI159" s="1221" t="s">
        <v>1528</v>
      </c>
      <c r="CJ159" s="1221" t="s">
        <v>1529</v>
      </c>
      <c r="CK159" s="1221" t="s">
        <v>1530</v>
      </c>
      <c r="CL159" s="1221" t="s">
        <v>1531</v>
      </c>
      <c r="CM159" s="48"/>
      <c r="CN159" s="48"/>
      <c r="CO159" s="2"/>
    </row>
    <row r="160" spans="2:93" ht="45" customHeight="1" x14ac:dyDescent="0.2">
      <c r="B160" s="1809" t="s">
        <v>153</v>
      </c>
      <c r="C160" s="1810" t="s">
        <v>1117</v>
      </c>
      <c r="D160" s="1829" t="s">
        <v>1153</v>
      </c>
      <c r="E160" s="1812" t="s">
        <v>1153</v>
      </c>
      <c r="F160" s="1812" t="s">
        <v>1153</v>
      </c>
      <c r="G160" s="1812" t="s">
        <v>1153</v>
      </c>
      <c r="H160" s="1812" t="s">
        <v>1153</v>
      </c>
      <c r="I160" s="1812" t="s">
        <v>1153</v>
      </c>
      <c r="J160" s="1812" t="s">
        <v>1153</v>
      </c>
      <c r="K160" s="1812" t="s">
        <v>1153</v>
      </c>
      <c r="L160" s="1812" t="s">
        <v>1153</v>
      </c>
      <c r="M160" s="1812" t="s">
        <v>1153</v>
      </c>
      <c r="N160" s="1813" t="s">
        <v>1153</v>
      </c>
      <c r="O160" s="1813" t="s">
        <v>1153</v>
      </c>
      <c r="P160" s="1813" t="s">
        <v>1153</v>
      </c>
      <c r="Q160" s="1815" t="s">
        <v>1153</v>
      </c>
      <c r="R160" s="1816" t="s">
        <v>1153</v>
      </c>
      <c r="S160" s="1812" t="s">
        <v>1153</v>
      </c>
      <c r="T160" s="1812" t="s">
        <v>1153</v>
      </c>
      <c r="U160" s="1812" t="s">
        <v>1153</v>
      </c>
      <c r="V160" s="1812" t="s">
        <v>1153</v>
      </c>
      <c r="W160" s="1812" t="s">
        <v>1153</v>
      </c>
      <c r="X160" s="1812" t="s">
        <v>1153</v>
      </c>
      <c r="Y160" s="1812" t="s">
        <v>1153</v>
      </c>
      <c r="Z160" s="1812" t="s">
        <v>1153</v>
      </c>
      <c r="AA160" s="1812" t="s">
        <v>1153</v>
      </c>
      <c r="AB160" s="1813" t="s">
        <v>1153</v>
      </c>
      <c r="AC160" s="1813" t="s">
        <v>1153</v>
      </c>
      <c r="AD160" s="1813" t="s">
        <v>1153</v>
      </c>
      <c r="AE160" s="1815" t="s">
        <v>1153</v>
      </c>
      <c r="AF160" s="1816" t="s">
        <v>1153</v>
      </c>
      <c r="AG160" s="1812" t="s">
        <v>1153</v>
      </c>
      <c r="AH160" s="1812" t="s">
        <v>1153</v>
      </c>
      <c r="AI160" s="1812" t="s">
        <v>1153</v>
      </c>
      <c r="AJ160" s="1812" t="s">
        <v>1153</v>
      </c>
      <c r="AK160" s="1812" t="s">
        <v>1153</v>
      </c>
      <c r="AL160" s="1812" t="s">
        <v>1153</v>
      </c>
      <c r="AM160" s="1812" t="s">
        <v>1153</v>
      </c>
      <c r="AN160" s="1812" t="s">
        <v>1153</v>
      </c>
      <c r="AO160" s="1812" t="s">
        <v>1153</v>
      </c>
      <c r="AP160" s="1813" t="s">
        <v>1153</v>
      </c>
      <c r="AQ160" s="1813" t="s">
        <v>1153</v>
      </c>
      <c r="AR160" s="1813" t="s">
        <v>1153</v>
      </c>
      <c r="AS160" s="1817" t="s">
        <v>1153</v>
      </c>
      <c r="AT160" s="1732"/>
      <c r="AU160" s="1534"/>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row>
    <row r="161" spans="2:93" ht="28.5" customHeight="1" thickBot="1" x14ac:dyDescent="0.25">
      <c r="B161" s="1785" t="s">
        <v>154</v>
      </c>
      <c r="C161" s="1786" t="s">
        <v>570</v>
      </c>
      <c r="D161" s="1804" t="s">
        <v>1153</v>
      </c>
      <c r="E161" s="1805" t="s">
        <v>1153</v>
      </c>
      <c r="F161" s="1805" t="s">
        <v>1153</v>
      </c>
      <c r="G161" s="1805" t="s">
        <v>1153</v>
      </c>
      <c r="H161" s="1805" t="s">
        <v>1153</v>
      </c>
      <c r="I161" s="1805" t="s">
        <v>1153</v>
      </c>
      <c r="J161" s="1805" t="s">
        <v>1153</v>
      </c>
      <c r="K161" s="1805" t="s">
        <v>1153</v>
      </c>
      <c r="L161" s="1805" t="s">
        <v>1153</v>
      </c>
      <c r="M161" s="1805" t="s">
        <v>1153</v>
      </c>
      <c r="N161" s="1819" t="s">
        <v>1153</v>
      </c>
      <c r="O161" s="1819" t="s">
        <v>1153</v>
      </c>
      <c r="P161" s="1819" t="s">
        <v>1153</v>
      </c>
      <c r="Q161" s="1806" t="s">
        <v>1153</v>
      </c>
      <c r="R161" s="1807" t="s">
        <v>1153</v>
      </c>
      <c r="S161" s="1805" t="s">
        <v>1153</v>
      </c>
      <c r="T161" s="1805" t="s">
        <v>1153</v>
      </c>
      <c r="U161" s="1805" t="s">
        <v>1153</v>
      </c>
      <c r="V161" s="1805" t="s">
        <v>1153</v>
      </c>
      <c r="W161" s="1805" t="s">
        <v>1153</v>
      </c>
      <c r="X161" s="1805" t="s">
        <v>1153</v>
      </c>
      <c r="Y161" s="1805" t="s">
        <v>1153</v>
      </c>
      <c r="Z161" s="1805" t="s">
        <v>1153</v>
      </c>
      <c r="AA161" s="1805" t="s">
        <v>1153</v>
      </c>
      <c r="AB161" s="1819" t="s">
        <v>1153</v>
      </c>
      <c r="AC161" s="1819" t="s">
        <v>1153</v>
      </c>
      <c r="AD161" s="1819" t="s">
        <v>1153</v>
      </c>
      <c r="AE161" s="1806" t="s">
        <v>1153</v>
      </c>
      <c r="AF161" s="1807" t="s">
        <v>1153</v>
      </c>
      <c r="AG161" s="1805" t="s">
        <v>1153</v>
      </c>
      <c r="AH161" s="1805" t="s">
        <v>1153</v>
      </c>
      <c r="AI161" s="1805" t="s">
        <v>1153</v>
      </c>
      <c r="AJ161" s="1805" t="s">
        <v>1153</v>
      </c>
      <c r="AK161" s="1805" t="s">
        <v>1153</v>
      </c>
      <c r="AL161" s="1805" t="s">
        <v>1153</v>
      </c>
      <c r="AM161" s="1805" t="s">
        <v>1153</v>
      </c>
      <c r="AN161" s="1805" t="s">
        <v>1153</v>
      </c>
      <c r="AO161" s="1805" t="s">
        <v>1153</v>
      </c>
      <c r="AP161" s="1819" t="s">
        <v>1153</v>
      </c>
      <c r="AQ161" s="1819" t="s">
        <v>1153</v>
      </c>
      <c r="AR161" s="1819" t="s">
        <v>1153</v>
      </c>
      <c r="AS161" s="1820" t="s">
        <v>1153</v>
      </c>
      <c r="AT161" s="1732"/>
      <c r="AU161" s="1220"/>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row>
    <row r="162" spans="2:93" ht="39.75" customHeight="1" x14ac:dyDescent="0.2">
      <c r="B162" s="2152" t="s">
        <v>1147</v>
      </c>
      <c r="C162" s="2153"/>
      <c r="D162" s="1539" t="str">
        <f>IF(NOT(D143=D146+D147),"Please check ","")</f>
        <v/>
      </c>
      <c r="E162" s="1562" t="str">
        <f t="shared" ref="E162:AS162" si="64">IF(NOT(E143=E146+E147),"Please check ","")</f>
        <v/>
      </c>
      <c r="F162" s="1562" t="str">
        <f t="shared" si="64"/>
        <v/>
      </c>
      <c r="G162" s="1562" t="str">
        <f t="shared" si="64"/>
        <v/>
      </c>
      <c r="H162" s="1562" t="str">
        <f t="shared" si="64"/>
        <v/>
      </c>
      <c r="I162" s="1562" t="str">
        <f t="shared" si="64"/>
        <v/>
      </c>
      <c r="J162" s="1562" t="str">
        <f t="shared" si="64"/>
        <v/>
      </c>
      <c r="K162" s="1562" t="str">
        <f t="shared" si="64"/>
        <v/>
      </c>
      <c r="L162" s="1562" t="str">
        <f t="shared" si="64"/>
        <v/>
      </c>
      <c r="M162" s="1562" t="str">
        <f t="shared" si="64"/>
        <v/>
      </c>
      <c r="N162" s="1562" t="str">
        <f t="shared" si="64"/>
        <v/>
      </c>
      <c r="O162" s="1562" t="str">
        <f t="shared" si="64"/>
        <v/>
      </c>
      <c r="P162" s="1562" t="str">
        <f t="shared" si="64"/>
        <v/>
      </c>
      <c r="Q162" s="1562" t="str">
        <f t="shared" si="64"/>
        <v/>
      </c>
      <c r="R162" s="1562" t="str">
        <f t="shared" si="64"/>
        <v/>
      </c>
      <c r="S162" s="1562" t="str">
        <f t="shared" si="64"/>
        <v/>
      </c>
      <c r="T162" s="1562" t="str">
        <f t="shared" si="64"/>
        <v/>
      </c>
      <c r="U162" s="1562" t="str">
        <f t="shared" si="64"/>
        <v/>
      </c>
      <c r="V162" s="1562" t="str">
        <f t="shared" si="64"/>
        <v/>
      </c>
      <c r="W162" s="1562" t="str">
        <f t="shared" si="64"/>
        <v/>
      </c>
      <c r="X162" s="1562" t="str">
        <f t="shared" si="64"/>
        <v/>
      </c>
      <c r="Y162" s="1562" t="str">
        <f t="shared" si="64"/>
        <v/>
      </c>
      <c r="Z162" s="1562" t="str">
        <f t="shared" si="64"/>
        <v/>
      </c>
      <c r="AA162" s="1562" t="str">
        <f t="shared" si="64"/>
        <v/>
      </c>
      <c r="AB162" s="1562" t="str">
        <f t="shared" si="64"/>
        <v/>
      </c>
      <c r="AC162" s="1562" t="str">
        <f t="shared" si="64"/>
        <v/>
      </c>
      <c r="AD162" s="1562" t="str">
        <f t="shared" si="64"/>
        <v/>
      </c>
      <c r="AE162" s="1562" t="str">
        <f t="shared" si="64"/>
        <v/>
      </c>
      <c r="AF162" s="1562" t="str">
        <f t="shared" si="64"/>
        <v/>
      </c>
      <c r="AG162" s="1562" t="str">
        <f t="shared" si="64"/>
        <v/>
      </c>
      <c r="AH162" s="1562" t="str">
        <f t="shared" si="64"/>
        <v/>
      </c>
      <c r="AI162" s="1562" t="str">
        <f t="shared" si="64"/>
        <v/>
      </c>
      <c r="AJ162" s="1562" t="str">
        <f t="shared" si="64"/>
        <v/>
      </c>
      <c r="AK162" s="1562" t="str">
        <f t="shared" si="64"/>
        <v/>
      </c>
      <c r="AL162" s="1562" t="str">
        <f t="shared" si="64"/>
        <v/>
      </c>
      <c r="AM162" s="1562" t="str">
        <f t="shared" si="64"/>
        <v/>
      </c>
      <c r="AN162" s="1562" t="str">
        <f t="shared" si="64"/>
        <v/>
      </c>
      <c r="AO162" s="1562" t="str">
        <f t="shared" si="64"/>
        <v/>
      </c>
      <c r="AP162" s="1563" t="str">
        <f t="shared" si="64"/>
        <v/>
      </c>
      <c r="AQ162" s="1563" t="str">
        <f t="shared" si="64"/>
        <v/>
      </c>
      <c r="AR162" s="1563" t="str">
        <f t="shared" si="64"/>
        <v/>
      </c>
      <c r="AS162" s="1824" t="str">
        <f t="shared" si="64"/>
        <v/>
      </c>
      <c r="AT162" s="1731"/>
      <c r="AU162" s="1220"/>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row>
    <row r="163" spans="2:93" ht="42" customHeight="1" x14ac:dyDescent="0.2">
      <c r="B163" s="2148" t="s">
        <v>1148</v>
      </c>
      <c r="C163" s="2149"/>
      <c r="D163" s="1538" t="str">
        <f>IF(D146&lt;D147,"Please check","")</f>
        <v/>
      </c>
      <c r="E163" s="1561" t="str">
        <f t="shared" ref="E163:AS163" si="65">IF(E146&lt;E147,"Please check","")</f>
        <v/>
      </c>
      <c r="F163" s="1561" t="str">
        <f t="shared" si="65"/>
        <v/>
      </c>
      <c r="G163" s="1561" t="str">
        <f t="shared" si="65"/>
        <v/>
      </c>
      <c r="H163" s="1561" t="str">
        <f t="shared" si="65"/>
        <v/>
      </c>
      <c r="I163" s="1561" t="str">
        <f t="shared" si="65"/>
        <v/>
      </c>
      <c r="J163" s="1561" t="str">
        <f t="shared" si="65"/>
        <v/>
      </c>
      <c r="K163" s="1561" t="str">
        <f t="shared" si="65"/>
        <v/>
      </c>
      <c r="L163" s="1561" t="str">
        <f t="shared" si="65"/>
        <v/>
      </c>
      <c r="M163" s="1561" t="str">
        <f t="shared" si="65"/>
        <v/>
      </c>
      <c r="N163" s="1561" t="str">
        <f t="shared" si="65"/>
        <v/>
      </c>
      <c r="O163" s="1561" t="str">
        <f t="shared" si="65"/>
        <v/>
      </c>
      <c r="P163" s="1561" t="str">
        <f t="shared" si="65"/>
        <v/>
      </c>
      <c r="Q163" s="1561" t="str">
        <f t="shared" si="65"/>
        <v/>
      </c>
      <c r="R163" s="1561" t="str">
        <f t="shared" si="65"/>
        <v/>
      </c>
      <c r="S163" s="1561" t="str">
        <f t="shared" si="65"/>
        <v/>
      </c>
      <c r="T163" s="1561" t="str">
        <f t="shared" si="65"/>
        <v/>
      </c>
      <c r="U163" s="1561" t="str">
        <f t="shared" si="65"/>
        <v/>
      </c>
      <c r="V163" s="1561" t="str">
        <f t="shared" si="65"/>
        <v/>
      </c>
      <c r="W163" s="1561" t="str">
        <f t="shared" si="65"/>
        <v/>
      </c>
      <c r="X163" s="1561" t="str">
        <f t="shared" si="65"/>
        <v/>
      </c>
      <c r="Y163" s="1561" t="str">
        <f t="shared" si="65"/>
        <v/>
      </c>
      <c r="Z163" s="1561" t="str">
        <f t="shared" si="65"/>
        <v/>
      </c>
      <c r="AA163" s="1561" t="str">
        <f t="shared" si="65"/>
        <v/>
      </c>
      <c r="AB163" s="1561" t="str">
        <f t="shared" si="65"/>
        <v/>
      </c>
      <c r="AC163" s="1561" t="str">
        <f t="shared" si="65"/>
        <v/>
      </c>
      <c r="AD163" s="1561" t="str">
        <f t="shared" si="65"/>
        <v/>
      </c>
      <c r="AE163" s="1561" t="str">
        <f t="shared" si="65"/>
        <v/>
      </c>
      <c r="AF163" s="1561" t="str">
        <f t="shared" si="65"/>
        <v/>
      </c>
      <c r="AG163" s="1561" t="str">
        <f t="shared" si="65"/>
        <v/>
      </c>
      <c r="AH163" s="1561" t="str">
        <f t="shared" si="65"/>
        <v/>
      </c>
      <c r="AI163" s="1561" t="str">
        <f t="shared" si="65"/>
        <v/>
      </c>
      <c r="AJ163" s="1561" t="str">
        <f t="shared" si="65"/>
        <v/>
      </c>
      <c r="AK163" s="1561" t="str">
        <f t="shared" si="65"/>
        <v/>
      </c>
      <c r="AL163" s="1561" t="str">
        <f t="shared" si="65"/>
        <v/>
      </c>
      <c r="AM163" s="1561" t="str">
        <f t="shared" si="65"/>
        <v/>
      </c>
      <c r="AN163" s="1561" t="str">
        <f t="shared" si="65"/>
        <v/>
      </c>
      <c r="AO163" s="1561" t="str">
        <f t="shared" si="65"/>
        <v/>
      </c>
      <c r="AP163" s="1559" t="str">
        <f t="shared" si="65"/>
        <v/>
      </c>
      <c r="AQ163" s="1559" t="str">
        <f t="shared" si="65"/>
        <v/>
      </c>
      <c r="AR163" s="1559" t="str">
        <f t="shared" si="65"/>
        <v/>
      </c>
      <c r="AS163" s="1566" t="str">
        <f t="shared" si="65"/>
        <v/>
      </c>
      <c r="AT163" s="1731"/>
      <c r="AU163" s="1220"/>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row>
    <row r="164" spans="2:93" ht="43.5" customHeight="1" x14ac:dyDescent="0.2">
      <c r="B164" s="2148" t="s">
        <v>1149</v>
      </c>
      <c r="C164" s="2149"/>
      <c r="D164" s="1538" t="str">
        <f>IF(NOT(D143=D152+D153+D155),"Please check","")</f>
        <v/>
      </c>
      <c r="E164" s="1561" t="str">
        <f t="shared" ref="E164:AS164" si="66">IF(NOT(E143=E152+E153+E155),"Please check","")</f>
        <v/>
      </c>
      <c r="F164" s="1561" t="str">
        <f t="shared" si="66"/>
        <v/>
      </c>
      <c r="G164" s="1561" t="str">
        <f t="shared" si="66"/>
        <v/>
      </c>
      <c r="H164" s="1561" t="str">
        <f t="shared" si="66"/>
        <v/>
      </c>
      <c r="I164" s="1561" t="str">
        <f t="shared" si="66"/>
        <v/>
      </c>
      <c r="J164" s="1561" t="str">
        <f t="shared" si="66"/>
        <v/>
      </c>
      <c r="K164" s="1561" t="str">
        <f t="shared" si="66"/>
        <v/>
      </c>
      <c r="L164" s="1561" t="str">
        <f t="shared" si="66"/>
        <v/>
      </c>
      <c r="M164" s="1561" t="str">
        <f t="shared" si="66"/>
        <v/>
      </c>
      <c r="N164" s="1561" t="str">
        <f t="shared" si="66"/>
        <v/>
      </c>
      <c r="O164" s="1561" t="str">
        <f t="shared" si="66"/>
        <v/>
      </c>
      <c r="P164" s="1561" t="str">
        <f t="shared" si="66"/>
        <v/>
      </c>
      <c r="Q164" s="1561" t="str">
        <f t="shared" si="66"/>
        <v/>
      </c>
      <c r="R164" s="1561" t="str">
        <f t="shared" si="66"/>
        <v/>
      </c>
      <c r="S164" s="1561" t="str">
        <f t="shared" si="66"/>
        <v/>
      </c>
      <c r="T164" s="1561" t="str">
        <f t="shared" si="66"/>
        <v/>
      </c>
      <c r="U164" s="1561" t="str">
        <f t="shared" si="66"/>
        <v/>
      </c>
      <c r="V164" s="1561" t="str">
        <f t="shared" si="66"/>
        <v/>
      </c>
      <c r="W164" s="1561" t="str">
        <f t="shared" si="66"/>
        <v/>
      </c>
      <c r="X164" s="1561" t="str">
        <f t="shared" si="66"/>
        <v/>
      </c>
      <c r="Y164" s="1561" t="str">
        <f t="shared" si="66"/>
        <v/>
      </c>
      <c r="Z164" s="1561" t="str">
        <f t="shared" si="66"/>
        <v/>
      </c>
      <c r="AA164" s="1561" t="str">
        <f t="shared" si="66"/>
        <v/>
      </c>
      <c r="AB164" s="1561" t="str">
        <f t="shared" si="66"/>
        <v/>
      </c>
      <c r="AC164" s="1561" t="str">
        <f t="shared" si="66"/>
        <v/>
      </c>
      <c r="AD164" s="1561" t="str">
        <f t="shared" si="66"/>
        <v/>
      </c>
      <c r="AE164" s="1561" t="str">
        <f t="shared" si="66"/>
        <v/>
      </c>
      <c r="AF164" s="1561" t="str">
        <f t="shared" si="66"/>
        <v/>
      </c>
      <c r="AG164" s="1561" t="str">
        <f t="shared" si="66"/>
        <v/>
      </c>
      <c r="AH164" s="1561" t="str">
        <f t="shared" si="66"/>
        <v/>
      </c>
      <c r="AI164" s="1561" t="str">
        <f t="shared" si="66"/>
        <v/>
      </c>
      <c r="AJ164" s="1561" t="str">
        <f t="shared" si="66"/>
        <v/>
      </c>
      <c r="AK164" s="1561" t="str">
        <f t="shared" si="66"/>
        <v/>
      </c>
      <c r="AL164" s="1561" t="str">
        <f t="shared" si="66"/>
        <v/>
      </c>
      <c r="AM164" s="1561" t="str">
        <f t="shared" si="66"/>
        <v/>
      </c>
      <c r="AN164" s="1561" t="str">
        <f t="shared" si="66"/>
        <v/>
      </c>
      <c r="AO164" s="1561" t="str">
        <f t="shared" si="66"/>
        <v/>
      </c>
      <c r="AP164" s="1559" t="str">
        <f t="shared" si="66"/>
        <v/>
      </c>
      <c r="AQ164" s="1559" t="str">
        <f t="shared" si="66"/>
        <v/>
      </c>
      <c r="AR164" s="1559" t="str">
        <f t="shared" si="66"/>
        <v/>
      </c>
      <c r="AS164" s="1566" t="str">
        <f t="shared" si="66"/>
        <v/>
      </c>
      <c r="AT164" s="1731"/>
      <c r="AU164" s="1220"/>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row>
    <row r="165" spans="2:93" ht="42.75" customHeight="1" x14ac:dyDescent="0.2">
      <c r="B165" s="2150" t="s">
        <v>1150</v>
      </c>
      <c r="C165" s="2151"/>
      <c r="D165" s="1538" t="str">
        <f>IF(D153&lt;D154,"Please check ","")</f>
        <v/>
      </c>
      <c r="E165" s="1537" t="str">
        <f t="shared" ref="E165:AS165" si="67">IF(E153&lt;E154,"Please check ","")</f>
        <v/>
      </c>
      <c r="F165" s="1537" t="str">
        <f t="shared" si="67"/>
        <v/>
      </c>
      <c r="G165" s="1537" t="str">
        <f t="shared" si="67"/>
        <v/>
      </c>
      <c r="H165" s="1537" t="str">
        <f t="shared" si="67"/>
        <v/>
      </c>
      <c r="I165" s="1537" t="str">
        <f t="shared" si="67"/>
        <v/>
      </c>
      <c r="J165" s="1537" t="str">
        <f t="shared" si="67"/>
        <v/>
      </c>
      <c r="K165" s="1537" t="str">
        <f t="shared" si="67"/>
        <v/>
      </c>
      <c r="L165" s="1537" t="str">
        <f t="shared" si="67"/>
        <v/>
      </c>
      <c r="M165" s="1537" t="str">
        <f t="shared" si="67"/>
        <v/>
      </c>
      <c r="N165" s="1537" t="str">
        <f t="shared" si="67"/>
        <v/>
      </c>
      <c r="O165" s="1537" t="str">
        <f t="shared" si="67"/>
        <v/>
      </c>
      <c r="P165" s="1537" t="str">
        <f t="shared" si="67"/>
        <v/>
      </c>
      <c r="Q165" s="1537" t="str">
        <f t="shared" si="67"/>
        <v/>
      </c>
      <c r="R165" s="1537" t="str">
        <f t="shared" si="67"/>
        <v/>
      </c>
      <c r="S165" s="1537" t="str">
        <f t="shared" si="67"/>
        <v/>
      </c>
      <c r="T165" s="1537" t="str">
        <f t="shared" si="67"/>
        <v/>
      </c>
      <c r="U165" s="1537" t="str">
        <f t="shared" si="67"/>
        <v/>
      </c>
      <c r="V165" s="1537" t="str">
        <f t="shared" si="67"/>
        <v/>
      </c>
      <c r="W165" s="1537" t="str">
        <f t="shared" si="67"/>
        <v/>
      </c>
      <c r="X165" s="1537" t="str">
        <f t="shared" si="67"/>
        <v/>
      </c>
      <c r="Y165" s="1537" t="str">
        <f t="shared" si="67"/>
        <v/>
      </c>
      <c r="Z165" s="1537" t="str">
        <f t="shared" si="67"/>
        <v/>
      </c>
      <c r="AA165" s="1537" t="str">
        <f t="shared" si="67"/>
        <v/>
      </c>
      <c r="AB165" s="1537" t="str">
        <f t="shared" si="67"/>
        <v/>
      </c>
      <c r="AC165" s="1537" t="str">
        <f t="shared" si="67"/>
        <v/>
      </c>
      <c r="AD165" s="1537" t="str">
        <f t="shared" si="67"/>
        <v/>
      </c>
      <c r="AE165" s="1537" t="str">
        <f t="shared" si="67"/>
        <v/>
      </c>
      <c r="AF165" s="1537" t="str">
        <f t="shared" si="67"/>
        <v/>
      </c>
      <c r="AG165" s="1537" t="str">
        <f t="shared" si="67"/>
        <v/>
      </c>
      <c r="AH165" s="1537" t="str">
        <f t="shared" si="67"/>
        <v/>
      </c>
      <c r="AI165" s="1537" t="str">
        <f t="shared" si="67"/>
        <v/>
      </c>
      <c r="AJ165" s="1537" t="str">
        <f t="shared" si="67"/>
        <v/>
      </c>
      <c r="AK165" s="1537" t="str">
        <f t="shared" si="67"/>
        <v/>
      </c>
      <c r="AL165" s="1537" t="str">
        <f t="shared" si="67"/>
        <v/>
      </c>
      <c r="AM165" s="1537" t="str">
        <f t="shared" si="67"/>
        <v/>
      </c>
      <c r="AN165" s="1537" t="str">
        <f t="shared" si="67"/>
        <v/>
      </c>
      <c r="AO165" s="1537" t="str">
        <f t="shared" si="67"/>
        <v/>
      </c>
      <c r="AP165" s="1559" t="str">
        <f t="shared" si="67"/>
        <v/>
      </c>
      <c r="AQ165" s="1559" t="str">
        <f t="shared" si="67"/>
        <v/>
      </c>
      <c r="AR165" s="1559" t="str">
        <f t="shared" si="67"/>
        <v/>
      </c>
      <c r="AS165" s="1566" t="str">
        <f t="shared" si="67"/>
        <v/>
      </c>
      <c r="AT165" s="1731"/>
      <c r="AU165" s="1220"/>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row>
    <row r="166" spans="2:93" ht="39" customHeight="1" x14ac:dyDescent="0.2">
      <c r="B166" s="2148" t="s">
        <v>1151</v>
      </c>
      <c r="C166" s="2149"/>
      <c r="D166" s="1539" t="str">
        <f>IF(D149&lt;D150,"Please check","")</f>
        <v/>
      </c>
      <c r="E166" s="1538" t="str">
        <f t="shared" ref="E166:AS166" si="68">IF(E149&lt;E150,"Please check","")</f>
        <v/>
      </c>
      <c r="F166" s="1538" t="str">
        <f t="shared" si="68"/>
        <v/>
      </c>
      <c r="G166" s="1538" t="str">
        <f t="shared" si="68"/>
        <v/>
      </c>
      <c r="H166" s="1538" t="str">
        <f t="shared" si="68"/>
        <v/>
      </c>
      <c r="I166" s="1538" t="str">
        <f t="shared" si="68"/>
        <v/>
      </c>
      <c r="J166" s="1538" t="str">
        <f t="shared" si="68"/>
        <v/>
      </c>
      <c r="K166" s="1538" t="str">
        <f t="shared" si="68"/>
        <v/>
      </c>
      <c r="L166" s="1538" t="str">
        <f t="shared" si="68"/>
        <v/>
      </c>
      <c r="M166" s="1538" t="str">
        <f t="shared" si="68"/>
        <v/>
      </c>
      <c r="N166" s="1538" t="str">
        <f t="shared" si="68"/>
        <v/>
      </c>
      <c r="O166" s="1538" t="str">
        <f t="shared" si="68"/>
        <v/>
      </c>
      <c r="P166" s="1538" t="str">
        <f t="shared" si="68"/>
        <v/>
      </c>
      <c r="Q166" s="1538" t="str">
        <f t="shared" si="68"/>
        <v/>
      </c>
      <c r="R166" s="1538" t="str">
        <f t="shared" si="68"/>
        <v/>
      </c>
      <c r="S166" s="1538" t="str">
        <f t="shared" si="68"/>
        <v/>
      </c>
      <c r="T166" s="1538" t="str">
        <f t="shared" si="68"/>
        <v/>
      </c>
      <c r="U166" s="1538" t="str">
        <f t="shared" si="68"/>
        <v/>
      </c>
      <c r="V166" s="1538" t="str">
        <f t="shared" si="68"/>
        <v/>
      </c>
      <c r="W166" s="1538" t="str">
        <f t="shared" si="68"/>
        <v/>
      </c>
      <c r="X166" s="1538" t="str">
        <f t="shared" si="68"/>
        <v/>
      </c>
      <c r="Y166" s="1538" t="str">
        <f t="shared" si="68"/>
        <v/>
      </c>
      <c r="Z166" s="1538" t="str">
        <f t="shared" si="68"/>
        <v/>
      </c>
      <c r="AA166" s="1538" t="str">
        <f t="shared" si="68"/>
        <v/>
      </c>
      <c r="AB166" s="1538" t="str">
        <f t="shared" si="68"/>
        <v/>
      </c>
      <c r="AC166" s="1538" t="str">
        <f t="shared" si="68"/>
        <v/>
      </c>
      <c r="AD166" s="1538" t="str">
        <f t="shared" si="68"/>
        <v/>
      </c>
      <c r="AE166" s="1538" t="str">
        <f t="shared" si="68"/>
        <v/>
      </c>
      <c r="AF166" s="1538" t="str">
        <f t="shared" si="68"/>
        <v/>
      </c>
      <c r="AG166" s="1538" t="str">
        <f t="shared" si="68"/>
        <v/>
      </c>
      <c r="AH166" s="1538" t="str">
        <f t="shared" si="68"/>
        <v/>
      </c>
      <c r="AI166" s="1538" t="str">
        <f t="shared" si="68"/>
        <v/>
      </c>
      <c r="AJ166" s="1538" t="str">
        <f t="shared" si="68"/>
        <v/>
      </c>
      <c r="AK166" s="1538" t="str">
        <f t="shared" si="68"/>
        <v/>
      </c>
      <c r="AL166" s="1538" t="str">
        <f t="shared" si="68"/>
        <v/>
      </c>
      <c r="AM166" s="1538" t="str">
        <f t="shared" si="68"/>
        <v/>
      </c>
      <c r="AN166" s="1538" t="str">
        <f t="shared" si="68"/>
        <v/>
      </c>
      <c r="AO166" s="1538" t="str">
        <f t="shared" si="68"/>
        <v/>
      </c>
      <c r="AP166" s="1559" t="str">
        <f t="shared" si="68"/>
        <v/>
      </c>
      <c r="AQ166" s="1559" t="str">
        <f t="shared" si="68"/>
        <v/>
      </c>
      <c r="AR166" s="1559" t="str">
        <f t="shared" si="68"/>
        <v/>
      </c>
      <c r="AS166" s="1566" t="str">
        <f t="shared" si="68"/>
        <v/>
      </c>
      <c r="AT166" s="1731"/>
      <c r="AU166" s="1220"/>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row>
    <row r="167" spans="2:93" ht="28.5" customHeight="1" x14ac:dyDescent="0.2">
      <c r="B167" s="2146"/>
      <c r="C167" s="2147"/>
      <c r="D167" s="1838"/>
      <c r="E167" s="1838"/>
      <c r="F167" s="1838"/>
      <c r="G167" s="1838"/>
      <c r="H167" s="1838"/>
      <c r="I167" s="1838"/>
      <c r="J167" s="1838"/>
      <c r="K167" s="1838"/>
      <c r="L167" s="1838"/>
      <c r="M167" s="1838"/>
      <c r="N167" s="1838"/>
      <c r="O167" s="1838"/>
      <c r="P167" s="1838"/>
      <c r="Q167" s="1838"/>
      <c r="R167" s="1838"/>
      <c r="S167" s="1838"/>
      <c r="T167" s="1838"/>
      <c r="U167" s="1838"/>
      <c r="V167" s="1838"/>
      <c r="W167" s="1838"/>
      <c r="X167" s="1838"/>
      <c r="Y167" s="1838"/>
      <c r="Z167" s="1838"/>
      <c r="AA167" s="1838"/>
      <c r="AB167" s="1838"/>
      <c r="AC167" s="1838"/>
      <c r="AD167" s="1838"/>
      <c r="AE167" s="1838"/>
      <c r="AF167" s="1838"/>
      <c r="AG167" s="1838"/>
      <c r="AH167" s="1838"/>
      <c r="AI167" s="1838"/>
      <c r="AJ167" s="1838"/>
      <c r="AK167" s="1838"/>
      <c r="AL167" s="1838"/>
      <c r="AM167" s="1838"/>
      <c r="AN167" s="1838"/>
      <c r="AO167" s="1838"/>
      <c r="AP167" s="1839"/>
      <c r="AQ167" s="1839"/>
      <c r="AR167" s="1839"/>
      <c r="AS167" s="1840"/>
      <c r="AT167" s="1731"/>
      <c r="AU167" s="1220"/>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row>
    <row r="168" spans="2:93" ht="28.5" customHeight="1" x14ac:dyDescent="0.2">
      <c r="B168" s="2142"/>
      <c r="C168" s="2143"/>
      <c r="D168" s="1841"/>
      <c r="E168" s="1841"/>
      <c r="F168" s="1841"/>
      <c r="G168" s="1841"/>
      <c r="H168" s="1841"/>
      <c r="I168" s="1841"/>
      <c r="J168" s="1841"/>
      <c r="K168" s="1841"/>
      <c r="L168" s="1841"/>
      <c r="M168" s="1841"/>
      <c r="N168" s="1841"/>
      <c r="O168" s="1841"/>
      <c r="P168" s="1841"/>
      <c r="Q168" s="1841"/>
      <c r="R168" s="1841"/>
      <c r="S168" s="1841"/>
      <c r="T168" s="1841"/>
      <c r="U168" s="1841"/>
      <c r="V168" s="1841"/>
      <c r="W168" s="1841"/>
      <c r="X168" s="1841"/>
      <c r="Y168" s="1841"/>
      <c r="Z168" s="1841"/>
      <c r="AA168" s="1841"/>
      <c r="AB168" s="1841"/>
      <c r="AC168" s="1841"/>
      <c r="AD168" s="1841"/>
      <c r="AE168" s="1841"/>
      <c r="AF168" s="1841"/>
      <c r="AG168" s="1841"/>
      <c r="AH168" s="1841"/>
      <c r="AI168" s="1841"/>
      <c r="AJ168" s="1841"/>
      <c r="AK168" s="1841"/>
      <c r="AL168" s="1841"/>
      <c r="AM168" s="1841"/>
      <c r="AN168" s="1841"/>
      <c r="AO168" s="1841"/>
      <c r="AP168" s="1839"/>
      <c r="AQ168" s="1839"/>
      <c r="AR168" s="1839"/>
      <c r="AS168" s="1840"/>
      <c r="AT168" s="1731"/>
      <c r="AU168" s="1220"/>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row>
    <row r="169" spans="2:93" ht="28.5" customHeight="1" x14ac:dyDescent="0.2">
      <c r="B169" s="2144"/>
      <c r="C169" s="2145"/>
      <c r="D169" s="1842"/>
      <c r="E169" s="1842"/>
      <c r="F169" s="1842"/>
      <c r="G169" s="1842"/>
      <c r="H169" s="1842"/>
      <c r="I169" s="1842"/>
      <c r="J169" s="1842"/>
      <c r="K169" s="1842"/>
      <c r="L169" s="1842"/>
      <c r="M169" s="1842"/>
      <c r="N169" s="1842"/>
      <c r="O169" s="1842"/>
      <c r="P169" s="1842"/>
      <c r="Q169" s="1842"/>
      <c r="R169" s="1842"/>
      <c r="S169" s="1842"/>
      <c r="T169" s="1842"/>
      <c r="U169" s="1842"/>
      <c r="V169" s="1842"/>
      <c r="W169" s="1842"/>
      <c r="X169" s="1842"/>
      <c r="Y169" s="1842"/>
      <c r="Z169" s="1842"/>
      <c r="AA169" s="1842"/>
      <c r="AB169" s="1842"/>
      <c r="AC169" s="1842"/>
      <c r="AD169" s="1842"/>
      <c r="AE169" s="1842"/>
      <c r="AF169" s="1842"/>
      <c r="AG169" s="1842"/>
      <c r="AH169" s="1842"/>
      <c r="AI169" s="1842"/>
      <c r="AJ169" s="1842"/>
      <c r="AK169" s="1842"/>
      <c r="AL169" s="1842"/>
      <c r="AM169" s="1842"/>
      <c r="AN169" s="1842"/>
      <c r="AO169" s="1842"/>
      <c r="AP169" s="1839"/>
      <c r="AQ169" s="1839"/>
      <c r="AR169" s="1839"/>
      <c r="AS169" s="1840"/>
      <c r="AT169" s="1731"/>
      <c r="AU169" s="1220"/>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row>
    <row r="170" spans="2:93" ht="28.5" customHeight="1" x14ac:dyDescent="0.2">
      <c r="B170" s="2146"/>
      <c r="C170" s="2147"/>
      <c r="D170" s="1838"/>
      <c r="E170" s="1838"/>
      <c r="F170" s="1838"/>
      <c r="G170" s="1838"/>
      <c r="H170" s="1838"/>
      <c r="I170" s="1838"/>
      <c r="J170" s="1838"/>
      <c r="K170" s="1838"/>
      <c r="L170" s="1838"/>
      <c r="M170" s="1838"/>
      <c r="N170" s="1838"/>
      <c r="O170" s="1838"/>
      <c r="P170" s="1838"/>
      <c r="Q170" s="1838"/>
      <c r="R170" s="1838"/>
      <c r="S170" s="1838"/>
      <c r="T170" s="1838"/>
      <c r="U170" s="1838"/>
      <c r="V170" s="1838"/>
      <c r="W170" s="1838"/>
      <c r="X170" s="1838"/>
      <c r="Y170" s="1838"/>
      <c r="Z170" s="1838"/>
      <c r="AA170" s="1838"/>
      <c r="AB170" s="1838"/>
      <c r="AC170" s="1838"/>
      <c r="AD170" s="1838"/>
      <c r="AE170" s="1838"/>
      <c r="AF170" s="1838"/>
      <c r="AG170" s="1838"/>
      <c r="AH170" s="1838"/>
      <c r="AI170" s="1838"/>
      <c r="AJ170" s="1838"/>
      <c r="AK170" s="1838"/>
      <c r="AL170" s="1838"/>
      <c r="AM170" s="1838"/>
      <c r="AN170" s="1838"/>
      <c r="AO170" s="1838"/>
      <c r="AP170" s="1839"/>
      <c r="AQ170" s="1839"/>
      <c r="AR170" s="1839"/>
      <c r="AS170" s="1840"/>
      <c r="AT170" s="1731"/>
      <c r="AU170" s="1220"/>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row>
    <row r="171" spans="2:93" ht="14.25" x14ac:dyDescent="0.2">
      <c r="B171" s="603"/>
      <c r="C171" s="1221" t="s">
        <v>611</v>
      </c>
      <c r="D171" s="1221" t="s">
        <v>1271</v>
      </c>
      <c r="E171" s="1221" t="s">
        <v>1272</v>
      </c>
      <c r="F171" s="1221" t="s">
        <v>1273</v>
      </c>
      <c r="G171" s="1221" t="s">
        <v>1274</v>
      </c>
      <c r="H171" s="1221" t="s">
        <v>1275</v>
      </c>
      <c r="I171" s="1221" t="s">
        <v>1276</v>
      </c>
      <c r="J171" s="1221" t="s">
        <v>1277</v>
      </c>
      <c r="K171" s="1221" t="s">
        <v>1278</v>
      </c>
      <c r="L171" s="1221" t="s">
        <v>1279</v>
      </c>
      <c r="M171" s="1221" t="s">
        <v>1280</v>
      </c>
      <c r="N171" s="1221" t="s">
        <v>1281</v>
      </c>
      <c r="O171" s="1221" t="s">
        <v>1282</v>
      </c>
      <c r="P171" s="1221" t="s">
        <v>1283</v>
      </c>
      <c r="Q171" s="1221" t="s">
        <v>1358</v>
      </c>
      <c r="R171" s="1221" t="s">
        <v>1284</v>
      </c>
      <c r="S171" s="1221" t="s">
        <v>1285</v>
      </c>
      <c r="T171" s="1221" t="s">
        <v>1286</v>
      </c>
      <c r="U171" s="1221" t="s">
        <v>1287</v>
      </c>
      <c r="V171" s="1221" t="s">
        <v>1288</v>
      </c>
      <c r="W171" s="1221" t="s">
        <v>1289</v>
      </c>
      <c r="X171" s="1221" t="s">
        <v>1290</v>
      </c>
      <c r="Y171" s="1221" t="s">
        <v>1291</v>
      </c>
      <c r="Z171" s="1221" t="s">
        <v>1292</v>
      </c>
      <c r="AA171" s="1221" t="s">
        <v>1293</v>
      </c>
      <c r="AB171" s="1221" t="s">
        <v>1294</v>
      </c>
      <c r="AC171" s="1221" t="s">
        <v>1295</v>
      </c>
      <c r="AD171" s="1221" t="s">
        <v>1296</v>
      </c>
      <c r="AE171" s="1221" t="s">
        <v>1359</v>
      </c>
      <c r="AF171" s="1221" t="s">
        <v>1297</v>
      </c>
      <c r="AG171" s="1221" t="s">
        <v>1298</v>
      </c>
      <c r="AH171" s="1221" t="s">
        <v>1299</v>
      </c>
      <c r="AI171" s="1221" t="s">
        <v>1300</v>
      </c>
      <c r="AJ171" s="1221" t="s">
        <v>1301</v>
      </c>
      <c r="AK171" s="1221" t="s">
        <v>1302</v>
      </c>
      <c r="AL171" s="1221" t="s">
        <v>1303</v>
      </c>
      <c r="AM171" s="1221" t="s">
        <v>1304</v>
      </c>
      <c r="AN171" s="1221" t="s">
        <v>1305</v>
      </c>
      <c r="AO171" s="1221" t="s">
        <v>1306</v>
      </c>
      <c r="AP171" s="1221" t="s">
        <v>1307</v>
      </c>
      <c r="AQ171" s="1221" t="s">
        <v>1308</v>
      </c>
      <c r="AR171" s="1221" t="s">
        <v>1309</v>
      </c>
      <c r="AS171" s="1221" t="s">
        <v>1360</v>
      </c>
      <c r="AT171" s="1221"/>
      <c r="AU171" s="1221"/>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row>
    <row r="172" spans="2:93" ht="15.75" x14ac:dyDescent="0.2">
      <c r="B172" s="217"/>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1646"/>
      <c r="AQ172" s="1646"/>
      <c r="AR172" s="1646"/>
      <c r="AS172" s="1646"/>
      <c r="AT172" s="1646"/>
      <c r="AU172" s="54"/>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2"/>
    </row>
    <row r="173" spans="2:93" ht="15.75" x14ac:dyDescent="0.2">
      <c r="B173" s="217"/>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1646"/>
      <c r="AQ173" s="1646"/>
      <c r="AR173" s="1646"/>
      <c r="AS173" s="1646"/>
      <c r="AT173" s="1646"/>
      <c r="AU173" s="54"/>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2"/>
    </row>
    <row r="174" spans="2:93" ht="15.75" x14ac:dyDescent="0.25">
      <c r="B174" s="97" t="s">
        <v>133</v>
      </c>
      <c r="C174" s="88"/>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1646"/>
      <c r="AQ174" s="1646"/>
      <c r="AR174" s="1646"/>
      <c r="AS174" s="1646"/>
      <c r="AT174" s="1646"/>
      <c r="AU174" s="54"/>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2"/>
    </row>
    <row r="175" spans="2:93" ht="14.25" x14ac:dyDescent="0.2">
      <c r="B175" s="2"/>
      <c r="C175" s="7"/>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1646"/>
      <c r="AQ175" s="1646"/>
      <c r="AR175" s="1646"/>
      <c r="AS175" s="1646"/>
      <c r="AT175" s="1646"/>
      <c r="AU175" s="54"/>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2"/>
    </row>
    <row r="176" spans="2:93" ht="15.75" x14ac:dyDescent="0.2">
      <c r="B176" s="217" t="s">
        <v>158</v>
      </c>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1646"/>
      <c r="AQ176" s="1646"/>
      <c r="AR176" s="1646"/>
      <c r="AS176" s="1646"/>
      <c r="AT176" s="1646"/>
      <c r="AU176" s="54"/>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2"/>
    </row>
    <row r="177" spans="2:93" ht="15.75" x14ac:dyDescent="0.2">
      <c r="B177" s="217"/>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1646"/>
      <c r="AQ177" s="1646"/>
      <c r="AR177" s="1646"/>
      <c r="AS177" s="1646"/>
      <c r="AT177" s="1646"/>
      <c r="AU177" s="54"/>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2"/>
    </row>
    <row r="178" spans="2:93" ht="15.75" x14ac:dyDescent="0.2">
      <c r="B178" s="217"/>
      <c r="C178" s="215"/>
      <c r="D178" s="1557" t="s">
        <v>1</v>
      </c>
      <c r="E178" s="1557" t="s">
        <v>2</v>
      </c>
      <c r="F178" s="1557" t="s">
        <v>3</v>
      </c>
      <c r="G178" s="1557" t="s">
        <v>80</v>
      </c>
      <c r="H178" s="1557" t="s">
        <v>4</v>
      </c>
      <c r="I178" s="1557" t="s">
        <v>5</v>
      </c>
      <c r="J178" s="1557" t="s">
        <v>6</v>
      </c>
      <c r="K178" s="1557" t="s">
        <v>7</v>
      </c>
      <c r="L178" s="1557" t="s">
        <v>8</v>
      </c>
      <c r="M178" s="1557" t="s">
        <v>9</v>
      </c>
      <c r="N178" s="1557" t="s">
        <v>10</v>
      </c>
      <c r="O178" s="1557" t="s">
        <v>11</v>
      </c>
      <c r="P178" s="1557" t="s">
        <v>12</v>
      </c>
      <c r="Q178" s="1565" t="s">
        <v>13</v>
      </c>
      <c r="R178" s="1557" t="s">
        <v>14</v>
      </c>
      <c r="S178" s="1557" t="s">
        <v>15</v>
      </c>
      <c r="T178" s="1557" t="s">
        <v>16</v>
      </c>
      <c r="U178" s="1557" t="s">
        <v>17</v>
      </c>
      <c r="V178" s="1557" t="s">
        <v>18</v>
      </c>
      <c r="W178" s="1557" t="s">
        <v>19</v>
      </c>
      <c r="X178" s="1557" t="s">
        <v>20</v>
      </c>
      <c r="Y178" s="1557" t="s">
        <v>21</v>
      </c>
      <c r="Z178" s="1557" t="s">
        <v>22</v>
      </c>
      <c r="AA178" s="1557" t="s">
        <v>23</v>
      </c>
      <c r="AB178" s="1557" t="s">
        <v>24</v>
      </c>
      <c r="AC178" s="1557" t="s">
        <v>25</v>
      </c>
      <c r="AD178" s="1557" t="s">
        <v>26</v>
      </c>
      <c r="AE178" s="1565" t="s">
        <v>27</v>
      </c>
      <c r="AF178" s="1557" t="s">
        <v>28</v>
      </c>
      <c r="AG178" s="1557" t="s">
        <v>29</v>
      </c>
      <c r="AH178" s="1557" t="s">
        <v>30</v>
      </c>
      <c r="AI178" s="1557" t="s">
        <v>31</v>
      </c>
      <c r="AJ178" s="1557" t="s">
        <v>32</v>
      </c>
      <c r="AK178" s="1557" t="s">
        <v>33</v>
      </c>
      <c r="AL178" s="1557" t="s">
        <v>34</v>
      </c>
      <c r="AM178" s="1557" t="s">
        <v>35</v>
      </c>
      <c r="AN178" s="1557" t="s">
        <v>82</v>
      </c>
      <c r="AO178" s="1557" t="s">
        <v>107</v>
      </c>
      <c r="AP178" s="1557" t="s">
        <v>108</v>
      </c>
      <c r="AQ178" s="1557" t="s">
        <v>219</v>
      </c>
      <c r="AR178" s="1557" t="s">
        <v>409</v>
      </c>
      <c r="AS178" s="1565" t="s">
        <v>1118</v>
      </c>
      <c r="AT178" s="1646"/>
      <c r="AU178" s="1337"/>
      <c r="AV178" s="214"/>
      <c r="AW178" s="214"/>
      <c r="AX178" s="214"/>
      <c r="AY178" s="214"/>
      <c r="AZ178" s="214"/>
      <c r="BA178" s="214"/>
      <c r="BB178" s="214"/>
      <c r="BC178" s="214"/>
      <c r="BD178" s="214"/>
      <c r="BE178" s="214"/>
      <c r="BF178" s="214"/>
      <c r="BG178" s="214"/>
      <c r="BH178" s="214"/>
      <c r="BI178" s="214"/>
      <c r="BJ178" s="214"/>
      <c r="BK178" s="214"/>
      <c r="BL178" s="214"/>
      <c r="BM178" s="214"/>
      <c r="BN178" s="214"/>
      <c r="BO178" s="214"/>
      <c r="BP178" s="214"/>
      <c r="BQ178" s="214"/>
      <c r="BR178" s="214"/>
      <c r="BS178" s="214"/>
      <c r="BT178" s="214"/>
      <c r="BU178" s="214"/>
      <c r="BV178" s="214"/>
      <c r="BW178" s="214"/>
      <c r="BX178" s="214"/>
      <c r="BY178" s="214"/>
      <c r="BZ178" s="214"/>
      <c r="CA178" s="214"/>
      <c r="CB178" s="214"/>
      <c r="CC178" s="214"/>
      <c r="CD178" s="214"/>
      <c r="CE178" s="214"/>
      <c r="CF178" s="214"/>
      <c r="CG178" s="1535"/>
      <c r="CH178" s="1535"/>
      <c r="CI178" s="1535"/>
      <c r="CJ178" s="1535"/>
      <c r="CK178" s="1535"/>
      <c r="CL178" s="1535"/>
      <c r="CM178" s="214"/>
      <c r="CN178" s="2"/>
      <c r="CO178" s="2"/>
    </row>
    <row r="179" spans="2:93" ht="35.25" customHeight="1" x14ac:dyDescent="0.2">
      <c r="B179" s="2"/>
      <c r="C179" s="216"/>
      <c r="D179" s="2105" t="s">
        <v>45</v>
      </c>
      <c r="E179" s="2106"/>
      <c r="F179" s="2106"/>
      <c r="G179" s="2106"/>
      <c r="H179" s="2106"/>
      <c r="I179" s="2106"/>
      <c r="J179" s="2106"/>
      <c r="K179" s="2106"/>
      <c r="L179" s="2106"/>
      <c r="M179" s="2106"/>
      <c r="N179" s="2106"/>
      <c r="O179" s="2106"/>
      <c r="P179" s="2106"/>
      <c r="Q179" s="2138"/>
      <c r="R179" s="2137" t="s">
        <v>52</v>
      </c>
      <c r="S179" s="2106"/>
      <c r="T179" s="2106"/>
      <c r="U179" s="2106"/>
      <c r="V179" s="2106"/>
      <c r="W179" s="2106"/>
      <c r="X179" s="2106"/>
      <c r="Y179" s="2106"/>
      <c r="Z179" s="2106"/>
      <c r="AA179" s="2106"/>
      <c r="AB179" s="2106"/>
      <c r="AC179" s="2106"/>
      <c r="AD179" s="2106"/>
      <c r="AE179" s="2138"/>
      <c r="AF179" s="2137" t="s">
        <v>58</v>
      </c>
      <c r="AG179" s="2106"/>
      <c r="AH179" s="2106"/>
      <c r="AI179" s="2106"/>
      <c r="AJ179" s="2106"/>
      <c r="AK179" s="2106"/>
      <c r="AL179" s="2106"/>
      <c r="AM179" s="2106"/>
      <c r="AN179" s="2106"/>
      <c r="AO179" s="2106"/>
      <c r="AP179" s="2106"/>
      <c r="AQ179" s="2106"/>
      <c r="AR179" s="2106"/>
      <c r="AS179" s="2138"/>
      <c r="AT179" s="2157" t="s">
        <v>1574</v>
      </c>
      <c r="AU179" s="45"/>
      <c r="AV179" s="2"/>
      <c r="AW179" s="2139" t="s">
        <v>45</v>
      </c>
      <c r="AX179" s="2140"/>
      <c r="AY179" s="2140"/>
      <c r="AZ179" s="2140"/>
      <c r="BA179" s="2140"/>
      <c r="BB179" s="2140"/>
      <c r="BC179" s="2140"/>
      <c r="BD179" s="2140"/>
      <c r="BE179" s="2140"/>
      <c r="BF179" s="2140"/>
      <c r="BG179" s="2140"/>
      <c r="BH179" s="2140"/>
      <c r="BI179" s="2140"/>
      <c r="BJ179" s="2141"/>
      <c r="BK179" s="2139" t="s">
        <v>52</v>
      </c>
      <c r="BL179" s="2140"/>
      <c r="BM179" s="2140"/>
      <c r="BN179" s="2140"/>
      <c r="BO179" s="2140"/>
      <c r="BP179" s="2140"/>
      <c r="BQ179" s="2140"/>
      <c r="BR179" s="2140"/>
      <c r="BS179" s="2140"/>
      <c r="BT179" s="2140"/>
      <c r="BU179" s="2140"/>
      <c r="BV179" s="2140"/>
      <c r="BW179" s="2140"/>
      <c r="BX179" s="2141"/>
      <c r="BY179" s="2139" t="s">
        <v>58</v>
      </c>
      <c r="BZ179" s="2140"/>
      <c r="CA179" s="2140"/>
      <c r="CB179" s="2140"/>
      <c r="CC179" s="2140"/>
      <c r="CD179" s="2140"/>
      <c r="CE179" s="2140"/>
      <c r="CF179" s="2140"/>
      <c r="CG179" s="2140"/>
      <c r="CH179" s="2140"/>
      <c r="CI179" s="2140"/>
      <c r="CJ179" s="2140"/>
      <c r="CK179" s="2140"/>
      <c r="CL179" s="2141"/>
      <c r="CM179" s="2"/>
      <c r="CN179" s="2"/>
      <c r="CO179" s="2"/>
    </row>
    <row r="180" spans="2:93" ht="51.75" thickBot="1" x14ac:dyDescent="0.25">
      <c r="B180" s="2"/>
      <c r="C180" s="216"/>
      <c r="D180" s="1757" t="s">
        <v>1105</v>
      </c>
      <c r="E180" s="1758" t="s">
        <v>1106</v>
      </c>
      <c r="F180" s="1757" t="s">
        <v>1107</v>
      </c>
      <c r="G180" s="1758" t="s">
        <v>1108</v>
      </c>
      <c r="H180" s="1757" t="s">
        <v>1109</v>
      </c>
      <c r="I180" s="1758" t="s">
        <v>1110</v>
      </c>
      <c r="J180" s="1757" t="s">
        <v>1111</v>
      </c>
      <c r="K180" s="1758" t="s">
        <v>1112</v>
      </c>
      <c r="L180" s="1757" t="s">
        <v>1113</v>
      </c>
      <c r="M180" s="1758" t="s">
        <v>1114</v>
      </c>
      <c r="N180" s="1552">
        <v>2016</v>
      </c>
      <c r="O180" s="1553">
        <v>2017</v>
      </c>
      <c r="P180" s="1199">
        <v>2018</v>
      </c>
      <c r="Q180" s="1558" t="s">
        <v>1115</v>
      </c>
      <c r="R180" s="1757" t="s">
        <v>1105</v>
      </c>
      <c r="S180" s="1758" t="s">
        <v>1106</v>
      </c>
      <c r="T180" s="1757" t="s">
        <v>1107</v>
      </c>
      <c r="U180" s="1758" t="s">
        <v>1108</v>
      </c>
      <c r="V180" s="1757" t="s">
        <v>1109</v>
      </c>
      <c r="W180" s="1758" t="s">
        <v>1110</v>
      </c>
      <c r="X180" s="1757" t="s">
        <v>1111</v>
      </c>
      <c r="Y180" s="1758" t="s">
        <v>1112</v>
      </c>
      <c r="Z180" s="1757" t="s">
        <v>1113</v>
      </c>
      <c r="AA180" s="1758" t="s">
        <v>1114</v>
      </c>
      <c r="AB180" s="1552">
        <v>2016</v>
      </c>
      <c r="AC180" s="1553">
        <v>2017</v>
      </c>
      <c r="AD180" s="1199">
        <v>2018</v>
      </c>
      <c r="AE180" s="1558" t="s">
        <v>1115</v>
      </c>
      <c r="AF180" s="1757" t="s">
        <v>1105</v>
      </c>
      <c r="AG180" s="1758" t="s">
        <v>1106</v>
      </c>
      <c r="AH180" s="1757" t="s">
        <v>1107</v>
      </c>
      <c r="AI180" s="1758" t="s">
        <v>1108</v>
      </c>
      <c r="AJ180" s="1757" t="s">
        <v>1109</v>
      </c>
      <c r="AK180" s="1758" t="s">
        <v>1110</v>
      </c>
      <c r="AL180" s="1757" t="s">
        <v>1111</v>
      </c>
      <c r="AM180" s="1758" t="s">
        <v>1112</v>
      </c>
      <c r="AN180" s="1757" t="s">
        <v>1113</v>
      </c>
      <c r="AO180" s="1758" t="s">
        <v>1114</v>
      </c>
      <c r="AP180" s="1552">
        <v>2016</v>
      </c>
      <c r="AQ180" s="1553">
        <v>2017</v>
      </c>
      <c r="AR180" s="1199">
        <v>2018</v>
      </c>
      <c r="AS180" s="1558" t="s">
        <v>1115</v>
      </c>
      <c r="AT180" s="2158"/>
      <c r="AU180" s="45"/>
      <c r="AV180" s="2"/>
      <c r="AW180" s="1661">
        <v>2006</v>
      </c>
      <c r="AX180" s="1662">
        <v>2007</v>
      </c>
      <c r="AY180" s="1662">
        <v>2008</v>
      </c>
      <c r="AZ180" s="1662">
        <v>2009</v>
      </c>
      <c r="BA180" s="1662">
        <v>2010</v>
      </c>
      <c r="BB180" s="1662">
        <v>2011</v>
      </c>
      <c r="BC180" s="1662">
        <v>2012</v>
      </c>
      <c r="BD180" s="1662">
        <v>2013</v>
      </c>
      <c r="BE180" s="1662">
        <v>2014</v>
      </c>
      <c r="BF180" s="1662">
        <v>2015</v>
      </c>
      <c r="BG180" s="1662">
        <v>2016</v>
      </c>
      <c r="BH180" s="1662">
        <v>2017</v>
      </c>
      <c r="BI180" s="1662">
        <v>2018</v>
      </c>
      <c r="BJ180" s="1663" t="s">
        <v>876</v>
      </c>
      <c r="BK180" s="1661">
        <v>2006</v>
      </c>
      <c r="BL180" s="1662">
        <v>2007</v>
      </c>
      <c r="BM180" s="1662">
        <v>2008</v>
      </c>
      <c r="BN180" s="1662">
        <v>2009</v>
      </c>
      <c r="BO180" s="1662">
        <v>2010</v>
      </c>
      <c r="BP180" s="1662">
        <v>2011</v>
      </c>
      <c r="BQ180" s="1662">
        <v>2012</v>
      </c>
      <c r="BR180" s="1662">
        <v>2013</v>
      </c>
      <c r="BS180" s="1662">
        <v>2014</v>
      </c>
      <c r="BT180" s="1662">
        <v>2015</v>
      </c>
      <c r="BU180" s="1662">
        <v>2016</v>
      </c>
      <c r="BV180" s="1662">
        <v>2017</v>
      </c>
      <c r="BW180" s="1662">
        <v>2018</v>
      </c>
      <c r="BX180" s="1664" t="s">
        <v>876</v>
      </c>
      <c r="BY180" s="1665">
        <v>2006</v>
      </c>
      <c r="BZ180" s="1662">
        <v>2007</v>
      </c>
      <c r="CA180" s="1662">
        <v>2008</v>
      </c>
      <c r="CB180" s="1662">
        <v>2009</v>
      </c>
      <c r="CC180" s="1662">
        <v>2010</v>
      </c>
      <c r="CD180" s="1662">
        <v>2011</v>
      </c>
      <c r="CE180" s="1662">
        <v>2012</v>
      </c>
      <c r="CF180" s="1662">
        <v>2013</v>
      </c>
      <c r="CG180" s="1662">
        <v>2014</v>
      </c>
      <c r="CH180" s="1662">
        <v>2015</v>
      </c>
      <c r="CI180" s="1662">
        <v>2016</v>
      </c>
      <c r="CJ180" s="1662">
        <v>2017</v>
      </c>
      <c r="CK180" s="1662">
        <v>2018</v>
      </c>
      <c r="CL180" s="1664" t="s">
        <v>876</v>
      </c>
      <c r="CM180" s="1128" t="s">
        <v>160</v>
      </c>
      <c r="CN180" s="1084" t="s">
        <v>192</v>
      </c>
      <c r="CO180" s="2"/>
    </row>
    <row r="181" spans="2:93" ht="27.75" customHeight="1" x14ac:dyDescent="0.2">
      <c r="B181" s="1781" t="s">
        <v>137</v>
      </c>
      <c r="C181" s="170"/>
      <c r="D181" s="1554"/>
      <c r="E181" s="1555"/>
      <c r="F181" s="1555"/>
      <c r="G181" s="1555"/>
      <c r="H181" s="1555"/>
      <c r="I181" s="1555"/>
      <c r="J181" s="1555"/>
      <c r="K181" s="1555"/>
      <c r="L181" s="1555"/>
      <c r="M181" s="1191"/>
      <c r="N181" s="1191"/>
      <c r="O181" s="1191"/>
      <c r="P181" s="167"/>
      <c r="Q181" s="87"/>
      <c r="R181" s="1554"/>
      <c r="S181" s="1555"/>
      <c r="T181" s="1555"/>
      <c r="U181" s="1555"/>
      <c r="V181" s="1555"/>
      <c r="W181" s="1555"/>
      <c r="X181" s="1555"/>
      <c r="Y181" s="1555"/>
      <c r="Z181" s="1555"/>
      <c r="AA181" s="1191"/>
      <c r="AB181" s="1191"/>
      <c r="AC181" s="1191"/>
      <c r="AD181" s="167"/>
      <c r="AE181" s="87"/>
      <c r="AF181" s="1554"/>
      <c r="AG181" s="1555"/>
      <c r="AH181" s="1555"/>
      <c r="AI181" s="1555"/>
      <c r="AJ181" s="1555"/>
      <c r="AK181" s="1555"/>
      <c r="AL181" s="1555"/>
      <c r="AM181" s="1555"/>
      <c r="AN181" s="1555"/>
      <c r="AO181" s="1191"/>
      <c r="AP181" s="1191"/>
      <c r="AQ181" s="1191"/>
      <c r="AR181" s="167"/>
      <c r="AS181" s="87"/>
      <c r="AT181" s="1830"/>
      <c r="AU181" s="1534"/>
      <c r="AV181" s="1611" t="s">
        <v>75</v>
      </c>
      <c r="AW181" s="1580"/>
      <c r="AX181" s="1574"/>
      <c r="AY181" s="1574"/>
      <c r="AZ181" s="1574"/>
      <c r="BA181" s="1574"/>
      <c r="BB181" s="1574"/>
      <c r="BC181" s="1574"/>
      <c r="BD181" s="1574"/>
      <c r="BE181" s="1191"/>
      <c r="BF181" s="1191"/>
      <c r="BG181" s="1191"/>
      <c r="BH181" s="1191"/>
      <c r="BI181" s="1191"/>
      <c r="BJ181" s="87"/>
      <c r="BK181" s="1570"/>
      <c r="BL181" s="1570"/>
      <c r="BM181" s="1570"/>
      <c r="BN181" s="1570"/>
      <c r="BO181" s="1570"/>
      <c r="BP181" s="1570"/>
      <c r="BQ181" s="1570"/>
      <c r="BR181" s="1570"/>
      <c r="BS181" s="1570"/>
      <c r="BT181" s="1570"/>
      <c r="BU181" s="1570"/>
      <c r="BV181" s="1570"/>
      <c r="BW181" s="1570"/>
      <c r="BX181" s="87"/>
      <c r="BY181" s="1580"/>
      <c r="BZ181" s="1574"/>
      <c r="CA181" s="1574"/>
      <c r="CB181" s="1574"/>
      <c r="CC181" s="1574"/>
      <c r="CD181" s="1574"/>
      <c r="CE181" s="1574"/>
      <c r="CF181" s="1574"/>
      <c r="CG181" s="1191"/>
      <c r="CH181" s="1191"/>
      <c r="CI181" s="1191"/>
      <c r="CJ181" s="1191"/>
      <c r="CK181" s="1191"/>
      <c r="CL181" s="87"/>
      <c r="CM181" s="220"/>
      <c r="CN181" s="239"/>
      <c r="CO181" s="2"/>
    </row>
    <row r="182" spans="2:93" ht="27.75" customHeight="1" x14ac:dyDescent="0.2">
      <c r="B182" s="1783" t="s">
        <v>138</v>
      </c>
      <c r="C182" s="201" t="s">
        <v>177</v>
      </c>
      <c r="D182" s="1769"/>
      <c r="E182" s="1770"/>
      <c r="F182" s="1770"/>
      <c r="G182" s="1770"/>
      <c r="H182" s="1564"/>
      <c r="I182" s="1564"/>
      <c r="J182" s="1564"/>
      <c r="K182" s="1564"/>
      <c r="L182" s="1564"/>
      <c r="M182" s="1564"/>
      <c r="N182" s="1551"/>
      <c r="O182" s="1551"/>
      <c r="P182" s="1556"/>
      <c r="Q182" s="1305"/>
      <c r="R182" s="1769"/>
      <c r="S182" s="1770"/>
      <c r="T182" s="1770"/>
      <c r="U182" s="1770"/>
      <c r="V182" s="1564"/>
      <c r="W182" s="1564"/>
      <c r="X182" s="1564"/>
      <c r="Y182" s="1564"/>
      <c r="Z182" s="1564"/>
      <c r="AA182" s="1564"/>
      <c r="AB182" s="1551"/>
      <c r="AC182" s="1551"/>
      <c r="AD182" s="1556"/>
      <c r="AE182" s="1305"/>
      <c r="AF182" s="1769"/>
      <c r="AG182" s="1770"/>
      <c r="AH182" s="1770"/>
      <c r="AI182" s="1770"/>
      <c r="AJ182" s="1564"/>
      <c r="AK182" s="1564"/>
      <c r="AL182" s="1564"/>
      <c r="AM182" s="1564"/>
      <c r="AN182" s="1564"/>
      <c r="AO182" s="1564"/>
      <c r="AP182" s="1551"/>
      <c r="AQ182" s="1551"/>
      <c r="AR182" s="1556"/>
      <c r="AS182" s="1305"/>
      <c r="AT182" s="1803"/>
      <c r="AU182" s="1534"/>
      <c r="AV182" s="1672" t="s">
        <v>63</v>
      </c>
      <c r="AW182" s="1666" t="str">
        <f>IF(SUM(COUNTBLANK(D182),COUNTBLANK(D183))=0,D183/D182,"-")</f>
        <v>-</v>
      </c>
      <c r="AX182" s="1231" t="str">
        <f t="shared" ref="AX182:CL182" si="69">IF(SUM(COUNTBLANK(E182),COUNTBLANK(E183))=0,E183/E182,"-")</f>
        <v>-</v>
      </c>
      <c r="AY182" s="1231" t="str">
        <f t="shared" si="69"/>
        <v>-</v>
      </c>
      <c r="AZ182" s="1231" t="str">
        <f t="shared" si="69"/>
        <v>-</v>
      </c>
      <c r="BA182" s="1231" t="str">
        <f t="shared" si="69"/>
        <v>-</v>
      </c>
      <c r="BB182" s="1231" t="str">
        <f t="shared" si="69"/>
        <v>-</v>
      </c>
      <c r="BC182" s="1231" t="str">
        <f t="shared" si="69"/>
        <v>-</v>
      </c>
      <c r="BD182" s="1231" t="str">
        <f t="shared" si="69"/>
        <v>-</v>
      </c>
      <c r="BE182" s="1231" t="str">
        <f t="shared" si="69"/>
        <v>-</v>
      </c>
      <c r="BF182" s="1231" t="str">
        <f t="shared" si="69"/>
        <v>-</v>
      </c>
      <c r="BG182" s="1231" t="str">
        <f t="shared" si="69"/>
        <v>-</v>
      </c>
      <c r="BH182" s="1231" t="str">
        <f t="shared" si="69"/>
        <v>-</v>
      </c>
      <c r="BI182" s="1231" t="str">
        <f t="shared" si="69"/>
        <v>-</v>
      </c>
      <c r="BJ182" s="1667" t="str">
        <f t="shared" si="69"/>
        <v>-</v>
      </c>
      <c r="BK182" s="1666" t="str">
        <f t="shared" si="69"/>
        <v>-</v>
      </c>
      <c r="BL182" s="1231" t="str">
        <f t="shared" si="69"/>
        <v>-</v>
      </c>
      <c r="BM182" s="1231" t="str">
        <f t="shared" si="69"/>
        <v>-</v>
      </c>
      <c r="BN182" s="1231" t="str">
        <f t="shared" si="69"/>
        <v>-</v>
      </c>
      <c r="BO182" s="1231" t="str">
        <f t="shared" si="69"/>
        <v>-</v>
      </c>
      <c r="BP182" s="1231" t="str">
        <f t="shared" si="69"/>
        <v>-</v>
      </c>
      <c r="BQ182" s="1231" t="str">
        <f t="shared" si="69"/>
        <v>-</v>
      </c>
      <c r="BR182" s="1231" t="str">
        <f t="shared" si="69"/>
        <v>-</v>
      </c>
      <c r="BS182" s="1231" t="str">
        <f t="shared" si="69"/>
        <v>-</v>
      </c>
      <c r="BT182" s="1231" t="str">
        <f t="shared" si="69"/>
        <v>-</v>
      </c>
      <c r="BU182" s="1231" t="str">
        <f t="shared" si="69"/>
        <v>-</v>
      </c>
      <c r="BV182" s="1231" t="str">
        <f t="shared" si="69"/>
        <v>-</v>
      </c>
      <c r="BW182" s="1231" t="str">
        <f t="shared" si="69"/>
        <v>-</v>
      </c>
      <c r="BX182" s="1667" t="str">
        <f t="shared" si="69"/>
        <v>-</v>
      </c>
      <c r="BY182" s="1666" t="str">
        <f t="shared" si="69"/>
        <v>-</v>
      </c>
      <c r="BZ182" s="1231" t="str">
        <f t="shared" si="69"/>
        <v>-</v>
      </c>
      <c r="CA182" s="1231" t="str">
        <f t="shared" si="69"/>
        <v>-</v>
      </c>
      <c r="CB182" s="1231" t="str">
        <f t="shared" si="69"/>
        <v>-</v>
      </c>
      <c r="CC182" s="1231" t="str">
        <f t="shared" si="69"/>
        <v>-</v>
      </c>
      <c r="CD182" s="1231" t="str">
        <f t="shared" si="69"/>
        <v>-</v>
      </c>
      <c r="CE182" s="1231" t="str">
        <f t="shared" si="69"/>
        <v>-</v>
      </c>
      <c r="CF182" s="1231" t="str">
        <f t="shared" si="69"/>
        <v>-</v>
      </c>
      <c r="CG182" s="1231" t="str">
        <f t="shared" si="69"/>
        <v>-</v>
      </c>
      <c r="CH182" s="1231" t="str">
        <f t="shared" si="69"/>
        <v>-</v>
      </c>
      <c r="CI182" s="1231" t="str">
        <f t="shared" si="69"/>
        <v>-</v>
      </c>
      <c r="CJ182" s="1231" t="str">
        <f t="shared" si="69"/>
        <v>-</v>
      </c>
      <c r="CK182" s="1231" t="str">
        <f t="shared" si="69"/>
        <v>-</v>
      </c>
      <c r="CL182" s="1667" t="str">
        <f t="shared" si="69"/>
        <v>-</v>
      </c>
      <c r="CM182" s="225" t="s">
        <v>167</v>
      </c>
      <c r="CN182" s="247" t="s">
        <v>183</v>
      </c>
      <c r="CO182" s="2"/>
    </row>
    <row r="183" spans="2:93" ht="27.75" customHeight="1" x14ac:dyDescent="0.2">
      <c r="B183" s="1783" t="s">
        <v>139</v>
      </c>
      <c r="C183" s="201" t="s">
        <v>178</v>
      </c>
      <c r="D183" s="1769"/>
      <c r="E183" s="1770"/>
      <c r="F183" s="1770"/>
      <c r="G183" s="1770"/>
      <c r="H183" s="1564"/>
      <c r="I183" s="1564"/>
      <c r="J183" s="1564"/>
      <c r="K183" s="1564"/>
      <c r="L183" s="1564"/>
      <c r="M183" s="1564"/>
      <c r="N183" s="1551"/>
      <c r="O183" s="1551"/>
      <c r="P183" s="1556"/>
      <c r="Q183" s="1305"/>
      <c r="R183" s="1769"/>
      <c r="S183" s="1770"/>
      <c r="T183" s="1770"/>
      <c r="U183" s="1770"/>
      <c r="V183" s="1564"/>
      <c r="W183" s="1564"/>
      <c r="X183" s="1564"/>
      <c r="Y183" s="1564"/>
      <c r="Z183" s="1564"/>
      <c r="AA183" s="1564"/>
      <c r="AB183" s="1551"/>
      <c r="AC183" s="1551"/>
      <c r="AD183" s="1556"/>
      <c r="AE183" s="1305"/>
      <c r="AF183" s="1769"/>
      <c r="AG183" s="1770"/>
      <c r="AH183" s="1770"/>
      <c r="AI183" s="1770"/>
      <c r="AJ183" s="1564"/>
      <c r="AK183" s="1564"/>
      <c r="AL183" s="1564"/>
      <c r="AM183" s="1564"/>
      <c r="AN183" s="1564"/>
      <c r="AO183" s="1564"/>
      <c r="AP183" s="1551"/>
      <c r="AQ183" s="1551"/>
      <c r="AR183" s="1556"/>
      <c r="AS183" s="1305"/>
      <c r="AT183" s="1803"/>
      <c r="AU183" s="1534"/>
      <c r="AV183" s="1672" t="s">
        <v>65</v>
      </c>
      <c r="AW183" s="1666" t="str">
        <f>IF(SUM(COUNTBLANK(D182),COUNTBLANK(D184))=0,D184/D182,"-")</f>
        <v>-</v>
      </c>
      <c r="AX183" s="1231" t="str">
        <f t="shared" ref="AX183:CL183" si="70">IF(SUM(COUNTBLANK(E182),COUNTBLANK(E184))=0,E184/E182,"-")</f>
        <v>-</v>
      </c>
      <c r="AY183" s="1231" t="str">
        <f t="shared" si="70"/>
        <v>-</v>
      </c>
      <c r="AZ183" s="1231" t="str">
        <f t="shared" si="70"/>
        <v>-</v>
      </c>
      <c r="BA183" s="1231" t="str">
        <f t="shared" si="70"/>
        <v>-</v>
      </c>
      <c r="BB183" s="1231" t="str">
        <f t="shared" si="70"/>
        <v>-</v>
      </c>
      <c r="BC183" s="1231" t="str">
        <f t="shared" si="70"/>
        <v>-</v>
      </c>
      <c r="BD183" s="1231" t="str">
        <f t="shared" si="70"/>
        <v>-</v>
      </c>
      <c r="BE183" s="1231" t="str">
        <f t="shared" si="70"/>
        <v>-</v>
      </c>
      <c r="BF183" s="1231" t="str">
        <f t="shared" si="70"/>
        <v>-</v>
      </c>
      <c r="BG183" s="1231" t="str">
        <f t="shared" si="70"/>
        <v>-</v>
      </c>
      <c r="BH183" s="1231" t="str">
        <f t="shared" si="70"/>
        <v>-</v>
      </c>
      <c r="BI183" s="1231" t="str">
        <f t="shared" si="70"/>
        <v>-</v>
      </c>
      <c r="BJ183" s="1667" t="str">
        <f t="shared" si="70"/>
        <v>-</v>
      </c>
      <c r="BK183" s="1666" t="str">
        <f t="shared" si="70"/>
        <v>-</v>
      </c>
      <c r="BL183" s="1231" t="str">
        <f t="shared" si="70"/>
        <v>-</v>
      </c>
      <c r="BM183" s="1231" t="str">
        <f t="shared" si="70"/>
        <v>-</v>
      </c>
      <c r="BN183" s="1231" t="str">
        <f t="shared" si="70"/>
        <v>-</v>
      </c>
      <c r="BO183" s="1231" t="str">
        <f t="shared" si="70"/>
        <v>-</v>
      </c>
      <c r="BP183" s="1231" t="str">
        <f t="shared" si="70"/>
        <v>-</v>
      </c>
      <c r="BQ183" s="1231" t="str">
        <f t="shared" si="70"/>
        <v>-</v>
      </c>
      <c r="BR183" s="1231" t="str">
        <f t="shared" si="70"/>
        <v>-</v>
      </c>
      <c r="BS183" s="1231" t="str">
        <f t="shared" si="70"/>
        <v>-</v>
      </c>
      <c r="BT183" s="1231" t="str">
        <f t="shared" si="70"/>
        <v>-</v>
      </c>
      <c r="BU183" s="1231" t="str">
        <f t="shared" si="70"/>
        <v>-</v>
      </c>
      <c r="BV183" s="1231" t="str">
        <f t="shared" si="70"/>
        <v>-</v>
      </c>
      <c r="BW183" s="1231" t="str">
        <f t="shared" si="70"/>
        <v>-</v>
      </c>
      <c r="BX183" s="1667" t="str">
        <f t="shared" si="70"/>
        <v>-</v>
      </c>
      <c r="BY183" s="1666" t="str">
        <f t="shared" si="70"/>
        <v>-</v>
      </c>
      <c r="BZ183" s="1231" t="str">
        <f t="shared" si="70"/>
        <v>-</v>
      </c>
      <c r="CA183" s="1231" t="str">
        <f t="shared" si="70"/>
        <v>-</v>
      </c>
      <c r="CB183" s="1231" t="str">
        <f t="shared" si="70"/>
        <v>-</v>
      </c>
      <c r="CC183" s="1231" t="str">
        <f t="shared" si="70"/>
        <v>-</v>
      </c>
      <c r="CD183" s="1231" t="str">
        <f t="shared" si="70"/>
        <v>-</v>
      </c>
      <c r="CE183" s="1231" t="str">
        <f t="shared" si="70"/>
        <v>-</v>
      </c>
      <c r="CF183" s="1231" t="str">
        <f t="shared" si="70"/>
        <v>-</v>
      </c>
      <c r="CG183" s="1231" t="str">
        <f t="shared" si="70"/>
        <v>-</v>
      </c>
      <c r="CH183" s="1231" t="str">
        <f t="shared" si="70"/>
        <v>-</v>
      </c>
      <c r="CI183" s="1231" t="str">
        <f t="shared" si="70"/>
        <v>-</v>
      </c>
      <c r="CJ183" s="1231" t="str">
        <f t="shared" si="70"/>
        <v>-</v>
      </c>
      <c r="CK183" s="1231" t="str">
        <f t="shared" si="70"/>
        <v>-</v>
      </c>
      <c r="CL183" s="1667" t="str">
        <f t="shared" si="70"/>
        <v>-</v>
      </c>
      <c r="CM183" s="225" t="s">
        <v>161</v>
      </c>
      <c r="CN183" s="247" t="s">
        <v>184</v>
      </c>
      <c r="CO183" s="2"/>
    </row>
    <row r="184" spans="2:93" ht="27.75" customHeight="1" x14ac:dyDescent="0.2">
      <c r="B184" s="1783" t="s">
        <v>140</v>
      </c>
      <c r="C184" s="237" t="s">
        <v>182</v>
      </c>
      <c r="D184" s="1769"/>
      <c r="E184" s="1770"/>
      <c r="F184" s="1770"/>
      <c r="G184" s="1770"/>
      <c r="H184" s="1564"/>
      <c r="I184" s="1564"/>
      <c r="J184" s="1564"/>
      <c r="K184" s="1564"/>
      <c r="L184" s="1564"/>
      <c r="M184" s="1564"/>
      <c r="N184" s="1551"/>
      <c r="O184" s="1551"/>
      <c r="P184" s="1556"/>
      <c r="Q184" s="1305"/>
      <c r="R184" s="1769"/>
      <c r="S184" s="1770"/>
      <c r="T184" s="1770"/>
      <c r="U184" s="1770"/>
      <c r="V184" s="1564"/>
      <c r="W184" s="1564"/>
      <c r="X184" s="1564"/>
      <c r="Y184" s="1564"/>
      <c r="Z184" s="1564"/>
      <c r="AA184" s="1564"/>
      <c r="AB184" s="1551"/>
      <c r="AC184" s="1551"/>
      <c r="AD184" s="1556"/>
      <c r="AE184" s="1305"/>
      <c r="AF184" s="1769"/>
      <c r="AG184" s="1770"/>
      <c r="AH184" s="1770"/>
      <c r="AI184" s="1770"/>
      <c r="AJ184" s="1564"/>
      <c r="AK184" s="1564"/>
      <c r="AL184" s="1564"/>
      <c r="AM184" s="1564"/>
      <c r="AN184" s="1564"/>
      <c r="AO184" s="1564"/>
      <c r="AP184" s="1551"/>
      <c r="AQ184" s="1551"/>
      <c r="AR184" s="1556"/>
      <c r="AS184" s="1305"/>
      <c r="AT184" s="1803"/>
      <c r="AU184" s="1534"/>
      <c r="AV184" s="1673" t="s">
        <v>64</v>
      </c>
      <c r="AW184" s="1668" t="str">
        <f>IF(SUM(COUNTBLANK(D182),COUNTBLANK(D183),COUNTBLANK(D196),COUNTBLANK(D197))=0,(D183+D197)/(D182+D196),"-")</f>
        <v>-</v>
      </c>
      <c r="AX184" s="1232" t="str">
        <f t="shared" ref="AX184:CL184" si="71">IF(SUM(COUNTBLANK(E182),COUNTBLANK(E183),COUNTBLANK(E196),COUNTBLANK(E197))=0,(E183+E197)/(E182+E196),"-")</f>
        <v>-</v>
      </c>
      <c r="AY184" s="1232" t="str">
        <f t="shared" si="71"/>
        <v>-</v>
      </c>
      <c r="AZ184" s="1232" t="str">
        <f t="shared" si="71"/>
        <v>-</v>
      </c>
      <c r="BA184" s="1232" t="str">
        <f t="shared" si="71"/>
        <v>-</v>
      </c>
      <c r="BB184" s="1232" t="str">
        <f t="shared" si="71"/>
        <v>-</v>
      </c>
      <c r="BC184" s="1232" t="str">
        <f t="shared" si="71"/>
        <v>-</v>
      </c>
      <c r="BD184" s="1232" t="str">
        <f t="shared" si="71"/>
        <v>-</v>
      </c>
      <c r="BE184" s="1232" t="str">
        <f t="shared" si="71"/>
        <v>-</v>
      </c>
      <c r="BF184" s="1232" t="str">
        <f t="shared" si="71"/>
        <v>-</v>
      </c>
      <c r="BG184" s="1232" t="str">
        <f t="shared" si="71"/>
        <v>-</v>
      </c>
      <c r="BH184" s="1232" t="str">
        <f t="shared" si="71"/>
        <v>-</v>
      </c>
      <c r="BI184" s="1232" t="str">
        <f t="shared" si="71"/>
        <v>-</v>
      </c>
      <c r="BJ184" s="1669" t="str">
        <f t="shared" si="71"/>
        <v>-</v>
      </c>
      <c r="BK184" s="1668" t="str">
        <f t="shared" si="71"/>
        <v>-</v>
      </c>
      <c r="BL184" s="1232" t="str">
        <f t="shared" si="71"/>
        <v>-</v>
      </c>
      <c r="BM184" s="1232" t="str">
        <f t="shared" si="71"/>
        <v>-</v>
      </c>
      <c r="BN184" s="1232" t="str">
        <f t="shared" si="71"/>
        <v>-</v>
      </c>
      <c r="BO184" s="1232" t="str">
        <f t="shared" si="71"/>
        <v>-</v>
      </c>
      <c r="BP184" s="1232" t="str">
        <f t="shared" si="71"/>
        <v>-</v>
      </c>
      <c r="BQ184" s="1232" t="str">
        <f t="shared" si="71"/>
        <v>-</v>
      </c>
      <c r="BR184" s="1232" t="str">
        <f t="shared" si="71"/>
        <v>-</v>
      </c>
      <c r="BS184" s="1232" t="str">
        <f t="shared" si="71"/>
        <v>-</v>
      </c>
      <c r="BT184" s="1232" t="str">
        <f t="shared" si="71"/>
        <v>-</v>
      </c>
      <c r="BU184" s="1232" t="str">
        <f t="shared" si="71"/>
        <v>-</v>
      </c>
      <c r="BV184" s="1232" t="str">
        <f t="shared" si="71"/>
        <v>-</v>
      </c>
      <c r="BW184" s="1232" t="str">
        <f t="shared" si="71"/>
        <v>-</v>
      </c>
      <c r="BX184" s="1669" t="str">
        <f t="shared" si="71"/>
        <v>-</v>
      </c>
      <c r="BY184" s="1668" t="str">
        <f t="shared" si="71"/>
        <v>-</v>
      </c>
      <c r="BZ184" s="1232" t="str">
        <f t="shared" si="71"/>
        <v>-</v>
      </c>
      <c r="CA184" s="1232" t="str">
        <f t="shared" si="71"/>
        <v>-</v>
      </c>
      <c r="CB184" s="1232" t="str">
        <f t="shared" si="71"/>
        <v>-</v>
      </c>
      <c r="CC184" s="1232" t="str">
        <f t="shared" si="71"/>
        <v>-</v>
      </c>
      <c r="CD184" s="1232" t="str">
        <f t="shared" si="71"/>
        <v>-</v>
      </c>
      <c r="CE184" s="1232" t="str">
        <f t="shared" si="71"/>
        <v>-</v>
      </c>
      <c r="CF184" s="1232" t="str">
        <f t="shared" si="71"/>
        <v>-</v>
      </c>
      <c r="CG184" s="1232" t="str">
        <f t="shared" si="71"/>
        <v>-</v>
      </c>
      <c r="CH184" s="1232" t="str">
        <f t="shared" si="71"/>
        <v>-</v>
      </c>
      <c r="CI184" s="1232" t="str">
        <f t="shared" si="71"/>
        <v>-</v>
      </c>
      <c r="CJ184" s="1232" t="str">
        <f t="shared" si="71"/>
        <v>-</v>
      </c>
      <c r="CK184" s="1232" t="str">
        <f t="shared" si="71"/>
        <v>-</v>
      </c>
      <c r="CL184" s="1669" t="str">
        <f t="shared" si="71"/>
        <v>-</v>
      </c>
      <c r="CM184" s="227" t="s">
        <v>168</v>
      </c>
      <c r="CN184" s="249" t="s">
        <v>193</v>
      </c>
      <c r="CO184" s="2"/>
    </row>
    <row r="185" spans="2:93" ht="27.75" customHeight="1" x14ac:dyDescent="0.2">
      <c r="B185" s="1783" t="s">
        <v>141</v>
      </c>
      <c r="C185" s="201" t="s">
        <v>179</v>
      </c>
      <c r="D185" s="1769"/>
      <c r="E185" s="1770"/>
      <c r="F185" s="1770"/>
      <c r="G185" s="1770"/>
      <c r="H185" s="1564"/>
      <c r="I185" s="1564"/>
      <c r="J185" s="1564"/>
      <c r="K185" s="1564"/>
      <c r="L185" s="1564"/>
      <c r="M185" s="1564"/>
      <c r="N185" s="1551"/>
      <c r="O185" s="1551"/>
      <c r="P185" s="1556"/>
      <c r="Q185" s="1305"/>
      <c r="R185" s="1769"/>
      <c r="S185" s="1770"/>
      <c r="T185" s="1770"/>
      <c r="U185" s="1770"/>
      <c r="V185" s="1564"/>
      <c r="W185" s="1564"/>
      <c r="X185" s="1564"/>
      <c r="Y185" s="1564"/>
      <c r="Z185" s="1564"/>
      <c r="AA185" s="1564"/>
      <c r="AB185" s="1551"/>
      <c r="AC185" s="1551"/>
      <c r="AD185" s="1556"/>
      <c r="AE185" s="1305"/>
      <c r="AF185" s="1769"/>
      <c r="AG185" s="1770"/>
      <c r="AH185" s="1770"/>
      <c r="AI185" s="1770"/>
      <c r="AJ185" s="1564"/>
      <c r="AK185" s="1564"/>
      <c r="AL185" s="1564"/>
      <c r="AM185" s="1564"/>
      <c r="AN185" s="1564"/>
      <c r="AO185" s="1564"/>
      <c r="AP185" s="1551"/>
      <c r="AQ185" s="1551"/>
      <c r="AR185" s="1556"/>
      <c r="AS185" s="1305"/>
      <c r="AT185" s="1803"/>
      <c r="AU185" s="1534"/>
      <c r="AV185" s="1614" t="s">
        <v>74</v>
      </c>
      <c r="AW185" s="1583"/>
      <c r="AX185" s="1577"/>
      <c r="AY185" s="1577"/>
      <c r="AZ185" s="1577"/>
      <c r="BA185" s="1577"/>
      <c r="BB185" s="1577"/>
      <c r="BC185" s="1577"/>
      <c r="BD185" s="1577"/>
      <c r="BE185" s="1578"/>
      <c r="BF185" s="1578"/>
      <c r="BG185" s="1578"/>
      <c r="BH185" s="1578"/>
      <c r="BI185" s="1578"/>
      <c r="BJ185" s="1602"/>
      <c r="BK185" s="1592"/>
      <c r="BL185" s="1592"/>
      <c r="BM185" s="1592"/>
      <c r="BN185" s="1592"/>
      <c r="BO185" s="1592"/>
      <c r="BP185" s="1592"/>
      <c r="BQ185" s="1592"/>
      <c r="BR185" s="1592"/>
      <c r="BS185" s="1592"/>
      <c r="BT185" s="1592"/>
      <c r="BU185" s="1592"/>
      <c r="BV185" s="1592"/>
      <c r="BW185" s="1592"/>
      <c r="BX185" s="1602"/>
      <c r="BY185" s="1583"/>
      <c r="BZ185" s="1577"/>
      <c r="CA185" s="1577"/>
      <c r="CB185" s="1577"/>
      <c r="CC185" s="1577"/>
      <c r="CD185" s="1577"/>
      <c r="CE185" s="1577"/>
      <c r="CF185" s="1577"/>
      <c r="CG185" s="1578"/>
      <c r="CH185" s="1578"/>
      <c r="CI185" s="1578"/>
      <c r="CJ185" s="1578"/>
      <c r="CK185" s="1578"/>
      <c r="CL185" s="1602"/>
      <c r="CM185" s="221"/>
      <c r="CN185" s="238"/>
      <c r="CO185" s="2"/>
    </row>
    <row r="186" spans="2:93" ht="27.75" customHeight="1" x14ac:dyDescent="0.2">
      <c r="B186" s="1783" t="s">
        <v>142</v>
      </c>
      <c r="C186" s="201" t="s">
        <v>180</v>
      </c>
      <c r="D186" s="1769"/>
      <c r="E186" s="1770"/>
      <c r="F186" s="1770"/>
      <c r="G186" s="1770"/>
      <c r="H186" s="1564"/>
      <c r="I186" s="1564"/>
      <c r="J186" s="1564"/>
      <c r="K186" s="1564"/>
      <c r="L186" s="1564"/>
      <c r="M186" s="1564"/>
      <c r="N186" s="1551"/>
      <c r="O186" s="1551"/>
      <c r="P186" s="1556"/>
      <c r="Q186" s="1305"/>
      <c r="R186" s="1769"/>
      <c r="S186" s="1770"/>
      <c r="T186" s="1770"/>
      <c r="U186" s="1770"/>
      <c r="V186" s="1564"/>
      <c r="W186" s="1564"/>
      <c r="X186" s="1564"/>
      <c r="Y186" s="1564"/>
      <c r="Z186" s="1564"/>
      <c r="AA186" s="1564"/>
      <c r="AB186" s="1551"/>
      <c r="AC186" s="1551"/>
      <c r="AD186" s="1556"/>
      <c r="AE186" s="1305"/>
      <c r="AF186" s="1769"/>
      <c r="AG186" s="1770"/>
      <c r="AH186" s="1770"/>
      <c r="AI186" s="1770"/>
      <c r="AJ186" s="1564"/>
      <c r="AK186" s="1564"/>
      <c r="AL186" s="1564"/>
      <c r="AM186" s="1564"/>
      <c r="AN186" s="1564"/>
      <c r="AO186" s="1564"/>
      <c r="AP186" s="1551"/>
      <c r="AQ186" s="1551"/>
      <c r="AR186" s="1556"/>
      <c r="AS186" s="1305"/>
      <c r="AT186" s="1803"/>
      <c r="AU186" s="1534"/>
      <c r="AV186" s="1672" t="s">
        <v>66</v>
      </c>
      <c r="AW186" s="1666" t="str">
        <f>IF(SUM(COUNTBLANK(D182),COUNTBLANK(D185),COUNTBLANK(D191),COUNTBLANK(D194))=0,(D185-D191-D194)/D182,"-")</f>
        <v>-</v>
      </c>
      <c r="AX186" s="1231" t="str">
        <f t="shared" ref="AX186:CL186" si="72">IF(SUM(COUNTBLANK(E182),COUNTBLANK(E185),COUNTBLANK(E191),COUNTBLANK(E194))=0,(E185-E191-E194)/E182,"-")</f>
        <v>-</v>
      </c>
      <c r="AY186" s="1231" t="str">
        <f t="shared" si="72"/>
        <v>-</v>
      </c>
      <c r="AZ186" s="1231" t="str">
        <f t="shared" si="72"/>
        <v>-</v>
      </c>
      <c r="BA186" s="1231" t="str">
        <f t="shared" si="72"/>
        <v>-</v>
      </c>
      <c r="BB186" s="1231" t="str">
        <f t="shared" si="72"/>
        <v>-</v>
      </c>
      <c r="BC186" s="1231" t="str">
        <f t="shared" si="72"/>
        <v>-</v>
      </c>
      <c r="BD186" s="1231" t="str">
        <f t="shared" si="72"/>
        <v>-</v>
      </c>
      <c r="BE186" s="1231" t="str">
        <f t="shared" si="72"/>
        <v>-</v>
      </c>
      <c r="BF186" s="1231" t="str">
        <f t="shared" si="72"/>
        <v>-</v>
      </c>
      <c r="BG186" s="1231" t="str">
        <f t="shared" si="72"/>
        <v>-</v>
      </c>
      <c r="BH186" s="1231" t="str">
        <f t="shared" si="72"/>
        <v>-</v>
      </c>
      <c r="BI186" s="1231" t="str">
        <f t="shared" si="72"/>
        <v>-</v>
      </c>
      <c r="BJ186" s="1667" t="str">
        <f t="shared" si="72"/>
        <v>-</v>
      </c>
      <c r="BK186" s="1666" t="str">
        <f t="shared" si="72"/>
        <v>-</v>
      </c>
      <c r="BL186" s="1231" t="str">
        <f t="shared" si="72"/>
        <v>-</v>
      </c>
      <c r="BM186" s="1231" t="str">
        <f t="shared" si="72"/>
        <v>-</v>
      </c>
      <c r="BN186" s="1231" t="str">
        <f t="shared" si="72"/>
        <v>-</v>
      </c>
      <c r="BO186" s="1231" t="str">
        <f t="shared" si="72"/>
        <v>-</v>
      </c>
      <c r="BP186" s="1231" t="str">
        <f t="shared" si="72"/>
        <v>-</v>
      </c>
      <c r="BQ186" s="1231" t="str">
        <f t="shared" si="72"/>
        <v>-</v>
      </c>
      <c r="BR186" s="1231" t="str">
        <f t="shared" si="72"/>
        <v>-</v>
      </c>
      <c r="BS186" s="1231" t="str">
        <f t="shared" si="72"/>
        <v>-</v>
      </c>
      <c r="BT186" s="1231" t="str">
        <f t="shared" si="72"/>
        <v>-</v>
      </c>
      <c r="BU186" s="1231" t="str">
        <f t="shared" si="72"/>
        <v>-</v>
      </c>
      <c r="BV186" s="1231" t="str">
        <f t="shared" si="72"/>
        <v>-</v>
      </c>
      <c r="BW186" s="1231" t="str">
        <f t="shared" si="72"/>
        <v>-</v>
      </c>
      <c r="BX186" s="1667" t="str">
        <f t="shared" si="72"/>
        <v>-</v>
      </c>
      <c r="BY186" s="1666" t="str">
        <f t="shared" si="72"/>
        <v>-</v>
      </c>
      <c r="BZ186" s="1231" t="str">
        <f t="shared" si="72"/>
        <v>-</v>
      </c>
      <c r="CA186" s="1231" t="str">
        <f t="shared" si="72"/>
        <v>-</v>
      </c>
      <c r="CB186" s="1231" t="str">
        <f t="shared" si="72"/>
        <v>-</v>
      </c>
      <c r="CC186" s="1231" t="str">
        <f t="shared" si="72"/>
        <v>-</v>
      </c>
      <c r="CD186" s="1231" t="str">
        <f t="shared" si="72"/>
        <v>-</v>
      </c>
      <c r="CE186" s="1231" t="str">
        <f t="shared" si="72"/>
        <v>-</v>
      </c>
      <c r="CF186" s="1231" t="str">
        <f t="shared" si="72"/>
        <v>-</v>
      </c>
      <c r="CG186" s="1231" t="str">
        <f t="shared" si="72"/>
        <v>-</v>
      </c>
      <c r="CH186" s="1231" t="str">
        <f t="shared" si="72"/>
        <v>-</v>
      </c>
      <c r="CI186" s="1231" t="str">
        <f t="shared" si="72"/>
        <v>-</v>
      </c>
      <c r="CJ186" s="1231" t="str">
        <f t="shared" si="72"/>
        <v>-</v>
      </c>
      <c r="CK186" s="1231" t="str">
        <f t="shared" si="72"/>
        <v>-</v>
      </c>
      <c r="CL186" s="1667" t="str">
        <f t="shared" si="72"/>
        <v>-</v>
      </c>
      <c r="CM186" s="225" t="s">
        <v>169</v>
      </c>
      <c r="CN186" s="247" t="s">
        <v>269</v>
      </c>
      <c r="CO186" s="2"/>
    </row>
    <row r="187" spans="2:93" ht="27.75" customHeight="1" x14ac:dyDescent="0.2">
      <c r="B187" s="1783" t="s">
        <v>143</v>
      </c>
      <c r="C187" s="201" t="s">
        <v>181</v>
      </c>
      <c r="D187" s="1769"/>
      <c r="E187" s="1770"/>
      <c r="F187" s="1770"/>
      <c r="G187" s="1770"/>
      <c r="H187" s="1564"/>
      <c r="I187" s="1564"/>
      <c r="J187" s="1564"/>
      <c r="K187" s="1564"/>
      <c r="L187" s="1564"/>
      <c r="M187" s="1564"/>
      <c r="N187" s="1551"/>
      <c r="O187" s="1551"/>
      <c r="P187" s="1556"/>
      <c r="Q187" s="1305"/>
      <c r="R187" s="1769"/>
      <c r="S187" s="1770"/>
      <c r="T187" s="1770"/>
      <c r="U187" s="1770"/>
      <c r="V187" s="1564"/>
      <c r="W187" s="1564"/>
      <c r="X187" s="1564"/>
      <c r="Y187" s="1564"/>
      <c r="Z187" s="1564"/>
      <c r="AA187" s="1564"/>
      <c r="AB187" s="1551"/>
      <c r="AC187" s="1551"/>
      <c r="AD187" s="1556"/>
      <c r="AE187" s="1305"/>
      <c r="AF187" s="1769"/>
      <c r="AG187" s="1770"/>
      <c r="AH187" s="1770"/>
      <c r="AI187" s="1770"/>
      <c r="AJ187" s="1564"/>
      <c r="AK187" s="1564"/>
      <c r="AL187" s="1564"/>
      <c r="AM187" s="1564"/>
      <c r="AN187" s="1564"/>
      <c r="AO187" s="1564"/>
      <c r="AP187" s="1551"/>
      <c r="AQ187" s="1551"/>
      <c r="AR187" s="1556"/>
      <c r="AS187" s="1305"/>
      <c r="AT187" s="1803"/>
      <c r="AU187" s="1534"/>
      <c r="AV187" s="1672" t="s">
        <v>67</v>
      </c>
      <c r="AW187" s="1666" t="str">
        <f>IF(SUM(COUNTBLANK(D186),COUNTBLANK(D192))=0,D192/D186,"-")</f>
        <v>-</v>
      </c>
      <c r="AX187" s="1231" t="str">
        <f t="shared" ref="AX187:CL187" si="73">IF(SUM(COUNTBLANK(E186),COUNTBLANK(E192))=0,E192/E186,"-")</f>
        <v>-</v>
      </c>
      <c r="AY187" s="1231" t="str">
        <f t="shared" si="73"/>
        <v>-</v>
      </c>
      <c r="AZ187" s="1231" t="str">
        <f t="shared" si="73"/>
        <v>-</v>
      </c>
      <c r="BA187" s="1231" t="str">
        <f t="shared" si="73"/>
        <v>-</v>
      </c>
      <c r="BB187" s="1231" t="str">
        <f t="shared" si="73"/>
        <v>-</v>
      </c>
      <c r="BC187" s="1231" t="str">
        <f t="shared" si="73"/>
        <v>-</v>
      </c>
      <c r="BD187" s="1231" t="str">
        <f t="shared" si="73"/>
        <v>-</v>
      </c>
      <c r="BE187" s="1231" t="str">
        <f t="shared" si="73"/>
        <v>-</v>
      </c>
      <c r="BF187" s="1231" t="str">
        <f t="shared" si="73"/>
        <v>-</v>
      </c>
      <c r="BG187" s="1231" t="str">
        <f t="shared" si="73"/>
        <v>-</v>
      </c>
      <c r="BH187" s="1231" t="str">
        <f t="shared" si="73"/>
        <v>-</v>
      </c>
      <c r="BI187" s="1231" t="str">
        <f t="shared" si="73"/>
        <v>-</v>
      </c>
      <c r="BJ187" s="1667" t="str">
        <f t="shared" si="73"/>
        <v>-</v>
      </c>
      <c r="BK187" s="1666" t="str">
        <f t="shared" si="73"/>
        <v>-</v>
      </c>
      <c r="BL187" s="1231" t="str">
        <f t="shared" si="73"/>
        <v>-</v>
      </c>
      <c r="BM187" s="1231" t="str">
        <f t="shared" si="73"/>
        <v>-</v>
      </c>
      <c r="BN187" s="1231" t="str">
        <f t="shared" si="73"/>
        <v>-</v>
      </c>
      <c r="BO187" s="1231" t="str">
        <f t="shared" si="73"/>
        <v>-</v>
      </c>
      <c r="BP187" s="1231" t="str">
        <f t="shared" si="73"/>
        <v>-</v>
      </c>
      <c r="BQ187" s="1231" t="str">
        <f t="shared" si="73"/>
        <v>-</v>
      </c>
      <c r="BR187" s="1231" t="str">
        <f t="shared" si="73"/>
        <v>-</v>
      </c>
      <c r="BS187" s="1231" t="str">
        <f t="shared" si="73"/>
        <v>-</v>
      </c>
      <c r="BT187" s="1231" t="str">
        <f t="shared" si="73"/>
        <v>-</v>
      </c>
      <c r="BU187" s="1231" t="str">
        <f t="shared" si="73"/>
        <v>-</v>
      </c>
      <c r="BV187" s="1231" t="str">
        <f t="shared" si="73"/>
        <v>-</v>
      </c>
      <c r="BW187" s="1231" t="str">
        <f t="shared" si="73"/>
        <v>-</v>
      </c>
      <c r="BX187" s="1667" t="str">
        <f t="shared" si="73"/>
        <v>-</v>
      </c>
      <c r="BY187" s="1666" t="str">
        <f t="shared" si="73"/>
        <v>-</v>
      </c>
      <c r="BZ187" s="1231" t="str">
        <f t="shared" si="73"/>
        <v>-</v>
      </c>
      <c r="CA187" s="1231" t="str">
        <f t="shared" si="73"/>
        <v>-</v>
      </c>
      <c r="CB187" s="1231" t="str">
        <f t="shared" si="73"/>
        <v>-</v>
      </c>
      <c r="CC187" s="1231" t="str">
        <f t="shared" si="73"/>
        <v>-</v>
      </c>
      <c r="CD187" s="1231" t="str">
        <f t="shared" si="73"/>
        <v>-</v>
      </c>
      <c r="CE187" s="1231" t="str">
        <f t="shared" si="73"/>
        <v>-</v>
      </c>
      <c r="CF187" s="1231" t="str">
        <f t="shared" si="73"/>
        <v>-</v>
      </c>
      <c r="CG187" s="1231" t="str">
        <f t="shared" si="73"/>
        <v>-</v>
      </c>
      <c r="CH187" s="1231" t="str">
        <f t="shared" si="73"/>
        <v>-</v>
      </c>
      <c r="CI187" s="1231" t="str">
        <f t="shared" si="73"/>
        <v>-</v>
      </c>
      <c r="CJ187" s="1231" t="str">
        <f t="shared" si="73"/>
        <v>-</v>
      </c>
      <c r="CK187" s="1231" t="str">
        <f t="shared" si="73"/>
        <v>-</v>
      </c>
      <c r="CL187" s="1667" t="str">
        <f t="shared" si="73"/>
        <v>-</v>
      </c>
      <c r="CM187" s="225" t="s">
        <v>170</v>
      </c>
      <c r="CN187" s="247" t="s">
        <v>278</v>
      </c>
      <c r="CO187" s="2"/>
    </row>
    <row r="188" spans="2:93" ht="27.75" customHeight="1" x14ac:dyDescent="0.2">
      <c r="B188" s="1783" t="s">
        <v>144</v>
      </c>
      <c r="C188" s="201" t="s">
        <v>252</v>
      </c>
      <c r="D188" s="1769"/>
      <c r="E188" s="1770"/>
      <c r="F188" s="1770"/>
      <c r="G188" s="1770"/>
      <c r="H188" s="1564"/>
      <c r="I188" s="1564"/>
      <c r="J188" s="1564"/>
      <c r="K188" s="1564"/>
      <c r="L188" s="1564"/>
      <c r="M188" s="1564"/>
      <c r="N188" s="1551"/>
      <c r="O188" s="1551"/>
      <c r="P188" s="1556"/>
      <c r="Q188" s="1305"/>
      <c r="R188" s="1769"/>
      <c r="S188" s="1770"/>
      <c r="T188" s="1770"/>
      <c r="U188" s="1770"/>
      <c r="V188" s="1564"/>
      <c r="W188" s="1564"/>
      <c r="X188" s="1564"/>
      <c r="Y188" s="1564"/>
      <c r="Z188" s="1564"/>
      <c r="AA188" s="1564"/>
      <c r="AB188" s="1551"/>
      <c r="AC188" s="1551"/>
      <c r="AD188" s="1556"/>
      <c r="AE188" s="1305"/>
      <c r="AF188" s="1769"/>
      <c r="AG188" s="1770"/>
      <c r="AH188" s="1770"/>
      <c r="AI188" s="1770"/>
      <c r="AJ188" s="1564"/>
      <c r="AK188" s="1564"/>
      <c r="AL188" s="1564"/>
      <c r="AM188" s="1564"/>
      <c r="AN188" s="1564"/>
      <c r="AO188" s="1564"/>
      <c r="AP188" s="1551"/>
      <c r="AQ188" s="1551"/>
      <c r="AR188" s="1556"/>
      <c r="AS188" s="1305"/>
      <c r="AT188" s="1803"/>
      <c r="AU188" s="1534"/>
      <c r="AV188" s="1673" t="s">
        <v>68</v>
      </c>
      <c r="AW188" s="1668" t="str">
        <f>IF(SUM(COUNTBLANK(D187),COUNTBLANK(D193))=0,D193/D187,"-")</f>
        <v>-</v>
      </c>
      <c r="AX188" s="1232" t="str">
        <f t="shared" ref="AX188:CL188" si="74">IF(SUM(COUNTBLANK(E187),COUNTBLANK(E193))=0,E193/E187,"-")</f>
        <v>-</v>
      </c>
      <c r="AY188" s="1232" t="str">
        <f t="shared" si="74"/>
        <v>-</v>
      </c>
      <c r="AZ188" s="1232" t="str">
        <f t="shared" si="74"/>
        <v>-</v>
      </c>
      <c r="BA188" s="1232" t="str">
        <f t="shared" si="74"/>
        <v>-</v>
      </c>
      <c r="BB188" s="1232" t="str">
        <f t="shared" si="74"/>
        <v>-</v>
      </c>
      <c r="BC188" s="1232" t="str">
        <f t="shared" si="74"/>
        <v>-</v>
      </c>
      <c r="BD188" s="1232" t="str">
        <f t="shared" si="74"/>
        <v>-</v>
      </c>
      <c r="BE188" s="1232" t="str">
        <f t="shared" si="74"/>
        <v>-</v>
      </c>
      <c r="BF188" s="1232" t="str">
        <f t="shared" si="74"/>
        <v>-</v>
      </c>
      <c r="BG188" s="1232" t="str">
        <f t="shared" si="74"/>
        <v>-</v>
      </c>
      <c r="BH188" s="1232" t="str">
        <f t="shared" si="74"/>
        <v>-</v>
      </c>
      <c r="BI188" s="1232" t="str">
        <f t="shared" si="74"/>
        <v>-</v>
      </c>
      <c r="BJ188" s="1669" t="str">
        <f t="shared" si="74"/>
        <v>-</v>
      </c>
      <c r="BK188" s="1668" t="str">
        <f t="shared" si="74"/>
        <v>-</v>
      </c>
      <c r="BL188" s="1232" t="str">
        <f t="shared" si="74"/>
        <v>-</v>
      </c>
      <c r="BM188" s="1232" t="str">
        <f t="shared" si="74"/>
        <v>-</v>
      </c>
      <c r="BN188" s="1232" t="str">
        <f t="shared" si="74"/>
        <v>-</v>
      </c>
      <c r="BO188" s="1232" t="str">
        <f t="shared" si="74"/>
        <v>-</v>
      </c>
      <c r="BP188" s="1232" t="str">
        <f t="shared" si="74"/>
        <v>-</v>
      </c>
      <c r="BQ188" s="1232" t="str">
        <f t="shared" si="74"/>
        <v>-</v>
      </c>
      <c r="BR188" s="1232" t="str">
        <f t="shared" si="74"/>
        <v>-</v>
      </c>
      <c r="BS188" s="1232" t="str">
        <f t="shared" si="74"/>
        <v>-</v>
      </c>
      <c r="BT188" s="1232" t="str">
        <f t="shared" si="74"/>
        <v>-</v>
      </c>
      <c r="BU188" s="1232" t="str">
        <f t="shared" si="74"/>
        <v>-</v>
      </c>
      <c r="BV188" s="1232" t="str">
        <f t="shared" si="74"/>
        <v>-</v>
      </c>
      <c r="BW188" s="1232" t="str">
        <f t="shared" si="74"/>
        <v>-</v>
      </c>
      <c r="BX188" s="1669" t="str">
        <f t="shared" si="74"/>
        <v>-</v>
      </c>
      <c r="BY188" s="1668" t="str">
        <f t="shared" si="74"/>
        <v>-</v>
      </c>
      <c r="BZ188" s="1232" t="str">
        <f t="shared" si="74"/>
        <v>-</v>
      </c>
      <c r="CA188" s="1232" t="str">
        <f t="shared" si="74"/>
        <v>-</v>
      </c>
      <c r="CB188" s="1232" t="str">
        <f t="shared" si="74"/>
        <v>-</v>
      </c>
      <c r="CC188" s="1232" t="str">
        <f t="shared" si="74"/>
        <v>-</v>
      </c>
      <c r="CD188" s="1232" t="str">
        <f t="shared" si="74"/>
        <v>-</v>
      </c>
      <c r="CE188" s="1232" t="str">
        <f t="shared" si="74"/>
        <v>-</v>
      </c>
      <c r="CF188" s="1232" t="str">
        <f t="shared" si="74"/>
        <v>-</v>
      </c>
      <c r="CG188" s="1232" t="str">
        <f t="shared" si="74"/>
        <v>-</v>
      </c>
      <c r="CH188" s="1232" t="str">
        <f t="shared" si="74"/>
        <v>-</v>
      </c>
      <c r="CI188" s="1232" t="str">
        <f t="shared" si="74"/>
        <v>-</v>
      </c>
      <c r="CJ188" s="1232" t="str">
        <f t="shared" si="74"/>
        <v>-</v>
      </c>
      <c r="CK188" s="1232" t="str">
        <f t="shared" si="74"/>
        <v>-</v>
      </c>
      <c r="CL188" s="1669" t="str">
        <f t="shared" si="74"/>
        <v>-</v>
      </c>
      <c r="CM188" s="227" t="s">
        <v>272</v>
      </c>
      <c r="CN188" s="249" t="s">
        <v>279</v>
      </c>
      <c r="CO188" s="2"/>
    </row>
    <row r="189" spans="2:93" ht="27.75" customHeight="1" thickBot="1" x14ac:dyDescent="0.25">
      <c r="B189" s="1785" t="s">
        <v>145</v>
      </c>
      <c r="C189" s="1786" t="s">
        <v>258</v>
      </c>
      <c r="D189" s="1787"/>
      <c r="E189" s="1788"/>
      <c r="F189" s="1788"/>
      <c r="G189" s="1788"/>
      <c r="H189" s="1789"/>
      <c r="I189" s="1789"/>
      <c r="J189" s="1789"/>
      <c r="K189" s="1789"/>
      <c r="L189" s="1789"/>
      <c r="M189" s="1789"/>
      <c r="N189" s="1790"/>
      <c r="O189" s="1790"/>
      <c r="P189" s="1791"/>
      <c r="Q189" s="1792"/>
      <c r="R189" s="1787"/>
      <c r="S189" s="1788"/>
      <c r="T189" s="1788"/>
      <c r="U189" s="1788"/>
      <c r="V189" s="1789"/>
      <c r="W189" s="1789"/>
      <c r="X189" s="1789"/>
      <c r="Y189" s="1789"/>
      <c r="Z189" s="1789"/>
      <c r="AA189" s="1789"/>
      <c r="AB189" s="1790"/>
      <c r="AC189" s="1790"/>
      <c r="AD189" s="1791"/>
      <c r="AE189" s="1792"/>
      <c r="AF189" s="1787"/>
      <c r="AG189" s="1788"/>
      <c r="AH189" s="1788"/>
      <c r="AI189" s="1788"/>
      <c r="AJ189" s="1789"/>
      <c r="AK189" s="1789"/>
      <c r="AL189" s="1789"/>
      <c r="AM189" s="1789"/>
      <c r="AN189" s="1789"/>
      <c r="AO189" s="1789"/>
      <c r="AP189" s="1790"/>
      <c r="AQ189" s="1790"/>
      <c r="AR189" s="1791"/>
      <c r="AS189" s="1792"/>
      <c r="AT189" s="1801"/>
      <c r="AU189" s="1534"/>
      <c r="AV189" s="1614" t="s">
        <v>72</v>
      </c>
      <c r="AW189" s="1583"/>
      <c r="AX189" s="1577"/>
      <c r="AY189" s="1577"/>
      <c r="AZ189" s="1577"/>
      <c r="BA189" s="1577"/>
      <c r="BB189" s="1577"/>
      <c r="BC189" s="1577"/>
      <c r="BD189" s="1577"/>
      <c r="BE189" s="1578"/>
      <c r="BF189" s="1578"/>
      <c r="BG189" s="1578"/>
      <c r="BH189" s="1578"/>
      <c r="BI189" s="1578"/>
      <c r="BJ189" s="1602"/>
      <c r="BK189" s="1592"/>
      <c r="BL189" s="1592"/>
      <c r="BM189" s="1592"/>
      <c r="BN189" s="1592"/>
      <c r="BO189" s="1592"/>
      <c r="BP189" s="1592"/>
      <c r="BQ189" s="1592"/>
      <c r="BR189" s="1592"/>
      <c r="BS189" s="1592"/>
      <c r="BT189" s="1592"/>
      <c r="BU189" s="1592"/>
      <c r="BV189" s="1592"/>
      <c r="BW189" s="1592"/>
      <c r="BX189" s="1602"/>
      <c r="BY189" s="1583"/>
      <c r="BZ189" s="1577"/>
      <c r="CA189" s="1577"/>
      <c r="CB189" s="1577"/>
      <c r="CC189" s="1577"/>
      <c r="CD189" s="1577"/>
      <c r="CE189" s="1577"/>
      <c r="CF189" s="1577"/>
      <c r="CG189" s="1578"/>
      <c r="CH189" s="1578"/>
      <c r="CI189" s="1578"/>
      <c r="CJ189" s="1578"/>
      <c r="CK189" s="1578"/>
      <c r="CL189" s="1602"/>
      <c r="CM189" s="221"/>
      <c r="CN189" s="238"/>
      <c r="CO189" s="2"/>
    </row>
    <row r="190" spans="2:93" ht="27.75" customHeight="1" x14ac:dyDescent="0.2">
      <c r="B190" s="1794" t="s">
        <v>48</v>
      </c>
      <c r="C190" s="170"/>
      <c r="D190" s="1795"/>
      <c r="E190" s="1796"/>
      <c r="F190" s="1796"/>
      <c r="G190" s="1796"/>
      <c r="H190" s="1796"/>
      <c r="I190" s="1796"/>
      <c r="J190" s="1796"/>
      <c r="K190" s="1796"/>
      <c r="L190" s="1796"/>
      <c r="M190" s="1796"/>
      <c r="N190" s="1797"/>
      <c r="O190" s="1797"/>
      <c r="P190" s="1798"/>
      <c r="Q190" s="1799"/>
      <c r="R190" s="1795"/>
      <c r="S190" s="1796"/>
      <c r="T190" s="1796"/>
      <c r="U190" s="1796"/>
      <c r="V190" s="1796"/>
      <c r="W190" s="1796"/>
      <c r="X190" s="1796"/>
      <c r="Y190" s="1796"/>
      <c r="Z190" s="1796"/>
      <c r="AA190" s="1796"/>
      <c r="AB190" s="1797"/>
      <c r="AC190" s="1797"/>
      <c r="AD190" s="1798"/>
      <c r="AE190" s="1799"/>
      <c r="AF190" s="1795"/>
      <c r="AG190" s="1796"/>
      <c r="AH190" s="1796"/>
      <c r="AI190" s="1796"/>
      <c r="AJ190" s="1796"/>
      <c r="AK190" s="1796"/>
      <c r="AL190" s="1796"/>
      <c r="AM190" s="1796"/>
      <c r="AN190" s="1796"/>
      <c r="AO190" s="1796"/>
      <c r="AP190" s="1797"/>
      <c r="AQ190" s="1797"/>
      <c r="AR190" s="1798"/>
      <c r="AS190" s="1799"/>
      <c r="AT190" s="1826"/>
      <c r="AU190" s="56"/>
      <c r="AV190" s="1672" t="s">
        <v>156</v>
      </c>
      <c r="AW190" s="1666" t="str">
        <f>IF(SUM(COUNTBLANK(D182),COUNTBLANK(D189),COUNTBLANK(D193))=0,(D182-D189+D193)/D182,"-")</f>
        <v>-</v>
      </c>
      <c r="AX190" s="1231" t="str">
        <f t="shared" ref="AX190:CL190" si="75">IF(SUM(COUNTBLANK(E182),COUNTBLANK(E189),COUNTBLANK(E193))=0,(E182-E189+E193)/E182,"-")</f>
        <v>-</v>
      </c>
      <c r="AY190" s="1231" t="str">
        <f t="shared" si="75"/>
        <v>-</v>
      </c>
      <c r="AZ190" s="1231" t="str">
        <f t="shared" si="75"/>
        <v>-</v>
      </c>
      <c r="BA190" s="1231" t="str">
        <f t="shared" si="75"/>
        <v>-</v>
      </c>
      <c r="BB190" s="1231" t="str">
        <f t="shared" si="75"/>
        <v>-</v>
      </c>
      <c r="BC190" s="1231" t="str">
        <f t="shared" si="75"/>
        <v>-</v>
      </c>
      <c r="BD190" s="1231" t="str">
        <f t="shared" si="75"/>
        <v>-</v>
      </c>
      <c r="BE190" s="1231" t="str">
        <f t="shared" si="75"/>
        <v>-</v>
      </c>
      <c r="BF190" s="1231" t="str">
        <f t="shared" si="75"/>
        <v>-</v>
      </c>
      <c r="BG190" s="1231" t="str">
        <f t="shared" si="75"/>
        <v>-</v>
      </c>
      <c r="BH190" s="1231" t="str">
        <f t="shared" si="75"/>
        <v>-</v>
      </c>
      <c r="BI190" s="1231" t="str">
        <f t="shared" si="75"/>
        <v>-</v>
      </c>
      <c r="BJ190" s="1667" t="str">
        <f t="shared" si="75"/>
        <v>-</v>
      </c>
      <c r="BK190" s="1666" t="str">
        <f t="shared" si="75"/>
        <v>-</v>
      </c>
      <c r="BL190" s="1231" t="str">
        <f t="shared" si="75"/>
        <v>-</v>
      </c>
      <c r="BM190" s="1231" t="str">
        <f t="shared" si="75"/>
        <v>-</v>
      </c>
      <c r="BN190" s="1231" t="str">
        <f t="shared" si="75"/>
        <v>-</v>
      </c>
      <c r="BO190" s="1231" t="str">
        <f t="shared" si="75"/>
        <v>-</v>
      </c>
      <c r="BP190" s="1231" t="str">
        <f t="shared" si="75"/>
        <v>-</v>
      </c>
      <c r="BQ190" s="1231" t="str">
        <f t="shared" si="75"/>
        <v>-</v>
      </c>
      <c r="BR190" s="1231" t="str">
        <f t="shared" si="75"/>
        <v>-</v>
      </c>
      <c r="BS190" s="1231" t="str">
        <f t="shared" si="75"/>
        <v>-</v>
      </c>
      <c r="BT190" s="1231" t="str">
        <f t="shared" si="75"/>
        <v>-</v>
      </c>
      <c r="BU190" s="1231" t="str">
        <f t="shared" si="75"/>
        <v>-</v>
      </c>
      <c r="BV190" s="1231" t="str">
        <f t="shared" si="75"/>
        <v>-</v>
      </c>
      <c r="BW190" s="1231" t="str">
        <f t="shared" si="75"/>
        <v>-</v>
      </c>
      <c r="BX190" s="1667" t="str">
        <f t="shared" si="75"/>
        <v>-</v>
      </c>
      <c r="BY190" s="1666" t="str">
        <f t="shared" si="75"/>
        <v>-</v>
      </c>
      <c r="BZ190" s="1231" t="str">
        <f t="shared" si="75"/>
        <v>-</v>
      </c>
      <c r="CA190" s="1231" t="str">
        <f t="shared" si="75"/>
        <v>-</v>
      </c>
      <c r="CB190" s="1231" t="str">
        <f t="shared" si="75"/>
        <v>-</v>
      </c>
      <c r="CC190" s="1231" t="str">
        <f t="shared" si="75"/>
        <v>-</v>
      </c>
      <c r="CD190" s="1231" t="str">
        <f t="shared" si="75"/>
        <v>-</v>
      </c>
      <c r="CE190" s="1231" t="str">
        <f t="shared" si="75"/>
        <v>-</v>
      </c>
      <c r="CF190" s="1231" t="str">
        <f t="shared" si="75"/>
        <v>-</v>
      </c>
      <c r="CG190" s="1231" t="str">
        <f t="shared" si="75"/>
        <v>-</v>
      </c>
      <c r="CH190" s="1231" t="str">
        <f t="shared" si="75"/>
        <v>-</v>
      </c>
      <c r="CI190" s="1231" t="str">
        <f t="shared" si="75"/>
        <v>-</v>
      </c>
      <c r="CJ190" s="1231" t="str">
        <f t="shared" si="75"/>
        <v>-</v>
      </c>
      <c r="CK190" s="1231" t="str">
        <f t="shared" si="75"/>
        <v>-</v>
      </c>
      <c r="CL190" s="1667" t="str">
        <f t="shared" si="75"/>
        <v>-</v>
      </c>
      <c r="CM190" s="225" t="s">
        <v>275</v>
      </c>
      <c r="CN190" s="249" t="s">
        <v>273</v>
      </c>
      <c r="CO190" s="2"/>
    </row>
    <row r="191" spans="2:93" ht="27.75" customHeight="1" x14ac:dyDescent="0.2">
      <c r="B191" s="1783" t="s">
        <v>146</v>
      </c>
      <c r="C191" s="201" t="s">
        <v>263</v>
      </c>
      <c r="D191" s="1769"/>
      <c r="E191" s="1770"/>
      <c r="F191" s="1770"/>
      <c r="G191" s="1770"/>
      <c r="H191" s="1770"/>
      <c r="I191" s="1770"/>
      <c r="J191" s="1770"/>
      <c r="K191" s="1770"/>
      <c r="L191" s="1770"/>
      <c r="M191" s="1770"/>
      <c r="N191" s="1551"/>
      <c r="O191" s="1551"/>
      <c r="P191" s="1556"/>
      <c r="Q191" s="1305"/>
      <c r="R191" s="1769"/>
      <c r="S191" s="1770"/>
      <c r="T191" s="1770"/>
      <c r="U191" s="1770"/>
      <c r="V191" s="1770"/>
      <c r="W191" s="1770"/>
      <c r="X191" s="1770"/>
      <c r="Y191" s="1770"/>
      <c r="Z191" s="1770"/>
      <c r="AA191" s="1770"/>
      <c r="AB191" s="1551"/>
      <c r="AC191" s="1551"/>
      <c r="AD191" s="1556"/>
      <c r="AE191" s="1305"/>
      <c r="AF191" s="1769"/>
      <c r="AG191" s="1770"/>
      <c r="AH191" s="1770"/>
      <c r="AI191" s="1770"/>
      <c r="AJ191" s="1770"/>
      <c r="AK191" s="1770"/>
      <c r="AL191" s="1770"/>
      <c r="AM191" s="1770"/>
      <c r="AN191" s="1770"/>
      <c r="AO191" s="1770"/>
      <c r="AP191" s="1551"/>
      <c r="AQ191" s="1551"/>
      <c r="AR191" s="1556"/>
      <c r="AS191" s="1305"/>
      <c r="AT191" s="1803"/>
      <c r="AU191" s="1534"/>
      <c r="AV191" s="1672" t="s">
        <v>254</v>
      </c>
      <c r="AW191" s="1666" t="str">
        <f>IF(SUM(COUNTBLANK(D182),COUNTBLANK(D188),COUNTBLANK(D193))=0,(D182-D188+D193)/D182,"-")</f>
        <v>-</v>
      </c>
      <c r="AX191" s="1231" t="str">
        <f t="shared" ref="AX191:CL191" si="76">IF(SUM(COUNTBLANK(E182),COUNTBLANK(E188),COUNTBLANK(E193))=0,(E182-E188+E193)/E182,"-")</f>
        <v>-</v>
      </c>
      <c r="AY191" s="1231" t="str">
        <f t="shared" si="76"/>
        <v>-</v>
      </c>
      <c r="AZ191" s="1231" t="str">
        <f t="shared" si="76"/>
        <v>-</v>
      </c>
      <c r="BA191" s="1231" t="str">
        <f t="shared" si="76"/>
        <v>-</v>
      </c>
      <c r="BB191" s="1231" t="str">
        <f t="shared" si="76"/>
        <v>-</v>
      </c>
      <c r="BC191" s="1231" t="str">
        <f t="shared" si="76"/>
        <v>-</v>
      </c>
      <c r="BD191" s="1231" t="str">
        <f t="shared" si="76"/>
        <v>-</v>
      </c>
      <c r="BE191" s="1231" t="str">
        <f t="shared" si="76"/>
        <v>-</v>
      </c>
      <c r="BF191" s="1231" t="str">
        <f t="shared" si="76"/>
        <v>-</v>
      </c>
      <c r="BG191" s="1231" t="str">
        <f t="shared" si="76"/>
        <v>-</v>
      </c>
      <c r="BH191" s="1231" t="str">
        <f t="shared" si="76"/>
        <v>-</v>
      </c>
      <c r="BI191" s="1231" t="str">
        <f t="shared" si="76"/>
        <v>-</v>
      </c>
      <c r="BJ191" s="1667" t="str">
        <f t="shared" si="76"/>
        <v>-</v>
      </c>
      <c r="BK191" s="1666" t="str">
        <f t="shared" si="76"/>
        <v>-</v>
      </c>
      <c r="BL191" s="1231" t="str">
        <f t="shared" si="76"/>
        <v>-</v>
      </c>
      <c r="BM191" s="1231" t="str">
        <f t="shared" si="76"/>
        <v>-</v>
      </c>
      <c r="BN191" s="1231" t="str">
        <f t="shared" si="76"/>
        <v>-</v>
      </c>
      <c r="BO191" s="1231" t="str">
        <f t="shared" si="76"/>
        <v>-</v>
      </c>
      <c r="BP191" s="1231" t="str">
        <f t="shared" si="76"/>
        <v>-</v>
      </c>
      <c r="BQ191" s="1231" t="str">
        <f t="shared" si="76"/>
        <v>-</v>
      </c>
      <c r="BR191" s="1231" t="str">
        <f t="shared" si="76"/>
        <v>-</v>
      </c>
      <c r="BS191" s="1231" t="str">
        <f t="shared" si="76"/>
        <v>-</v>
      </c>
      <c r="BT191" s="1231" t="str">
        <f t="shared" si="76"/>
        <v>-</v>
      </c>
      <c r="BU191" s="1231" t="str">
        <f t="shared" si="76"/>
        <v>-</v>
      </c>
      <c r="BV191" s="1231" t="str">
        <f t="shared" si="76"/>
        <v>-</v>
      </c>
      <c r="BW191" s="1231" t="str">
        <f t="shared" si="76"/>
        <v>-</v>
      </c>
      <c r="BX191" s="1667" t="str">
        <f t="shared" si="76"/>
        <v>-</v>
      </c>
      <c r="BY191" s="1666" t="str">
        <f t="shared" si="76"/>
        <v>-</v>
      </c>
      <c r="BZ191" s="1231" t="str">
        <f t="shared" si="76"/>
        <v>-</v>
      </c>
      <c r="CA191" s="1231" t="str">
        <f t="shared" si="76"/>
        <v>-</v>
      </c>
      <c r="CB191" s="1231" t="str">
        <f t="shared" si="76"/>
        <v>-</v>
      </c>
      <c r="CC191" s="1231" t="str">
        <f t="shared" si="76"/>
        <v>-</v>
      </c>
      <c r="CD191" s="1231" t="str">
        <f t="shared" si="76"/>
        <v>-</v>
      </c>
      <c r="CE191" s="1231" t="str">
        <f t="shared" si="76"/>
        <v>-</v>
      </c>
      <c r="CF191" s="1231" t="str">
        <f t="shared" si="76"/>
        <v>-</v>
      </c>
      <c r="CG191" s="1231" t="str">
        <f t="shared" si="76"/>
        <v>-</v>
      </c>
      <c r="CH191" s="1231" t="str">
        <f t="shared" si="76"/>
        <v>-</v>
      </c>
      <c r="CI191" s="1231" t="str">
        <f t="shared" si="76"/>
        <v>-</v>
      </c>
      <c r="CJ191" s="1231" t="str">
        <f t="shared" si="76"/>
        <v>-</v>
      </c>
      <c r="CK191" s="1231" t="str">
        <f t="shared" si="76"/>
        <v>-</v>
      </c>
      <c r="CL191" s="1667" t="str">
        <f t="shared" si="76"/>
        <v>-</v>
      </c>
      <c r="CM191" s="225" t="s">
        <v>276</v>
      </c>
      <c r="CN191" s="249" t="s">
        <v>274</v>
      </c>
      <c r="CO191" s="2"/>
    </row>
    <row r="192" spans="2:93" ht="27.75" customHeight="1" x14ac:dyDescent="0.2">
      <c r="B192" s="1783" t="s">
        <v>147</v>
      </c>
      <c r="C192" s="201" t="s">
        <v>264</v>
      </c>
      <c r="D192" s="1769"/>
      <c r="E192" s="1770"/>
      <c r="F192" s="1770"/>
      <c r="G192" s="1770"/>
      <c r="H192" s="1770"/>
      <c r="I192" s="1770"/>
      <c r="J192" s="1770"/>
      <c r="K192" s="1770"/>
      <c r="L192" s="1770"/>
      <c r="M192" s="1770"/>
      <c r="N192" s="1551"/>
      <c r="O192" s="1551"/>
      <c r="P192" s="1556"/>
      <c r="Q192" s="1305"/>
      <c r="R192" s="1769"/>
      <c r="S192" s="1770"/>
      <c r="T192" s="1770"/>
      <c r="U192" s="1770"/>
      <c r="V192" s="1770"/>
      <c r="W192" s="1770"/>
      <c r="X192" s="1770"/>
      <c r="Y192" s="1770"/>
      <c r="Z192" s="1770"/>
      <c r="AA192" s="1770"/>
      <c r="AB192" s="1551"/>
      <c r="AC192" s="1551"/>
      <c r="AD192" s="1556"/>
      <c r="AE192" s="1305"/>
      <c r="AF192" s="1769"/>
      <c r="AG192" s="1770"/>
      <c r="AH192" s="1770"/>
      <c r="AI192" s="1770"/>
      <c r="AJ192" s="1770"/>
      <c r="AK192" s="1770"/>
      <c r="AL192" s="1770"/>
      <c r="AM192" s="1770"/>
      <c r="AN192" s="1770"/>
      <c r="AO192" s="1770"/>
      <c r="AP192" s="1551"/>
      <c r="AQ192" s="1551"/>
      <c r="AR192" s="1556"/>
      <c r="AS192" s="1305"/>
      <c r="AT192" s="1803"/>
      <c r="AU192" s="1534"/>
      <c r="AV192" s="1672" t="s">
        <v>255</v>
      </c>
      <c r="AW192" s="1668" t="str">
        <f>IF(SUM(COUNTBLANK(D188),COUNTBLANK(D193))=0,D193/D188,"-")</f>
        <v>-</v>
      </c>
      <c r="AX192" s="1232" t="str">
        <f t="shared" ref="AX192:CL192" si="77">IF(SUM(COUNTBLANK(E188),COUNTBLANK(E193))=0,E193/E188,"-")</f>
        <v>-</v>
      </c>
      <c r="AY192" s="1232" t="str">
        <f t="shared" si="77"/>
        <v>-</v>
      </c>
      <c r="AZ192" s="1232" t="str">
        <f t="shared" si="77"/>
        <v>-</v>
      </c>
      <c r="BA192" s="1232" t="str">
        <f t="shared" si="77"/>
        <v>-</v>
      </c>
      <c r="BB192" s="1232" t="str">
        <f t="shared" si="77"/>
        <v>-</v>
      </c>
      <c r="BC192" s="1232" t="str">
        <f t="shared" si="77"/>
        <v>-</v>
      </c>
      <c r="BD192" s="1232" t="str">
        <f t="shared" si="77"/>
        <v>-</v>
      </c>
      <c r="BE192" s="1232" t="str">
        <f t="shared" si="77"/>
        <v>-</v>
      </c>
      <c r="BF192" s="1232" t="str">
        <f t="shared" si="77"/>
        <v>-</v>
      </c>
      <c r="BG192" s="1232" t="str">
        <f t="shared" si="77"/>
        <v>-</v>
      </c>
      <c r="BH192" s="1232" t="str">
        <f t="shared" si="77"/>
        <v>-</v>
      </c>
      <c r="BI192" s="1232" t="str">
        <f t="shared" si="77"/>
        <v>-</v>
      </c>
      <c r="BJ192" s="1669" t="str">
        <f t="shared" si="77"/>
        <v>-</v>
      </c>
      <c r="BK192" s="1668" t="str">
        <f t="shared" si="77"/>
        <v>-</v>
      </c>
      <c r="BL192" s="1232" t="str">
        <f t="shared" si="77"/>
        <v>-</v>
      </c>
      <c r="BM192" s="1232" t="str">
        <f t="shared" si="77"/>
        <v>-</v>
      </c>
      <c r="BN192" s="1232" t="str">
        <f t="shared" si="77"/>
        <v>-</v>
      </c>
      <c r="BO192" s="1232" t="str">
        <f t="shared" si="77"/>
        <v>-</v>
      </c>
      <c r="BP192" s="1232" t="str">
        <f t="shared" si="77"/>
        <v>-</v>
      </c>
      <c r="BQ192" s="1232" t="str">
        <f t="shared" si="77"/>
        <v>-</v>
      </c>
      <c r="BR192" s="1232" t="str">
        <f t="shared" si="77"/>
        <v>-</v>
      </c>
      <c r="BS192" s="1232" t="str">
        <f t="shared" si="77"/>
        <v>-</v>
      </c>
      <c r="BT192" s="1232" t="str">
        <f t="shared" si="77"/>
        <v>-</v>
      </c>
      <c r="BU192" s="1232" t="str">
        <f t="shared" si="77"/>
        <v>-</v>
      </c>
      <c r="BV192" s="1232" t="str">
        <f t="shared" si="77"/>
        <v>-</v>
      </c>
      <c r="BW192" s="1232" t="str">
        <f t="shared" si="77"/>
        <v>-</v>
      </c>
      <c r="BX192" s="1669" t="str">
        <f t="shared" si="77"/>
        <v>-</v>
      </c>
      <c r="BY192" s="1668" t="str">
        <f t="shared" si="77"/>
        <v>-</v>
      </c>
      <c r="BZ192" s="1232" t="str">
        <f t="shared" si="77"/>
        <v>-</v>
      </c>
      <c r="CA192" s="1232" t="str">
        <f t="shared" si="77"/>
        <v>-</v>
      </c>
      <c r="CB192" s="1232" t="str">
        <f t="shared" si="77"/>
        <v>-</v>
      </c>
      <c r="CC192" s="1232" t="str">
        <f t="shared" si="77"/>
        <v>-</v>
      </c>
      <c r="CD192" s="1232" t="str">
        <f t="shared" si="77"/>
        <v>-</v>
      </c>
      <c r="CE192" s="1232" t="str">
        <f t="shared" si="77"/>
        <v>-</v>
      </c>
      <c r="CF192" s="1232" t="str">
        <f t="shared" si="77"/>
        <v>-</v>
      </c>
      <c r="CG192" s="1232" t="str">
        <f t="shared" si="77"/>
        <v>-</v>
      </c>
      <c r="CH192" s="1232" t="str">
        <f t="shared" si="77"/>
        <v>-</v>
      </c>
      <c r="CI192" s="1232" t="str">
        <f t="shared" si="77"/>
        <v>-</v>
      </c>
      <c r="CJ192" s="1232" t="str">
        <f t="shared" si="77"/>
        <v>-</v>
      </c>
      <c r="CK192" s="1232" t="str">
        <f t="shared" si="77"/>
        <v>-</v>
      </c>
      <c r="CL192" s="1669" t="str">
        <f t="shared" si="77"/>
        <v>-</v>
      </c>
      <c r="CM192" s="225" t="s">
        <v>171</v>
      </c>
      <c r="CN192" s="249" t="s">
        <v>280</v>
      </c>
      <c r="CO192" s="2"/>
    </row>
    <row r="193" spans="2:93" ht="27.75" customHeight="1" x14ac:dyDescent="0.2">
      <c r="B193" s="1783" t="s">
        <v>148</v>
      </c>
      <c r="C193" s="201" t="s">
        <v>265</v>
      </c>
      <c r="D193" s="1769"/>
      <c r="E193" s="1770"/>
      <c r="F193" s="1770"/>
      <c r="G193" s="1770"/>
      <c r="H193" s="1770"/>
      <c r="I193" s="1770"/>
      <c r="J193" s="1770"/>
      <c r="K193" s="1770"/>
      <c r="L193" s="1770"/>
      <c r="M193" s="1770"/>
      <c r="N193" s="1551"/>
      <c r="O193" s="1551"/>
      <c r="P193" s="1556"/>
      <c r="Q193" s="1305"/>
      <c r="R193" s="1769"/>
      <c r="S193" s="1770"/>
      <c r="T193" s="1770"/>
      <c r="U193" s="1770"/>
      <c r="V193" s="1770"/>
      <c r="W193" s="1770"/>
      <c r="X193" s="1770"/>
      <c r="Y193" s="1770"/>
      <c r="Z193" s="1770"/>
      <c r="AA193" s="1770"/>
      <c r="AB193" s="1551"/>
      <c r="AC193" s="1551"/>
      <c r="AD193" s="1556"/>
      <c r="AE193" s="1305"/>
      <c r="AF193" s="1769"/>
      <c r="AG193" s="1770"/>
      <c r="AH193" s="1770"/>
      <c r="AI193" s="1770"/>
      <c r="AJ193" s="1770"/>
      <c r="AK193" s="1770"/>
      <c r="AL193" s="1770"/>
      <c r="AM193" s="1770"/>
      <c r="AN193" s="1770"/>
      <c r="AO193" s="1770"/>
      <c r="AP193" s="1551"/>
      <c r="AQ193" s="1551"/>
      <c r="AR193" s="1556"/>
      <c r="AS193" s="1305"/>
      <c r="AT193" s="1803"/>
      <c r="AU193" s="1534"/>
      <c r="AV193" s="1614" t="s">
        <v>69</v>
      </c>
      <c r="AW193" s="1583"/>
      <c r="AX193" s="1577"/>
      <c r="AY193" s="1577"/>
      <c r="AZ193" s="1577"/>
      <c r="BA193" s="1577"/>
      <c r="BB193" s="1577"/>
      <c r="BC193" s="1577"/>
      <c r="BD193" s="1577"/>
      <c r="BE193" s="1578"/>
      <c r="BF193" s="1578"/>
      <c r="BG193" s="1578"/>
      <c r="BH193" s="1578"/>
      <c r="BI193" s="1578"/>
      <c r="BJ193" s="1602"/>
      <c r="BK193" s="1592"/>
      <c r="BL193" s="1592"/>
      <c r="BM193" s="1592"/>
      <c r="BN193" s="1592"/>
      <c r="BO193" s="1592"/>
      <c r="BP193" s="1592"/>
      <c r="BQ193" s="1592"/>
      <c r="BR193" s="1592"/>
      <c r="BS193" s="1592"/>
      <c r="BT193" s="1592"/>
      <c r="BU193" s="1592"/>
      <c r="BV193" s="1592"/>
      <c r="BW193" s="1592"/>
      <c r="BX193" s="1602"/>
      <c r="BY193" s="1583"/>
      <c r="BZ193" s="1577"/>
      <c r="CA193" s="1577"/>
      <c r="CB193" s="1577"/>
      <c r="CC193" s="1577"/>
      <c r="CD193" s="1577"/>
      <c r="CE193" s="1577"/>
      <c r="CF193" s="1577"/>
      <c r="CG193" s="1578"/>
      <c r="CH193" s="1578"/>
      <c r="CI193" s="1578"/>
      <c r="CJ193" s="1578"/>
      <c r="CK193" s="1578"/>
      <c r="CL193" s="1602"/>
      <c r="CM193" s="221"/>
      <c r="CN193" s="238"/>
      <c r="CO193" s="2"/>
    </row>
    <row r="194" spans="2:93" ht="27.75" customHeight="1" thickBot="1" x14ac:dyDescent="0.25">
      <c r="B194" s="1785" t="s">
        <v>149</v>
      </c>
      <c r="C194" s="1786" t="s">
        <v>568</v>
      </c>
      <c r="D194" s="1787"/>
      <c r="E194" s="1788"/>
      <c r="F194" s="1788"/>
      <c r="G194" s="1788"/>
      <c r="H194" s="1788"/>
      <c r="I194" s="1788"/>
      <c r="J194" s="1788"/>
      <c r="K194" s="1788"/>
      <c r="L194" s="1788"/>
      <c r="M194" s="1788"/>
      <c r="N194" s="1790"/>
      <c r="O194" s="1790"/>
      <c r="P194" s="1791"/>
      <c r="Q194" s="1792"/>
      <c r="R194" s="1787"/>
      <c r="S194" s="1788"/>
      <c r="T194" s="1788"/>
      <c r="U194" s="1788"/>
      <c r="V194" s="1788"/>
      <c r="W194" s="1788"/>
      <c r="X194" s="1788"/>
      <c r="Y194" s="1788"/>
      <c r="Z194" s="1788"/>
      <c r="AA194" s="1788"/>
      <c r="AB194" s="1790"/>
      <c r="AC194" s="1790"/>
      <c r="AD194" s="1791"/>
      <c r="AE194" s="1792"/>
      <c r="AF194" s="1787"/>
      <c r="AG194" s="1788"/>
      <c r="AH194" s="1788"/>
      <c r="AI194" s="1788"/>
      <c r="AJ194" s="1788"/>
      <c r="AK194" s="1788"/>
      <c r="AL194" s="1788"/>
      <c r="AM194" s="1788"/>
      <c r="AN194" s="1788"/>
      <c r="AO194" s="1788"/>
      <c r="AP194" s="1790"/>
      <c r="AQ194" s="1790"/>
      <c r="AR194" s="1791"/>
      <c r="AS194" s="1792"/>
      <c r="AT194" s="1801"/>
      <c r="AU194" s="1534"/>
      <c r="AV194" s="1673" t="s">
        <v>157</v>
      </c>
      <c r="AW194" s="1668" t="str">
        <f>IF(SUM(COUNTBLANK(D182),COUNTBLANK(D196),COUNTBLANK(D197))=0,D197/(D182+D196),"-")</f>
        <v>-</v>
      </c>
      <c r="AX194" s="1232" t="str">
        <f t="shared" ref="AX194:CL194" si="78">IF(SUM(COUNTBLANK(E182),COUNTBLANK(E196),COUNTBLANK(E197))=0,E197/(E182+E196),"-")</f>
        <v>-</v>
      </c>
      <c r="AY194" s="1232" t="str">
        <f t="shared" si="78"/>
        <v>-</v>
      </c>
      <c r="AZ194" s="1232" t="str">
        <f t="shared" si="78"/>
        <v>-</v>
      </c>
      <c r="BA194" s="1232" t="str">
        <f t="shared" si="78"/>
        <v>-</v>
      </c>
      <c r="BB194" s="1232" t="str">
        <f t="shared" si="78"/>
        <v>-</v>
      </c>
      <c r="BC194" s="1232" t="str">
        <f t="shared" si="78"/>
        <v>-</v>
      </c>
      <c r="BD194" s="1232" t="str">
        <f t="shared" si="78"/>
        <v>-</v>
      </c>
      <c r="BE194" s="1232" t="str">
        <f t="shared" si="78"/>
        <v>-</v>
      </c>
      <c r="BF194" s="1232" t="str">
        <f t="shared" si="78"/>
        <v>-</v>
      </c>
      <c r="BG194" s="1232" t="str">
        <f t="shared" si="78"/>
        <v>-</v>
      </c>
      <c r="BH194" s="1232" t="str">
        <f t="shared" si="78"/>
        <v>-</v>
      </c>
      <c r="BI194" s="1232" t="str">
        <f t="shared" si="78"/>
        <v>-</v>
      </c>
      <c r="BJ194" s="1669" t="str">
        <f t="shared" si="78"/>
        <v>-</v>
      </c>
      <c r="BK194" s="1668" t="str">
        <f t="shared" si="78"/>
        <v>-</v>
      </c>
      <c r="BL194" s="1232" t="str">
        <f t="shared" si="78"/>
        <v>-</v>
      </c>
      <c r="BM194" s="1232" t="str">
        <f t="shared" si="78"/>
        <v>-</v>
      </c>
      <c r="BN194" s="1232" t="str">
        <f t="shared" si="78"/>
        <v>-</v>
      </c>
      <c r="BO194" s="1232" t="str">
        <f t="shared" si="78"/>
        <v>-</v>
      </c>
      <c r="BP194" s="1232" t="str">
        <f t="shared" si="78"/>
        <v>-</v>
      </c>
      <c r="BQ194" s="1232" t="str">
        <f t="shared" si="78"/>
        <v>-</v>
      </c>
      <c r="BR194" s="1232" t="str">
        <f t="shared" si="78"/>
        <v>-</v>
      </c>
      <c r="BS194" s="1232" t="str">
        <f t="shared" si="78"/>
        <v>-</v>
      </c>
      <c r="BT194" s="1232" t="str">
        <f t="shared" si="78"/>
        <v>-</v>
      </c>
      <c r="BU194" s="1232" t="str">
        <f t="shared" si="78"/>
        <v>-</v>
      </c>
      <c r="BV194" s="1232" t="str">
        <f t="shared" si="78"/>
        <v>-</v>
      </c>
      <c r="BW194" s="1232" t="str">
        <f t="shared" si="78"/>
        <v>-</v>
      </c>
      <c r="BX194" s="1669" t="str">
        <f t="shared" si="78"/>
        <v>-</v>
      </c>
      <c r="BY194" s="1668" t="str">
        <f t="shared" si="78"/>
        <v>-</v>
      </c>
      <c r="BZ194" s="1232" t="str">
        <f t="shared" si="78"/>
        <v>-</v>
      </c>
      <c r="CA194" s="1232" t="str">
        <f t="shared" si="78"/>
        <v>-</v>
      </c>
      <c r="CB194" s="1232" t="str">
        <f t="shared" si="78"/>
        <v>-</v>
      </c>
      <c r="CC194" s="1232" t="str">
        <f t="shared" si="78"/>
        <v>-</v>
      </c>
      <c r="CD194" s="1232" t="str">
        <f t="shared" si="78"/>
        <v>-</v>
      </c>
      <c r="CE194" s="1232" t="str">
        <f t="shared" si="78"/>
        <v>-</v>
      </c>
      <c r="CF194" s="1232" t="str">
        <f t="shared" si="78"/>
        <v>-</v>
      </c>
      <c r="CG194" s="1232" t="str">
        <f t="shared" si="78"/>
        <v>-</v>
      </c>
      <c r="CH194" s="1232" t="str">
        <f t="shared" si="78"/>
        <v>-</v>
      </c>
      <c r="CI194" s="1232" t="str">
        <f t="shared" si="78"/>
        <v>-</v>
      </c>
      <c r="CJ194" s="1232" t="str">
        <f t="shared" si="78"/>
        <v>-</v>
      </c>
      <c r="CK194" s="1232" t="str">
        <f t="shared" si="78"/>
        <v>-</v>
      </c>
      <c r="CL194" s="1669" t="str">
        <f t="shared" si="78"/>
        <v>-</v>
      </c>
      <c r="CM194" s="225" t="s">
        <v>172</v>
      </c>
      <c r="CN194" s="249" t="s">
        <v>194</v>
      </c>
      <c r="CO194" s="2"/>
    </row>
    <row r="195" spans="2:93" ht="27.75" customHeight="1" x14ac:dyDescent="0.2">
      <c r="B195" s="1794" t="s">
        <v>49</v>
      </c>
      <c r="C195" s="170"/>
      <c r="D195" s="1795"/>
      <c r="E195" s="1796"/>
      <c r="F195" s="1796"/>
      <c r="G195" s="1796"/>
      <c r="H195" s="1796"/>
      <c r="I195" s="1796"/>
      <c r="J195" s="1796"/>
      <c r="K195" s="1796"/>
      <c r="L195" s="1796"/>
      <c r="M195" s="1796"/>
      <c r="N195" s="1797"/>
      <c r="O195" s="1797"/>
      <c r="P195" s="1798"/>
      <c r="Q195" s="1799"/>
      <c r="R195" s="1795"/>
      <c r="S195" s="1796"/>
      <c r="T195" s="1796"/>
      <c r="U195" s="1796"/>
      <c r="V195" s="1796"/>
      <c r="W195" s="1796"/>
      <c r="X195" s="1796"/>
      <c r="Y195" s="1796"/>
      <c r="Z195" s="1796"/>
      <c r="AA195" s="1796"/>
      <c r="AB195" s="1797"/>
      <c r="AC195" s="1797"/>
      <c r="AD195" s="1798"/>
      <c r="AE195" s="1799"/>
      <c r="AF195" s="1795"/>
      <c r="AG195" s="1796"/>
      <c r="AH195" s="1796"/>
      <c r="AI195" s="1796"/>
      <c r="AJ195" s="1796"/>
      <c r="AK195" s="1796"/>
      <c r="AL195" s="1796"/>
      <c r="AM195" s="1796"/>
      <c r="AN195" s="1796"/>
      <c r="AO195" s="1796"/>
      <c r="AP195" s="1797"/>
      <c r="AQ195" s="1797"/>
      <c r="AR195" s="1798"/>
      <c r="AS195" s="1799"/>
      <c r="AT195" s="1826"/>
      <c r="AU195" s="1534"/>
      <c r="AV195" s="1675" t="s">
        <v>73</v>
      </c>
      <c r="AW195" s="1583"/>
      <c r="AX195" s="1577"/>
      <c r="AY195" s="1577"/>
      <c r="AZ195" s="1577"/>
      <c r="BA195" s="1577"/>
      <c r="BB195" s="1577"/>
      <c r="BC195" s="1577"/>
      <c r="BD195" s="1577"/>
      <c r="BE195" s="1578"/>
      <c r="BF195" s="1578"/>
      <c r="BG195" s="1578"/>
      <c r="BH195" s="1578"/>
      <c r="BI195" s="1578"/>
      <c r="BJ195" s="1602"/>
      <c r="BK195" s="1592"/>
      <c r="BL195" s="1592"/>
      <c r="BM195" s="1592"/>
      <c r="BN195" s="1592"/>
      <c r="BO195" s="1592"/>
      <c r="BP195" s="1592"/>
      <c r="BQ195" s="1592"/>
      <c r="BR195" s="1592"/>
      <c r="BS195" s="1592"/>
      <c r="BT195" s="1592"/>
      <c r="BU195" s="1592"/>
      <c r="BV195" s="1592"/>
      <c r="BW195" s="1592"/>
      <c r="BX195" s="1602"/>
      <c r="BY195" s="1583"/>
      <c r="BZ195" s="1577"/>
      <c r="CA195" s="1577"/>
      <c r="CB195" s="1577"/>
      <c r="CC195" s="1577"/>
      <c r="CD195" s="1577"/>
      <c r="CE195" s="1577"/>
      <c r="CF195" s="1577"/>
      <c r="CG195" s="1578"/>
      <c r="CH195" s="1578"/>
      <c r="CI195" s="1578"/>
      <c r="CJ195" s="1578"/>
      <c r="CK195" s="1578"/>
      <c r="CL195" s="1602"/>
      <c r="CM195" s="221"/>
      <c r="CN195" s="238"/>
      <c r="CO195" s="2"/>
    </row>
    <row r="196" spans="2:93" ht="27.75" customHeight="1" x14ac:dyDescent="0.2">
      <c r="B196" s="1783" t="s">
        <v>150</v>
      </c>
      <c r="C196" s="201" t="s">
        <v>50</v>
      </c>
      <c r="D196" s="1769"/>
      <c r="E196" s="1770"/>
      <c r="F196" s="1770"/>
      <c r="G196" s="1770"/>
      <c r="H196" s="1770"/>
      <c r="I196" s="1770"/>
      <c r="J196" s="1770"/>
      <c r="K196" s="1770"/>
      <c r="L196" s="1770"/>
      <c r="M196" s="1770"/>
      <c r="N196" s="1551"/>
      <c r="O196" s="1551"/>
      <c r="P196" s="1556"/>
      <c r="Q196" s="1762"/>
      <c r="R196" s="1771"/>
      <c r="S196" s="1770"/>
      <c r="T196" s="1770"/>
      <c r="U196" s="1770"/>
      <c r="V196" s="1770"/>
      <c r="W196" s="1770"/>
      <c r="X196" s="1770"/>
      <c r="Y196" s="1770"/>
      <c r="Z196" s="1770"/>
      <c r="AA196" s="1770"/>
      <c r="AB196" s="1551"/>
      <c r="AC196" s="1551"/>
      <c r="AD196" s="1556"/>
      <c r="AE196" s="1762"/>
      <c r="AF196" s="1771"/>
      <c r="AG196" s="1770"/>
      <c r="AH196" s="1770"/>
      <c r="AI196" s="1770"/>
      <c r="AJ196" s="1770"/>
      <c r="AK196" s="1770"/>
      <c r="AL196" s="1770"/>
      <c r="AM196" s="1770"/>
      <c r="AN196" s="1770"/>
      <c r="AO196" s="1770"/>
      <c r="AP196" s="1551"/>
      <c r="AQ196" s="1551"/>
      <c r="AR196" s="1556"/>
      <c r="AS196" s="1305"/>
      <c r="AT196" s="1803"/>
      <c r="AU196" s="56"/>
      <c r="AV196" s="1672" t="s">
        <v>70</v>
      </c>
      <c r="AW196" s="1666" t="str">
        <f>IF(SUM(COUNTBLANK(D182),COUNTBLANK(D194))=0,D182/D194,"-")</f>
        <v>-</v>
      </c>
      <c r="AX196" s="1231" t="str">
        <f t="shared" ref="AX196:CL196" si="79">IF(SUM(COUNTBLANK(E182),COUNTBLANK(E194))=0,E182/E194,"-")</f>
        <v>-</v>
      </c>
      <c r="AY196" s="1231" t="str">
        <f t="shared" si="79"/>
        <v>-</v>
      </c>
      <c r="AZ196" s="1231" t="str">
        <f t="shared" si="79"/>
        <v>-</v>
      </c>
      <c r="BA196" s="1231" t="str">
        <f t="shared" si="79"/>
        <v>-</v>
      </c>
      <c r="BB196" s="1231" t="str">
        <f t="shared" si="79"/>
        <v>-</v>
      </c>
      <c r="BC196" s="1231" t="str">
        <f t="shared" si="79"/>
        <v>-</v>
      </c>
      <c r="BD196" s="1231" t="str">
        <f t="shared" si="79"/>
        <v>-</v>
      </c>
      <c r="BE196" s="1231" t="str">
        <f t="shared" si="79"/>
        <v>-</v>
      </c>
      <c r="BF196" s="1231" t="str">
        <f t="shared" si="79"/>
        <v>-</v>
      </c>
      <c r="BG196" s="1231" t="str">
        <f t="shared" si="79"/>
        <v>-</v>
      </c>
      <c r="BH196" s="1231" t="str">
        <f t="shared" si="79"/>
        <v>-</v>
      </c>
      <c r="BI196" s="1231" t="str">
        <f t="shared" si="79"/>
        <v>-</v>
      </c>
      <c r="BJ196" s="1667" t="str">
        <f t="shared" si="79"/>
        <v>-</v>
      </c>
      <c r="BK196" s="1666" t="str">
        <f t="shared" si="79"/>
        <v>-</v>
      </c>
      <c r="BL196" s="1231" t="str">
        <f t="shared" si="79"/>
        <v>-</v>
      </c>
      <c r="BM196" s="1231" t="str">
        <f t="shared" si="79"/>
        <v>-</v>
      </c>
      <c r="BN196" s="1231" t="str">
        <f t="shared" si="79"/>
        <v>-</v>
      </c>
      <c r="BO196" s="1231" t="str">
        <f t="shared" si="79"/>
        <v>-</v>
      </c>
      <c r="BP196" s="1231" t="str">
        <f t="shared" si="79"/>
        <v>-</v>
      </c>
      <c r="BQ196" s="1231" t="str">
        <f t="shared" si="79"/>
        <v>-</v>
      </c>
      <c r="BR196" s="1231" t="str">
        <f t="shared" si="79"/>
        <v>-</v>
      </c>
      <c r="BS196" s="1231" t="str">
        <f t="shared" si="79"/>
        <v>-</v>
      </c>
      <c r="BT196" s="1231" t="str">
        <f t="shared" si="79"/>
        <v>-</v>
      </c>
      <c r="BU196" s="1231" t="str">
        <f t="shared" si="79"/>
        <v>-</v>
      </c>
      <c r="BV196" s="1231" t="str">
        <f t="shared" si="79"/>
        <v>-</v>
      </c>
      <c r="BW196" s="1231" t="str">
        <f t="shared" si="79"/>
        <v>-</v>
      </c>
      <c r="BX196" s="1667" t="str">
        <f t="shared" si="79"/>
        <v>-</v>
      </c>
      <c r="BY196" s="1666" t="str">
        <f t="shared" si="79"/>
        <v>-</v>
      </c>
      <c r="BZ196" s="1231" t="str">
        <f t="shared" si="79"/>
        <v>-</v>
      </c>
      <c r="CA196" s="1231" t="str">
        <f t="shared" si="79"/>
        <v>-</v>
      </c>
      <c r="CB196" s="1231" t="str">
        <f t="shared" si="79"/>
        <v>-</v>
      </c>
      <c r="CC196" s="1231" t="str">
        <f t="shared" si="79"/>
        <v>-</v>
      </c>
      <c r="CD196" s="1231" t="str">
        <f t="shared" si="79"/>
        <v>-</v>
      </c>
      <c r="CE196" s="1231" t="str">
        <f t="shared" si="79"/>
        <v>-</v>
      </c>
      <c r="CF196" s="1231" t="str">
        <f t="shared" si="79"/>
        <v>-</v>
      </c>
      <c r="CG196" s="1231" t="str">
        <f t="shared" si="79"/>
        <v>-</v>
      </c>
      <c r="CH196" s="1231" t="str">
        <f t="shared" si="79"/>
        <v>-</v>
      </c>
      <c r="CI196" s="1231" t="str">
        <f t="shared" si="79"/>
        <v>-</v>
      </c>
      <c r="CJ196" s="1231" t="str">
        <f t="shared" si="79"/>
        <v>-</v>
      </c>
      <c r="CK196" s="1231" t="str">
        <f t="shared" si="79"/>
        <v>-</v>
      </c>
      <c r="CL196" s="1667" t="str">
        <f t="shared" si="79"/>
        <v>-</v>
      </c>
      <c r="CM196" s="225" t="s">
        <v>175</v>
      </c>
      <c r="CN196" s="247" t="s">
        <v>195</v>
      </c>
      <c r="CO196" s="2"/>
    </row>
    <row r="197" spans="2:93" ht="27.75" customHeight="1" thickBot="1" x14ac:dyDescent="0.25">
      <c r="B197" s="1785" t="s">
        <v>151</v>
      </c>
      <c r="C197" s="1786" t="s">
        <v>569</v>
      </c>
      <c r="D197" s="1804"/>
      <c r="E197" s="1805"/>
      <c r="F197" s="1805"/>
      <c r="G197" s="1805"/>
      <c r="H197" s="1805"/>
      <c r="I197" s="1805"/>
      <c r="J197" s="1805"/>
      <c r="K197" s="1805"/>
      <c r="L197" s="1805"/>
      <c r="M197" s="1805"/>
      <c r="N197" s="1790"/>
      <c r="O197" s="1790"/>
      <c r="P197" s="1791"/>
      <c r="Q197" s="1806"/>
      <c r="R197" s="1807"/>
      <c r="S197" s="1805"/>
      <c r="T197" s="1805"/>
      <c r="U197" s="1805"/>
      <c r="V197" s="1805"/>
      <c r="W197" s="1805"/>
      <c r="X197" s="1805"/>
      <c r="Y197" s="1805"/>
      <c r="Z197" s="1805"/>
      <c r="AA197" s="1805"/>
      <c r="AB197" s="1790"/>
      <c r="AC197" s="1790"/>
      <c r="AD197" s="1791"/>
      <c r="AE197" s="1806"/>
      <c r="AF197" s="1807"/>
      <c r="AG197" s="1805"/>
      <c r="AH197" s="1805"/>
      <c r="AI197" s="1805"/>
      <c r="AJ197" s="1805"/>
      <c r="AK197" s="1805"/>
      <c r="AL197" s="1805"/>
      <c r="AM197" s="1805"/>
      <c r="AN197" s="1805"/>
      <c r="AO197" s="1805"/>
      <c r="AP197" s="1790"/>
      <c r="AQ197" s="1790"/>
      <c r="AR197" s="1791"/>
      <c r="AS197" s="1792"/>
      <c r="AT197" s="1801"/>
      <c r="AU197" s="1534"/>
      <c r="AV197" s="1674" t="s">
        <v>71</v>
      </c>
      <c r="AW197" s="1670" t="str">
        <f>IF(SUM(COUNTBLANK(D182),COUNTBLANK(D194),COUNTBLANK(D196))=0,(D182+D196)/D194,"-")</f>
        <v>-</v>
      </c>
      <c r="AX197" s="1233" t="str">
        <f t="shared" ref="AX197:CL197" si="80">IF(SUM(COUNTBLANK(E182),COUNTBLANK(E194),COUNTBLANK(E196))=0,(E182+E196)/E194,"-")</f>
        <v>-</v>
      </c>
      <c r="AY197" s="1233" t="str">
        <f t="shared" si="80"/>
        <v>-</v>
      </c>
      <c r="AZ197" s="1233" t="str">
        <f t="shared" si="80"/>
        <v>-</v>
      </c>
      <c r="BA197" s="1233" t="str">
        <f t="shared" si="80"/>
        <v>-</v>
      </c>
      <c r="BB197" s="1233" t="str">
        <f t="shared" si="80"/>
        <v>-</v>
      </c>
      <c r="BC197" s="1233" t="str">
        <f t="shared" si="80"/>
        <v>-</v>
      </c>
      <c r="BD197" s="1233" t="str">
        <f t="shared" si="80"/>
        <v>-</v>
      </c>
      <c r="BE197" s="1233" t="str">
        <f t="shared" si="80"/>
        <v>-</v>
      </c>
      <c r="BF197" s="1233" t="str">
        <f t="shared" si="80"/>
        <v>-</v>
      </c>
      <c r="BG197" s="1233" t="str">
        <f t="shared" si="80"/>
        <v>-</v>
      </c>
      <c r="BH197" s="1233" t="str">
        <f t="shared" si="80"/>
        <v>-</v>
      </c>
      <c r="BI197" s="1233" t="str">
        <f t="shared" si="80"/>
        <v>-</v>
      </c>
      <c r="BJ197" s="1671" t="str">
        <f t="shared" si="80"/>
        <v>-</v>
      </c>
      <c r="BK197" s="1670" t="str">
        <f t="shared" si="80"/>
        <v>-</v>
      </c>
      <c r="BL197" s="1233" t="str">
        <f t="shared" si="80"/>
        <v>-</v>
      </c>
      <c r="BM197" s="1233" t="str">
        <f t="shared" si="80"/>
        <v>-</v>
      </c>
      <c r="BN197" s="1233" t="str">
        <f t="shared" si="80"/>
        <v>-</v>
      </c>
      <c r="BO197" s="1233" t="str">
        <f t="shared" si="80"/>
        <v>-</v>
      </c>
      <c r="BP197" s="1233" t="str">
        <f t="shared" si="80"/>
        <v>-</v>
      </c>
      <c r="BQ197" s="1233" t="str">
        <f t="shared" si="80"/>
        <v>-</v>
      </c>
      <c r="BR197" s="1233" t="str">
        <f t="shared" si="80"/>
        <v>-</v>
      </c>
      <c r="BS197" s="1233" t="str">
        <f t="shared" si="80"/>
        <v>-</v>
      </c>
      <c r="BT197" s="1233" t="str">
        <f t="shared" si="80"/>
        <v>-</v>
      </c>
      <c r="BU197" s="1233" t="str">
        <f t="shared" si="80"/>
        <v>-</v>
      </c>
      <c r="BV197" s="1233" t="str">
        <f t="shared" si="80"/>
        <v>-</v>
      </c>
      <c r="BW197" s="1233" t="str">
        <f t="shared" si="80"/>
        <v>-</v>
      </c>
      <c r="BX197" s="1671" t="str">
        <f t="shared" si="80"/>
        <v>-</v>
      </c>
      <c r="BY197" s="1670" t="str">
        <f t="shared" si="80"/>
        <v>-</v>
      </c>
      <c r="BZ197" s="1233" t="str">
        <f t="shared" si="80"/>
        <v>-</v>
      </c>
      <c r="CA197" s="1233" t="str">
        <f t="shared" si="80"/>
        <v>-</v>
      </c>
      <c r="CB197" s="1233" t="str">
        <f t="shared" si="80"/>
        <v>-</v>
      </c>
      <c r="CC197" s="1233" t="str">
        <f t="shared" si="80"/>
        <v>-</v>
      </c>
      <c r="CD197" s="1233" t="str">
        <f t="shared" si="80"/>
        <v>-</v>
      </c>
      <c r="CE197" s="1233" t="str">
        <f t="shared" si="80"/>
        <v>-</v>
      </c>
      <c r="CF197" s="1233" t="str">
        <f t="shared" si="80"/>
        <v>-</v>
      </c>
      <c r="CG197" s="1233" t="str">
        <f t="shared" si="80"/>
        <v>-</v>
      </c>
      <c r="CH197" s="1233" t="str">
        <f t="shared" si="80"/>
        <v>-</v>
      </c>
      <c r="CI197" s="1233" t="str">
        <f t="shared" si="80"/>
        <v>-</v>
      </c>
      <c r="CJ197" s="1233" t="str">
        <f t="shared" si="80"/>
        <v>-</v>
      </c>
      <c r="CK197" s="1233" t="str">
        <f t="shared" si="80"/>
        <v>-</v>
      </c>
      <c r="CL197" s="1671" t="str">
        <f t="shared" si="80"/>
        <v>-</v>
      </c>
      <c r="CM197" s="226" t="s">
        <v>176</v>
      </c>
      <c r="CN197" s="248" t="s">
        <v>196</v>
      </c>
      <c r="CO197" s="2"/>
    </row>
    <row r="198" spans="2:93" ht="43.5" customHeight="1" x14ac:dyDescent="0.2">
      <c r="B198" s="1809" t="s">
        <v>152</v>
      </c>
      <c r="C198" s="1810" t="s">
        <v>1117</v>
      </c>
      <c r="D198" s="1829" t="s">
        <v>1153</v>
      </c>
      <c r="E198" s="1812" t="s">
        <v>1153</v>
      </c>
      <c r="F198" s="1812" t="s">
        <v>1153</v>
      </c>
      <c r="G198" s="1812" t="s">
        <v>1153</v>
      </c>
      <c r="H198" s="1812" t="s">
        <v>1153</v>
      </c>
      <c r="I198" s="1812" t="s">
        <v>1153</v>
      </c>
      <c r="J198" s="1812" t="s">
        <v>1153</v>
      </c>
      <c r="K198" s="1812" t="s">
        <v>1153</v>
      </c>
      <c r="L198" s="1812" t="s">
        <v>1153</v>
      </c>
      <c r="M198" s="1812" t="s">
        <v>1153</v>
      </c>
      <c r="N198" s="1813" t="s">
        <v>1153</v>
      </c>
      <c r="O198" s="1813" t="s">
        <v>1153</v>
      </c>
      <c r="P198" s="1813" t="s">
        <v>1153</v>
      </c>
      <c r="Q198" s="1815" t="s">
        <v>1153</v>
      </c>
      <c r="R198" s="1816" t="s">
        <v>1153</v>
      </c>
      <c r="S198" s="1812" t="s">
        <v>1153</v>
      </c>
      <c r="T198" s="1812" t="s">
        <v>1153</v>
      </c>
      <c r="U198" s="1812" t="s">
        <v>1153</v>
      </c>
      <c r="V198" s="1812" t="s">
        <v>1153</v>
      </c>
      <c r="W198" s="1812" t="s">
        <v>1153</v>
      </c>
      <c r="X198" s="1812" t="s">
        <v>1153</v>
      </c>
      <c r="Y198" s="1812" t="s">
        <v>1153</v>
      </c>
      <c r="Z198" s="1812" t="s">
        <v>1153</v>
      </c>
      <c r="AA198" s="1812" t="s">
        <v>1153</v>
      </c>
      <c r="AB198" s="1813" t="s">
        <v>1153</v>
      </c>
      <c r="AC198" s="1813" t="s">
        <v>1153</v>
      </c>
      <c r="AD198" s="1813" t="s">
        <v>1153</v>
      </c>
      <c r="AE198" s="1815" t="s">
        <v>1153</v>
      </c>
      <c r="AF198" s="1816" t="s">
        <v>1153</v>
      </c>
      <c r="AG198" s="1812" t="s">
        <v>1153</v>
      </c>
      <c r="AH198" s="1812" t="s">
        <v>1153</v>
      </c>
      <c r="AI198" s="1812" t="s">
        <v>1153</v>
      </c>
      <c r="AJ198" s="1812" t="s">
        <v>1153</v>
      </c>
      <c r="AK198" s="1812" t="s">
        <v>1153</v>
      </c>
      <c r="AL198" s="1812" t="s">
        <v>1153</v>
      </c>
      <c r="AM198" s="1812" t="s">
        <v>1153</v>
      </c>
      <c r="AN198" s="1812" t="s">
        <v>1153</v>
      </c>
      <c r="AO198" s="1812" t="s">
        <v>1153</v>
      </c>
      <c r="AP198" s="1813" t="s">
        <v>1153</v>
      </c>
      <c r="AQ198" s="1813" t="s">
        <v>1153</v>
      </c>
      <c r="AR198" s="1813" t="s">
        <v>1153</v>
      </c>
      <c r="AS198" s="1817" t="s">
        <v>1153</v>
      </c>
      <c r="AT198" s="1732"/>
      <c r="AU198" s="1534"/>
      <c r="AV198" s="48"/>
      <c r="AW198" s="1221" t="s">
        <v>1532</v>
      </c>
      <c r="AX198" s="1221" t="s">
        <v>1533</v>
      </c>
      <c r="AY198" s="1221" t="s">
        <v>1534</v>
      </c>
      <c r="AZ198" s="1221" t="s">
        <v>1535</v>
      </c>
      <c r="BA198" s="1221" t="s">
        <v>1536</v>
      </c>
      <c r="BB198" s="1221" t="s">
        <v>1537</v>
      </c>
      <c r="BC198" s="1221" t="s">
        <v>1538</v>
      </c>
      <c r="BD198" s="1221" t="s">
        <v>1539</v>
      </c>
      <c r="BE198" s="1221" t="s">
        <v>1540</v>
      </c>
      <c r="BF198" s="1221" t="s">
        <v>1541</v>
      </c>
      <c r="BG198" s="1221" t="s">
        <v>1542</v>
      </c>
      <c r="BH198" s="1221" t="s">
        <v>1543</v>
      </c>
      <c r="BI198" s="1221" t="s">
        <v>1544</v>
      </c>
      <c r="BJ198" s="1221" t="s">
        <v>1545</v>
      </c>
      <c r="BK198" s="1221" t="s">
        <v>1546</v>
      </c>
      <c r="BL198" s="1221" t="s">
        <v>1547</v>
      </c>
      <c r="BM198" s="1221" t="s">
        <v>1548</v>
      </c>
      <c r="BN198" s="1221" t="s">
        <v>1549</v>
      </c>
      <c r="BO198" s="1221" t="s">
        <v>1550</v>
      </c>
      <c r="BP198" s="1221" t="s">
        <v>1551</v>
      </c>
      <c r="BQ198" s="1221" t="s">
        <v>1552</v>
      </c>
      <c r="BR198" s="1221" t="s">
        <v>1553</v>
      </c>
      <c r="BS198" s="1221" t="s">
        <v>1554</v>
      </c>
      <c r="BT198" s="1221" t="s">
        <v>1555</v>
      </c>
      <c r="BU198" s="1221" t="s">
        <v>1556</v>
      </c>
      <c r="BV198" s="1221" t="s">
        <v>1557</v>
      </c>
      <c r="BW198" s="1221" t="s">
        <v>1558</v>
      </c>
      <c r="BX198" s="1221" t="s">
        <v>1559</v>
      </c>
      <c r="BY198" s="1221" t="s">
        <v>1560</v>
      </c>
      <c r="BZ198" s="1221" t="s">
        <v>1561</v>
      </c>
      <c r="CA198" s="1221" t="s">
        <v>1562</v>
      </c>
      <c r="CB198" s="1221" t="s">
        <v>1563</v>
      </c>
      <c r="CC198" s="1221" t="s">
        <v>1564</v>
      </c>
      <c r="CD198" s="1221" t="s">
        <v>1565</v>
      </c>
      <c r="CE198" s="1221" t="s">
        <v>1566</v>
      </c>
      <c r="CF198" s="1221" t="s">
        <v>1567</v>
      </c>
      <c r="CG198" s="1221" t="s">
        <v>1568</v>
      </c>
      <c r="CH198" s="1221" t="s">
        <v>1569</v>
      </c>
      <c r="CI198" s="1221" t="s">
        <v>1570</v>
      </c>
      <c r="CJ198" s="1221" t="s">
        <v>1571</v>
      </c>
      <c r="CK198" s="1221" t="s">
        <v>1572</v>
      </c>
      <c r="CL198" s="1221" t="s">
        <v>1573</v>
      </c>
      <c r="CM198" s="48"/>
      <c r="CN198" s="48"/>
      <c r="CO198" s="2"/>
    </row>
    <row r="199" spans="2:93" ht="27.75" customHeight="1" thickBot="1" x14ac:dyDescent="0.25">
      <c r="B199" s="1785" t="s">
        <v>153</v>
      </c>
      <c r="C199" s="1786" t="s">
        <v>570</v>
      </c>
      <c r="D199" s="1804" t="s">
        <v>1153</v>
      </c>
      <c r="E199" s="1805" t="s">
        <v>1153</v>
      </c>
      <c r="F199" s="1805" t="s">
        <v>1153</v>
      </c>
      <c r="G199" s="1805" t="s">
        <v>1153</v>
      </c>
      <c r="H199" s="1805" t="s">
        <v>1153</v>
      </c>
      <c r="I199" s="1805" t="s">
        <v>1153</v>
      </c>
      <c r="J199" s="1805" t="s">
        <v>1153</v>
      </c>
      <c r="K199" s="1805" t="s">
        <v>1153</v>
      </c>
      <c r="L199" s="1805" t="s">
        <v>1153</v>
      </c>
      <c r="M199" s="1805" t="s">
        <v>1153</v>
      </c>
      <c r="N199" s="1819" t="s">
        <v>1153</v>
      </c>
      <c r="O199" s="1819" t="s">
        <v>1153</v>
      </c>
      <c r="P199" s="1819" t="s">
        <v>1153</v>
      </c>
      <c r="Q199" s="1806" t="s">
        <v>1153</v>
      </c>
      <c r="R199" s="1807" t="s">
        <v>1153</v>
      </c>
      <c r="S199" s="1805" t="s">
        <v>1153</v>
      </c>
      <c r="T199" s="1805" t="s">
        <v>1153</v>
      </c>
      <c r="U199" s="1805" t="s">
        <v>1153</v>
      </c>
      <c r="V199" s="1805" t="s">
        <v>1153</v>
      </c>
      <c r="W199" s="1805" t="s">
        <v>1153</v>
      </c>
      <c r="X199" s="1805" t="s">
        <v>1153</v>
      </c>
      <c r="Y199" s="1805" t="s">
        <v>1153</v>
      </c>
      <c r="Z199" s="1805" t="s">
        <v>1153</v>
      </c>
      <c r="AA199" s="1805" t="s">
        <v>1153</v>
      </c>
      <c r="AB199" s="1819" t="s">
        <v>1153</v>
      </c>
      <c r="AC199" s="1819" t="s">
        <v>1153</v>
      </c>
      <c r="AD199" s="1819" t="s">
        <v>1153</v>
      </c>
      <c r="AE199" s="1806" t="s">
        <v>1153</v>
      </c>
      <c r="AF199" s="1807" t="s">
        <v>1153</v>
      </c>
      <c r="AG199" s="1805" t="s">
        <v>1153</v>
      </c>
      <c r="AH199" s="1805" t="s">
        <v>1153</v>
      </c>
      <c r="AI199" s="1805" t="s">
        <v>1153</v>
      </c>
      <c r="AJ199" s="1805" t="s">
        <v>1153</v>
      </c>
      <c r="AK199" s="1805" t="s">
        <v>1153</v>
      </c>
      <c r="AL199" s="1805" t="s">
        <v>1153</v>
      </c>
      <c r="AM199" s="1805" t="s">
        <v>1153</v>
      </c>
      <c r="AN199" s="1805" t="s">
        <v>1153</v>
      </c>
      <c r="AO199" s="1805" t="s">
        <v>1153</v>
      </c>
      <c r="AP199" s="1819" t="s">
        <v>1153</v>
      </c>
      <c r="AQ199" s="1819" t="s">
        <v>1153</v>
      </c>
      <c r="AR199" s="1819" t="s">
        <v>1153</v>
      </c>
      <c r="AS199" s="1820" t="s">
        <v>1153</v>
      </c>
      <c r="AT199" s="1732"/>
      <c r="AU199" s="1534"/>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row>
    <row r="200" spans="2:93" ht="33" customHeight="1" x14ac:dyDescent="0.2">
      <c r="B200" s="2152" t="s">
        <v>1147</v>
      </c>
      <c r="C200" s="2153"/>
      <c r="D200" s="1539" t="str">
        <f>IF(NOT(D182=D185+D186),"Please check ","")</f>
        <v/>
      </c>
      <c r="E200" s="1562" t="str">
        <f t="shared" ref="E200:AS200" si="81">IF(NOT(E182=E185+E186),"Please check ","")</f>
        <v/>
      </c>
      <c r="F200" s="1562" t="str">
        <f t="shared" si="81"/>
        <v/>
      </c>
      <c r="G200" s="1562" t="str">
        <f t="shared" si="81"/>
        <v/>
      </c>
      <c r="H200" s="1562" t="str">
        <f t="shared" si="81"/>
        <v/>
      </c>
      <c r="I200" s="1562" t="str">
        <f t="shared" si="81"/>
        <v/>
      </c>
      <c r="J200" s="1562" t="str">
        <f t="shared" si="81"/>
        <v/>
      </c>
      <c r="K200" s="1562" t="str">
        <f t="shared" si="81"/>
        <v/>
      </c>
      <c r="L200" s="1562" t="str">
        <f t="shared" si="81"/>
        <v/>
      </c>
      <c r="M200" s="1562" t="str">
        <f t="shared" si="81"/>
        <v/>
      </c>
      <c r="N200" s="1562" t="str">
        <f t="shared" si="81"/>
        <v/>
      </c>
      <c r="O200" s="1562" t="str">
        <f t="shared" si="81"/>
        <v/>
      </c>
      <c r="P200" s="1562" t="str">
        <f t="shared" si="81"/>
        <v/>
      </c>
      <c r="Q200" s="1562" t="str">
        <f t="shared" si="81"/>
        <v/>
      </c>
      <c r="R200" s="1562" t="str">
        <f t="shared" si="81"/>
        <v/>
      </c>
      <c r="S200" s="1562" t="str">
        <f t="shared" si="81"/>
        <v/>
      </c>
      <c r="T200" s="1562" t="str">
        <f t="shared" si="81"/>
        <v/>
      </c>
      <c r="U200" s="1562" t="str">
        <f t="shared" si="81"/>
        <v/>
      </c>
      <c r="V200" s="1562" t="str">
        <f t="shared" si="81"/>
        <v/>
      </c>
      <c r="W200" s="1562" t="str">
        <f t="shared" si="81"/>
        <v/>
      </c>
      <c r="X200" s="1562" t="str">
        <f t="shared" si="81"/>
        <v/>
      </c>
      <c r="Y200" s="1562" t="str">
        <f t="shared" si="81"/>
        <v/>
      </c>
      <c r="Z200" s="1562" t="str">
        <f t="shared" si="81"/>
        <v/>
      </c>
      <c r="AA200" s="1562" t="str">
        <f t="shared" si="81"/>
        <v/>
      </c>
      <c r="AB200" s="1562" t="str">
        <f t="shared" si="81"/>
        <v/>
      </c>
      <c r="AC200" s="1562" t="str">
        <f t="shared" si="81"/>
        <v/>
      </c>
      <c r="AD200" s="1562" t="str">
        <f t="shared" si="81"/>
        <v/>
      </c>
      <c r="AE200" s="1562" t="str">
        <f t="shared" si="81"/>
        <v/>
      </c>
      <c r="AF200" s="1562" t="str">
        <f t="shared" si="81"/>
        <v/>
      </c>
      <c r="AG200" s="1562" t="str">
        <f t="shared" si="81"/>
        <v/>
      </c>
      <c r="AH200" s="1562" t="str">
        <f t="shared" si="81"/>
        <v/>
      </c>
      <c r="AI200" s="1562" t="str">
        <f t="shared" si="81"/>
        <v/>
      </c>
      <c r="AJ200" s="1562" t="str">
        <f t="shared" si="81"/>
        <v/>
      </c>
      <c r="AK200" s="1562" t="str">
        <f t="shared" si="81"/>
        <v/>
      </c>
      <c r="AL200" s="1562" t="str">
        <f t="shared" si="81"/>
        <v/>
      </c>
      <c r="AM200" s="1562" t="str">
        <f t="shared" si="81"/>
        <v/>
      </c>
      <c r="AN200" s="1562" t="str">
        <f t="shared" si="81"/>
        <v/>
      </c>
      <c r="AO200" s="1562" t="str">
        <f t="shared" si="81"/>
        <v/>
      </c>
      <c r="AP200" s="1563" t="str">
        <f t="shared" si="81"/>
        <v/>
      </c>
      <c r="AQ200" s="1563" t="str">
        <f t="shared" si="81"/>
        <v/>
      </c>
      <c r="AR200" s="1563" t="str">
        <f t="shared" si="81"/>
        <v/>
      </c>
      <c r="AS200" s="1824" t="str">
        <f t="shared" si="81"/>
        <v/>
      </c>
      <c r="AT200" s="1731"/>
      <c r="AU200" s="1220"/>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row>
    <row r="201" spans="2:93" ht="39" customHeight="1" x14ac:dyDescent="0.2">
      <c r="B201" s="2148" t="s">
        <v>1148</v>
      </c>
      <c r="C201" s="2149"/>
      <c r="D201" s="1538" t="str">
        <f>IF(D186&lt;D187,"Please check","")</f>
        <v/>
      </c>
      <c r="E201" s="1561" t="str">
        <f t="shared" ref="E201:AS201" si="82">IF(E186&lt;E187,"Please check","")</f>
        <v/>
      </c>
      <c r="F201" s="1561" t="str">
        <f t="shared" si="82"/>
        <v/>
      </c>
      <c r="G201" s="1561" t="str">
        <f t="shared" si="82"/>
        <v/>
      </c>
      <c r="H201" s="1561" t="str">
        <f t="shared" si="82"/>
        <v/>
      </c>
      <c r="I201" s="1561" t="str">
        <f t="shared" si="82"/>
        <v/>
      </c>
      <c r="J201" s="1561" t="str">
        <f t="shared" si="82"/>
        <v/>
      </c>
      <c r="K201" s="1561" t="str">
        <f t="shared" si="82"/>
        <v/>
      </c>
      <c r="L201" s="1561" t="str">
        <f t="shared" si="82"/>
        <v/>
      </c>
      <c r="M201" s="1561" t="str">
        <f t="shared" si="82"/>
        <v/>
      </c>
      <c r="N201" s="1561" t="str">
        <f t="shared" si="82"/>
        <v/>
      </c>
      <c r="O201" s="1561" t="str">
        <f t="shared" si="82"/>
        <v/>
      </c>
      <c r="P201" s="1561" t="str">
        <f t="shared" si="82"/>
        <v/>
      </c>
      <c r="Q201" s="1561" t="str">
        <f t="shared" si="82"/>
        <v/>
      </c>
      <c r="R201" s="1561" t="str">
        <f t="shared" si="82"/>
        <v/>
      </c>
      <c r="S201" s="1561" t="str">
        <f t="shared" si="82"/>
        <v/>
      </c>
      <c r="T201" s="1561" t="str">
        <f t="shared" si="82"/>
        <v/>
      </c>
      <c r="U201" s="1561" t="str">
        <f t="shared" si="82"/>
        <v/>
      </c>
      <c r="V201" s="1561" t="str">
        <f t="shared" si="82"/>
        <v/>
      </c>
      <c r="W201" s="1561" t="str">
        <f t="shared" si="82"/>
        <v/>
      </c>
      <c r="X201" s="1561" t="str">
        <f t="shared" si="82"/>
        <v/>
      </c>
      <c r="Y201" s="1561" t="str">
        <f t="shared" si="82"/>
        <v/>
      </c>
      <c r="Z201" s="1561" t="str">
        <f t="shared" si="82"/>
        <v/>
      </c>
      <c r="AA201" s="1561" t="str">
        <f t="shared" si="82"/>
        <v/>
      </c>
      <c r="AB201" s="1561" t="str">
        <f t="shared" si="82"/>
        <v/>
      </c>
      <c r="AC201" s="1561" t="str">
        <f t="shared" si="82"/>
        <v/>
      </c>
      <c r="AD201" s="1561" t="str">
        <f t="shared" si="82"/>
        <v/>
      </c>
      <c r="AE201" s="1561" t="str">
        <f t="shared" si="82"/>
        <v/>
      </c>
      <c r="AF201" s="1561" t="str">
        <f t="shared" si="82"/>
        <v/>
      </c>
      <c r="AG201" s="1561" t="str">
        <f t="shared" si="82"/>
        <v/>
      </c>
      <c r="AH201" s="1561" t="str">
        <f t="shared" si="82"/>
        <v/>
      </c>
      <c r="AI201" s="1561" t="str">
        <f t="shared" si="82"/>
        <v/>
      </c>
      <c r="AJ201" s="1561" t="str">
        <f t="shared" si="82"/>
        <v/>
      </c>
      <c r="AK201" s="1561" t="str">
        <f t="shared" si="82"/>
        <v/>
      </c>
      <c r="AL201" s="1561" t="str">
        <f t="shared" si="82"/>
        <v/>
      </c>
      <c r="AM201" s="1561" t="str">
        <f t="shared" si="82"/>
        <v/>
      </c>
      <c r="AN201" s="1561" t="str">
        <f t="shared" si="82"/>
        <v/>
      </c>
      <c r="AO201" s="1561" t="str">
        <f t="shared" si="82"/>
        <v/>
      </c>
      <c r="AP201" s="1559" t="str">
        <f t="shared" si="82"/>
        <v/>
      </c>
      <c r="AQ201" s="1559" t="str">
        <f t="shared" si="82"/>
        <v/>
      </c>
      <c r="AR201" s="1559" t="str">
        <f t="shared" si="82"/>
        <v/>
      </c>
      <c r="AS201" s="1566" t="str">
        <f t="shared" si="82"/>
        <v/>
      </c>
      <c r="AT201" s="1731"/>
      <c r="AU201" s="1220"/>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row>
    <row r="202" spans="2:93" ht="36.75" customHeight="1" x14ac:dyDescent="0.2">
      <c r="B202" s="2148" t="s">
        <v>1149</v>
      </c>
      <c r="C202" s="2149"/>
      <c r="D202" s="1538" t="str">
        <f>IF(NOT(D182=D191+D192+D194),"Please check","")</f>
        <v/>
      </c>
      <c r="E202" s="1561" t="str">
        <f t="shared" ref="E202:AS202" si="83">IF(NOT(E182=E191+E192+E194),"Please check","")</f>
        <v/>
      </c>
      <c r="F202" s="1561" t="str">
        <f t="shared" si="83"/>
        <v/>
      </c>
      <c r="G202" s="1561" t="str">
        <f t="shared" si="83"/>
        <v/>
      </c>
      <c r="H202" s="1561" t="str">
        <f t="shared" si="83"/>
        <v/>
      </c>
      <c r="I202" s="1561" t="str">
        <f t="shared" si="83"/>
        <v/>
      </c>
      <c r="J202" s="1561" t="str">
        <f t="shared" si="83"/>
        <v/>
      </c>
      <c r="K202" s="1561" t="str">
        <f t="shared" si="83"/>
        <v/>
      </c>
      <c r="L202" s="1561" t="str">
        <f t="shared" si="83"/>
        <v/>
      </c>
      <c r="M202" s="1561" t="str">
        <f t="shared" si="83"/>
        <v/>
      </c>
      <c r="N202" s="1561" t="str">
        <f t="shared" si="83"/>
        <v/>
      </c>
      <c r="O202" s="1561" t="str">
        <f t="shared" si="83"/>
        <v/>
      </c>
      <c r="P202" s="1561" t="str">
        <f t="shared" si="83"/>
        <v/>
      </c>
      <c r="Q202" s="1561" t="str">
        <f t="shared" si="83"/>
        <v/>
      </c>
      <c r="R202" s="1561" t="str">
        <f t="shared" si="83"/>
        <v/>
      </c>
      <c r="S202" s="1561" t="str">
        <f t="shared" si="83"/>
        <v/>
      </c>
      <c r="T202" s="1561" t="str">
        <f t="shared" si="83"/>
        <v/>
      </c>
      <c r="U202" s="1561" t="str">
        <f t="shared" si="83"/>
        <v/>
      </c>
      <c r="V202" s="1561" t="str">
        <f t="shared" si="83"/>
        <v/>
      </c>
      <c r="W202" s="1561" t="str">
        <f t="shared" si="83"/>
        <v/>
      </c>
      <c r="X202" s="1561" t="str">
        <f t="shared" si="83"/>
        <v/>
      </c>
      <c r="Y202" s="1561" t="str">
        <f t="shared" si="83"/>
        <v/>
      </c>
      <c r="Z202" s="1561" t="str">
        <f t="shared" si="83"/>
        <v/>
      </c>
      <c r="AA202" s="1561" t="str">
        <f t="shared" si="83"/>
        <v/>
      </c>
      <c r="AB202" s="1561" t="str">
        <f t="shared" si="83"/>
        <v/>
      </c>
      <c r="AC202" s="1561" t="str">
        <f t="shared" si="83"/>
        <v/>
      </c>
      <c r="AD202" s="1561" t="str">
        <f t="shared" si="83"/>
        <v/>
      </c>
      <c r="AE202" s="1561" t="str">
        <f t="shared" si="83"/>
        <v/>
      </c>
      <c r="AF202" s="1561" t="str">
        <f t="shared" si="83"/>
        <v/>
      </c>
      <c r="AG202" s="1561" t="str">
        <f t="shared" si="83"/>
        <v/>
      </c>
      <c r="AH202" s="1561" t="str">
        <f t="shared" si="83"/>
        <v/>
      </c>
      <c r="AI202" s="1561" t="str">
        <f t="shared" si="83"/>
        <v/>
      </c>
      <c r="AJ202" s="1561" t="str">
        <f t="shared" si="83"/>
        <v/>
      </c>
      <c r="AK202" s="1561" t="str">
        <f t="shared" si="83"/>
        <v/>
      </c>
      <c r="AL202" s="1561" t="str">
        <f t="shared" si="83"/>
        <v/>
      </c>
      <c r="AM202" s="1561" t="str">
        <f t="shared" si="83"/>
        <v/>
      </c>
      <c r="AN202" s="1561" t="str">
        <f t="shared" si="83"/>
        <v/>
      </c>
      <c r="AO202" s="1561" t="str">
        <f t="shared" si="83"/>
        <v/>
      </c>
      <c r="AP202" s="1559" t="str">
        <f t="shared" si="83"/>
        <v/>
      </c>
      <c r="AQ202" s="1559" t="str">
        <f t="shared" si="83"/>
        <v/>
      </c>
      <c r="AR202" s="1559" t="str">
        <f t="shared" si="83"/>
        <v/>
      </c>
      <c r="AS202" s="1566" t="str">
        <f t="shared" si="83"/>
        <v/>
      </c>
      <c r="AT202" s="1731"/>
      <c r="AU202" s="1220"/>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row>
    <row r="203" spans="2:93" ht="48.75" customHeight="1" x14ac:dyDescent="0.2">
      <c r="B203" s="2150" t="s">
        <v>1150</v>
      </c>
      <c r="C203" s="2151"/>
      <c r="D203" s="1538" t="str">
        <f>IF(D192&lt;D193,"Please check ","")</f>
        <v/>
      </c>
      <c r="E203" s="1537" t="str">
        <f t="shared" ref="E203:AS203" si="84">IF(E192&lt;E193,"Please check ","")</f>
        <v/>
      </c>
      <c r="F203" s="1537" t="str">
        <f t="shared" si="84"/>
        <v/>
      </c>
      <c r="G203" s="1537" t="str">
        <f t="shared" si="84"/>
        <v/>
      </c>
      <c r="H203" s="1537" t="str">
        <f t="shared" si="84"/>
        <v/>
      </c>
      <c r="I203" s="1537" t="str">
        <f t="shared" si="84"/>
        <v/>
      </c>
      <c r="J203" s="1537" t="str">
        <f t="shared" si="84"/>
        <v/>
      </c>
      <c r="K203" s="1537" t="str">
        <f t="shared" si="84"/>
        <v/>
      </c>
      <c r="L203" s="1537" t="str">
        <f t="shared" si="84"/>
        <v/>
      </c>
      <c r="M203" s="1537" t="str">
        <f t="shared" si="84"/>
        <v/>
      </c>
      <c r="N203" s="1537" t="str">
        <f t="shared" si="84"/>
        <v/>
      </c>
      <c r="O203" s="1537" t="str">
        <f t="shared" si="84"/>
        <v/>
      </c>
      <c r="P203" s="1537" t="str">
        <f t="shared" si="84"/>
        <v/>
      </c>
      <c r="Q203" s="1537" t="str">
        <f t="shared" si="84"/>
        <v/>
      </c>
      <c r="R203" s="1537" t="str">
        <f t="shared" si="84"/>
        <v/>
      </c>
      <c r="S203" s="1537" t="str">
        <f t="shared" si="84"/>
        <v/>
      </c>
      <c r="T203" s="1537" t="str">
        <f t="shared" si="84"/>
        <v/>
      </c>
      <c r="U203" s="1537" t="str">
        <f t="shared" si="84"/>
        <v/>
      </c>
      <c r="V203" s="1537" t="str">
        <f t="shared" si="84"/>
        <v/>
      </c>
      <c r="W203" s="1537" t="str">
        <f t="shared" si="84"/>
        <v/>
      </c>
      <c r="X203" s="1537" t="str">
        <f t="shared" si="84"/>
        <v/>
      </c>
      <c r="Y203" s="1537" t="str">
        <f t="shared" si="84"/>
        <v/>
      </c>
      <c r="Z203" s="1537" t="str">
        <f t="shared" si="84"/>
        <v/>
      </c>
      <c r="AA203" s="1537" t="str">
        <f t="shared" si="84"/>
        <v/>
      </c>
      <c r="AB203" s="1537" t="str">
        <f t="shared" si="84"/>
        <v/>
      </c>
      <c r="AC203" s="1537" t="str">
        <f t="shared" si="84"/>
        <v/>
      </c>
      <c r="AD203" s="1537" t="str">
        <f t="shared" si="84"/>
        <v/>
      </c>
      <c r="AE203" s="1537" t="str">
        <f t="shared" si="84"/>
        <v/>
      </c>
      <c r="AF203" s="1537" t="str">
        <f t="shared" si="84"/>
        <v/>
      </c>
      <c r="AG203" s="1537" t="str">
        <f t="shared" si="84"/>
        <v/>
      </c>
      <c r="AH203" s="1537" t="str">
        <f t="shared" si="84"/>
        <v/>
      </c>
      <c r="AI203" s="1537" t="str">
        <f t="shared" si="84"/>
        <v/>
      </c>
      <c r="AJ203" s="1537" t="str">
        <f t="shared" si="84"/>
        <v/>
      </c>
      <c r="AK203" s="1537" t="str">
        <f t="shared" si="84"/>
        <v/>
      </c>
      <c r="AL203" s="1537" t="str">
        <f t="shared" si="84"/>
        <v/>
      </c>
      <c r="AM203" s="1537" t="str">
        <f t="shared" si="84"/>
        <v/>
      </c>
      <c r="AN203" s="1537" t="str">
        <f t="shared" si="84"/>
        <v/>
      </c>
      <c r="AO203" s="1537" t="str">
        <f t="shared" si="84"/>
        <v/>
      </c>
      <c r="AP203" s="1559" t="str">
        <f t="shared" si="84"/>
        <v/>
      </c>
      <c r="AQ203" s="1559" t="str">
        <f t="shared" si="84"/>
        <v/>
      </c>
      <c r="AR203" s="1559" t="str">
        <f t="shared" si="84"/>
        <v/>
      </c>
      <c r="AS203" s="1566" t="str">
        <f t="shared" si="84"/>
        <v/>
      </c>
      <c r="AT203" s="1731"/>
      <c r="AU203" s="1220"/>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row>
    <row r="204" spans="2:93" ht="51.75" customHeight="1" x14ac:dyDescent="0.2">
      <c r="B204" s="2148" t="s">
        <v>1151</v>
      </c>
      <c r="C204" s="2149"/>
      <c r="D204" s="1539" t="str">
        <f>IF(D188&lt;D189,"Please check","")</f>
        <v/>
      </c>
      <c r="E204" s="1538" t="str">
        <f t="shared" ref="E204:AS204" si="85">IF(E188&lt;E189,"Please check","")</f>
        <v/>
      </c>
      <c r="F204" s="1538" t="str">
        <f t="shared" si="85"/>
        <v/>
      </c>
      <c r="G204" s="1538" t="str">
        <f t="shared" si="85"/>
        <v/>
      </c>
      <c r="H204" s="1538" t="str">
        <f t="shared" si="85"/>
        <v/>
      </c>
      <c r="I204" s="1538" t="str">
        <f t="shared" si="85"/>
        <v/>
      </c>
      <c r="J204" s="1538" t="str">
        <f t="shared" si="85"/>
        <v/>
      </c>
      <c r="K204" s="1538" t="str">
        <f t="shared" si="85"/>
        <v/>
      </c>
      <c r="L204" s="1538" t="str">
        <f t="shared" si="85"/>
        <v/>
      </c>
      <c r="M204" s="1538" t="str">
        <f t="shared" si="85"/>
        <v/>
      </c>
      <c r="N204" s="1538" t="str">
        <f t="shared" si="85"/>
        <v/>
      </c>
      <c r="O204" s="1538" t="str">
        <f t="shared" si="85"/>
        <v/>
      </c>
      <c r="P204" s="1538" t="str">
        <f t="shared" si="85"/>
        <v/>
      </c>
      <c r="Q204" s="1538" t="str">
        <f t="shared" si="85"/>
        <v/>
      </c>
      <c r="R204" s="1538" t="str">
        <f t="shared" si="85"/>
        <v/>
      </c>
      <c r="S204" s="1538" t="str">
        <f t="shared" si="85"/>
        <v/>
      </c>
      <c r="T204" s="1538" t="str">
        <f t="shared" si="85"/>
        <v/>
      </c>
      <c r="U204" s="1538" t="str">
        <f t="shared" si="85"/>
        <v/>
      </c>
      <c r="V204" s="1538" t="str">
        <f t="shared" si="85"/>
        <v/>
      </c>
      <c r="W204" s="1538" t="str">
        <f t="shared" si="85"/>
        <v/>
      </c>
      <c r="X204" s="1538" t="str">
        <f t="shared" si="85"/>
        <v/>
      </c>
      <c r="Y204" s="1538" t="str">
        <f t="shared" si="85"/>
        <v/>
      </c>
      <c r="Z204" s="1538" t="str">
        <f t="shared" si="85"/>
        <v/>
      </c>
      <c r="AA204" s="1538" t="str">
        <f t="shared" si="85"/>
        <v/>
      </c>
      <c r="AB204" s="1538" t="str">
        <f t="shared" si="85"/>
        <v/>
      </c>
      <c r="AC204" s="1538" t="str">
        <f t="shared" si="85"/>
        <v/>
      </c>
      <c r="AD204" s="1538" t="str">
        <f t="shared" si="85"/>
        <v/>
      </c>
      <c r="AE204" s="1538" t="str">
        <f t="shared" si="85"/>
        <v/>
      </c>
      <c r="AF204" s="1538" t="str">
        <f t="shared" si="85"/>
        <v/>
      </c>
      <c r="AG204" s="1538" t="str">
        <f t="shared" si="85"/>
        <v/>
      </c>
      <c r="AH204" s="1538" t="str">
        <f t="shared" si="85"/>
        <v/>
      </c>
      <c r="AI204" s="1538" t="str">
        <f t="shared" si="85"/>
        <v/>
      </c>
      <c r="AJ204" s="1538" t="str">
        <f t="shared" si="85"/>
        <v/>
      </c>
      <c r="AK204" s="1538" t="str">
        <f t="shared" si="85"/>
        <v/>
      </c>
      <c r="AL204" s="1538" t="str">
        <f t="shared" si="85"/>
        <v/>
      </c>
      <c r="AM204" s="1538" t="str">
        <f t="shared" si="85"/>
        <v/>
      </c>
      <c r="AN204" s="1538" t="str">
        <f t="shared" si="85"/>
        <v/>
      </c>
      <c r="AO204" s="1538" t="str">
        <f t="shared" si="85"/>
        <v/>
      </c>
      <c r="AP204" s="1559" t="str">
        <f t="shared" si="85"/>
        <v/>
      </c>
      <c r="AQ204" s="1559" t="str">
        <f t="shared" si="85"/>
        <v/>
      </c>
      <c r="AR204" s="1559" t="str">
        <f t="shared" si="85"/>
        <v/>
      </c>
      <c r="AS204" s="1566" t="str">
        <f t="shared" si="85"/>
        <v/>
      </c>
      <c r="AT204" s="1731"/>
      <c r="AU204" s="1220"/>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row>
    <row r="205" spans="2:93" ht="27.75" customHeight="1" x14ac:dyDescent="0.2">
      <c r="B205" s="2146"/>
      <c r="C205" s="2147"/>
      <c r="D205" s="1838"/>
      <c r="E205" s="1838"/>
      <c r="F205" s="1838"/>
      <c r="G205" s="1838"/>
      <c r="H205" s="1838"/>
      <c r="I205" s="1838"/>
      <c r="J205" s="1838"/>
      <c r="K205" s="1838"/>
      <c r="L205" s="1838"/>
      <c r="M205" s="1838"/>
      <c r="N205" s="1838"/>
      <c r="O205" s="1838"/>
      <c r="P205" s="1838"/>
      <c r="Q205" s="1838"/>
      <c r="R205" s="1838"/>
      <c r="S205" s="1838"/>
      <c r="T205" s="1838"/>
      <c r="U205" s="1838"/>
      <c r="V205" s="1838"/>
      <c r="W205" s="1838"/>
      <c r="X205" s="1838"/>
      <c r="Y205" s="1838"/>
      <c r="Z205" s="1838"/>
      <c r="AA205" s="1838"/>
      <c r="AB205" s="1838"/>
      <c r="AC205" s="1838"/>
      <c r="AD205" s="1838"/>
      <c r="AE205" s="1838"/>
      <c r="AF205" s="1838"/>
      <c r="AG205" s="1838"/>
      <c r="AH205" s="1838"/>
      <c r="AI205" s="1838"/>
      <c r="AJ205" s="1838"/>
      <c r="AK205" s="1838"/>
      <c r="AL205" s="1838"/>
      <c r="AM205" s="1838"/>
      <c r="AN205" s="1838"/>
      <c r="AO205" s="1838"/>
      <c r="AP205" s="1839"/>
      <c r="AQ205" s="1839"/>
      <c r="AR205" s="1839"/>
      <c r="AS205" s="1840"/>
      <c r="AT205" s="1731"/>
      <c r="AU205" s="1220"/>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row>
    <row r="206" spans="2:93" ht="27.75" customHeight="1" x14ac:dyDescent="0.2">
      <c r="B206" s="2142"/>
      <c r="C206" s="2143"/>
      <c r="D206" s="1841"/>
      <c r="E206" s="1841"/>
      <c r="F206" s="1841"/>
      <c r="G206" s="1841"/>
      <c r="H206" s="1841"/>
      <c r="I206" s="1841"/>
      <c r="J206" s="1841"/>
      <c r="K206" s="1841"/>
      <c r="L206" s="1841"/>
      <c r="M206" s="1841"/>
      <c r="N206" s="1841"/>
      <c r="O206" s="1841"/>
      <c r="P206" s="1841"/>
      <c r="Q206" s="1841"/>
      <c r="R206" s="1841"/>
      <c r="S206" s="1841"/>
      <c r="T206" s="1841"/>
      <c r="U206" s="1841"/>
      <c r="V206" s="1841"/>
      <c r="W206" s="1841"/>
      <c r="X206" s="1841"/>
      <c r="Y206" s="1841"/>
      <c r="Z206" s="1841"/>
      <c r="AA206" s="1841"/>
      <c r="AB206" s="1841"/>
      <c r="AC206" s="1841"/>
      <c r="AD206" s="1841"/>
      <c r="AE206" s="1841"/>
      <c r="AF206" s="1841"/>
      <c r="AG206" s="1841"/>
      <c r="AH206" s="1841"/>
      <c r="AI206" s="1841"/>
      <c r="AJ206" s="1841"/>
      <c r="AK206" s="1841"/>
      <c r="AL206" s="1841"/>
      <c r="AM206" s="1841"/>
      <c r="AN206" s="1841"/>
      <c r="AO206" s="1841"/>
      <c r="AP206" s="1839"/>
      <c r="AQ206" s="1839"/>
      <c r="AR206" s="1839"/>
      <c r="AS206" s="1840"/>
      <c r="AT206" s="1731"/>
      <c r="AU206" s="1220"/>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row>
    <row r="207" spans="2:93" ht="27.75" customHeight="1" x14ac:dyDescent="0.2">
      <c r="B207" s="2144"/>
      <c r="C207" s="2145"/>
      <c r="D207" s="1842"/>
      <c r="E207" s="1842"/>
      <c r="F207" s="1842"/>
      <c r="G207" s="1842"/>
      <c r="H207" s="1842"/>
      <c r="I207" s="1842"/>
      <c r="J207" s="1842"/>
      <c r="K207" s="1842"/>
      <c r="L207" s="1842"/>
      <c r="M207" s="1842"/>
      <c r="N207" s="1842"/>
      <c r="O207" s="1842"/>
      <c r="P207" s="1842"/>
      <c r="Q207" s="1842"/>
      <c r="R207" s="1842"/>
      <c r="S207" s="1842"/>
      <c r="T207" s="1842"/>
      <c r="U207" s="1842"/>
      <c r="V207" s="1842"/>
      <c r="W207" s="1842"/>
      <c r="X207" s="1842"/>
      <c r="Y207" s="1842"/>
      <c r="Z207" s="1842"/>
      <c r="AA207" s="1842"/>
      <c r="AB207" s="1842"/>
      <c r="AC207" s="1842"/>
      <c r="AD207" s="1842"/>
      <c r="AE207" s="1842"/>
      <c r="AF207" s="1842"/>
      <c r="AG207" s="1842"/>
      <c r="AH207" s="1842"/>
      <c r="AI207" s="1842"/>
      <c r="AJ207" s="1842"/>
      <c r="AK207" s="1842"/>
      <c r="AL207" s="1842"/>
      <c r="AM207" s="1842"/>
      <c r="AN207" s="1842"/>
      <c r="AO207" s="1842"/>
      <c r="AP207" s="1839"/>
      <c r="AQ207" s="1839"/>
      <c r="AR207" s="1839"/>
      <c r="AS207" s="1840"/>
      <c r="AT207" s="1731"/>
      <c r="AU207" s="1220"/>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row>
    <row r="208" spans="2:93" ht="27.75" customHeight="1" x14ac:dyDescent="0.2">
      <c r="B208" s="2146"/>
      <c r="C208" s="2147"/>
      <c r="D208" s="1838"/>
      <c r="E208" s="1838"/>
      <c r="F208" s="1838"/>
      <c r="G208" s="1838"/>
      <c r="H208" s="1838"/>
      <c r="I208" s="1838"/>
      <c r="J208" s="1838"/>
      <c r="K208" s="1838"/>
      <c r="L208" s="1838"/>
      <c r="M208" s="1838"/>
      <c r="N208" s="1838"/>
      <c r="O208" s="1838"/>
      <c r="P208" s="1838"/>
      <c r="Q208" s="1838"/>
      <c r="R208" s="1838"/>
      <c r="S208" s="1838"/>
      <c r="T208" s="1838"/>
      <c r="U208" s="1838"/>
      <c r="V208" s="1838"/>
      <c r="W208" s="1838"/>
      <c r="X208" s="1838"/>
      <c r="Y208" s="1838"/>
      <c r="Z208" s="1838"/>
      <c r="AA208" s="1838"/>
      <c r="AB208" s="1838"/>
      <c r="AC208" s="1838"/>
      <c r="AD208" s="1838"/>
      <c r="AE208" s="1838"/>
      <c r="AF208" s="1838"/>
      <c r="AG208" s="1838"/>
      <c r="AH208" s="1838"/>
      <c r="AI208" s="1838"/>
      <c r="AJ208" s="1838"/>
      <c r="AK208" s="1838"/>
      <c r="AL208" s="1838"/>
      <c r="AM208" s="1838"/>
      <c r="AN208" s="1838"/>
      <c r="AO208" s="1838"/>
      <c r="AP208" s="1839"/>
      <c r="AQ208" s="1839"/>
      <c r="AR208" s="1839"/>
      <c r="AS208" s="1840"/>
      <c r="AT208" s="1731"/>
      <c r="AU208" s="1220"/>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row>
    <row r="209" spans="2:93" ht="14.25" x14ac:dyDescent="0.2">
      <c r="B209" s="603"/>
      <c r="C209" s="1221" t="s">
        <v>611</v>
      </c>
      <c r="D209" s="1221" t="s">
        <v>1310</v>
      </c>
      <c r="E209" s="1221" t="s">
        <v>1311</v>
      </c>
      <c r="F209" s="1221" t="s">
        <v>1312</v>
      </c>
      <c r="G209" s="1221" t="s">
        <v>1313</v>
      </c>
      <c r="H209" s="1221" t="s">
        <v>1314</v>
      </c>
      <c r="I209" s="1221" t="s">
        <v>1315</v>
      </c>
      <c r="J209" s="1221" t="s">
        <v>1316</v>
      </c>
      <c r="K209" s="1221" t="s">
        <v>1317</v>
      </c>
      <c r="L209" s="1221" t="s">
        <v>1318</v>
      </c>
      <c r="M209" s="1221" t="s">
        <v>1319</v>
      </c>
      <c r="N209" s="1221" t="s">
        <v>1320</v>
      </c>
      <c r="O209" s="1221" t="s">
        <v>1321</v>
      </c>
      <c r="P209" s="1221" t="s">
        <v>1322</v>
      </c>
      <c r="Q209" s="1221" t="s">
        <v>1361</v>
      </c>
      <c r="R209" s="1221" t="s">
        <v>1323</v>
      </c>
      <c r="S209" s="1221" t="s">
        <v>1324</v>
      </c>
      <c r="T209" s="1221" t="s">
        <v>1325</v>
      </c>
      <c r="U209" s="1221" t="s">
        <v>1326</v>
      </c>
      <c r="V209" s="1221" t="s">
        <v>1327</v>
      </c>
      <c r="W209" s="1221" t="s">
        <v>1328</v>
      </c>
      <c r="X209" s="1221" t="s">
        <v>1329</v>
      </c>
      <c r="Y209" s="1221" t="s">
        <v>1330</v>
      </c>
      <c r="Z209" s="1221" t="s">
        <v>1331</v>
      </c>
      <c r="AA209" s="1221" t="s">
        <v>1332</v>
      </c>
      <c r="AB209" s="1221" t="s">
        <v>1333</v>
      </c>
      <c r="AC209" s="1221" t="s">
        <v>1334</v>
      </c>
      <c r="AD209" s="1221" t="s">
        <v>1335</v>
      </c>
      <c r="AE209" s="1221" t="s">
        <v>1362</v>
      </c>
      <c r="AF209" s="1221" t="s">
        <v>1336</v>
      </c>
      <c r="AG209" s="1221" t="s">
        <v>1337</v>
      </c>
      <c r="AH209" s="1221" t="s">
        <v>1338</v>
      </c>
      <c r="AI209" s="1221" t="s">
        <v>1339</v>
      </c>
      <c r="AJ209" s="1221" t="s">
        <v>1340</v>
      </c>
      <c r="AK209" s="1221" t="s">
        <v>1341</v>
      </c>
      <c r="AL209" s="1221" t="s">
        <v>1342</v>
      </c>
      <c r="AM209" s="1221" t="s">
        <v>1343</v>
      </c>
      <c r="AN209" s="1221" t="s">
        <v>1344</v>
      </c>
      <c r="AO209" s="1221" t="s">
        <v>1345</v>
      </c>
      <c r="AP209" s="1221" t="s">
        <v>1346</v>
      </c>
      <c r="AQ209" s="1221" t="s">
        <v>1347</v>
      </c>
      <c r="AR209" s="1221" t="s">
        <v>1348</v>
      </c>
      <c r="AS209" s="1221" t="s">
        <v>1363</v>
      </c>
      <c r="AT209" s="1221"/>
      <c r="AU209" s="1220"/>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row>
    <row r="210" spans="2:93" ht="14.25" x14ac:dyDescent="0.2">
      <c r="B210" s="22" t="s">
        <v>84</v>
      </c>
      <c r="C210" s="22"/>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c r="AH210" s="215"/>
      <c r="AI210" s="215"/>
      <c r="AJ210" s="215"/>
      <c r="AK210" s="215"/>
      <c r="AL210" s="215"/>
      <c r="AM210" s="215"/>
      <c r="AN210" s="215"/>
      <c r="AO210" s="215"/>
      <c r="AP210" s="1646"/>
      <c r="AQ210" s="1646"/>
      <c r="AR210" s="1646"/>
      <c r="AS210" s="1646"/>
      <c r="AT210" s="1646"/>
      <c r="AU210" s="1221"/>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row>
    <row r="211" spans="2:93" ht="14.25" x14ac:dyDescent="0.2">
      <c r="B211" s="1831" t="s">
        <v>1575</v>
      </c>
      <c r="C211" s="1832"/>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c r="AH211" s="215"/>
      <c r="AI211" s="215"/>
      <c r="AJ211" s="215"/>
      <c r="AK211" s="215"/>
      <c r="AL211" s="215"/>
      <c r="AM211" s="215"/>
      <c r="AN211" s="215"/>
      <c r="AO211" s="215"/>
      <c r="AP211" s="1646"/>
      <c r="AQ211" s="1646"/>
      <c r="AR211" s="1646"/>
      <c r="AS211" s="1646"/>
      <c r="AT211" s="1646"/>
      <c r="AU211" s="54"/>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2"/>
    </row>
    <row r="212" spans="2:93" ht="14.25" x14ac:dyDescent="0.2">
      <c r="B212" s="1831" t="s">
        <v>1576</v>
      </c>
      <c r="C212" s="1832"/>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c r="AH212" s="215"/>
      <c r="AI212" s="215"/>
      <c r="AJ212" s="215"/>
      <c r="AK212" s="215"/>
      <c r="AL212" s="215"/>
      <c r="AM212" s="215"/>
      <c r="AN212" s="215"/>
      <c r="AO212" s="215"/>
      <c r="AP212" s="1646"/>
      <c r="AQ212" s="1646"/>
      <c r="AR212" s="1646"/>
      <c r="AS212" s="1646"/>
      <c r="AT212" s="1646"/>
      <c r="AU212" s="54"/>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2"/>
    </row>
    <row r="213" spans="2:93" ht="14.25" x14ac:dyDescent="0.2">
      <c r="B213" s="29" t="s">
        <v>1577</v>
      </c>
      <c r="C213" s="1832"/>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1646"/>
      <c r="AQ213" s="1646"/>
      <c r="AR213" s="1646"/>
      <c r="AS213" s="1646"/>
      <c r="AT213" s="1646"/>
      <c r="AU213" s="54"/>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2"/>
    </row>
    <row r="214" spans="2:93" ht="14.25" x14ac:dyDescent="0.2">
      <c r="B214" s="29" t="s">
        <v>1578</v>
      </c>
      <c r="C214" s="1832"/>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1646"/>
      <c r="AQ214" s="1646"/>
      <c r="AR214" s="1646"/>
      <c r="AS214" s="1646"/>
      <c r="AT214" s="1646"/>
      <c r="AU214" s="54"/>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2"/>
    </row>
    <row r="215" spans="2:93" ht="14.25" x14ac:dyDescent="0.2">
      <c r="B215" s="1831" t="s">
        <v>1579</v>
      </c>
      <c r="C215" s="1832"/>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c r="AD215" s="215"/>
      <c r="AE215" s="215"/>
      <c r="AF215" s="215"/>
      <c r="AG215" s="215"/>
      <c r="AH215" s="215"/>
      <c r="AI215" s="215"/>
      <c r="AJ215" s="215"/>
      <c r="AK215" s="215"/>
      <c r="AL215" s="215"/>
      <c r="AM215" s="215"/>
      <c r="AN215" s="215"/>
      <c r="AO215" s="215"/>
      <c r="AP215" s="1646"/>
      <c r="AQ215" s="1646"/>
      <c r="AR215" s="1646"/>
      <c r="AS215" s="1646"/>
      <c r="AT215" s="1646"/>
      <c r="AU215" s="54"/>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2"/>
    </row>
    <row r="216" spans="2:93" ht="14.25" x14ac:dyDescent="0.2">
      <c r="B216" s="1831" t="s">
        <v>1580</v>
      </c>
      <c r="C216" s="1831"/>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c r="AH216" s="215"/>
      <c r="AI216" s="215"/>
      <c r="AJ216" s="215"/>
      <c r="AK216" s="215"/>
      <c r="AL216" s="215"/>
      <c r="AM216" s="215"/>
      <c r="AN216" s="215"/>
      <c r="AO216" s="215"/>
      <c r="AP216" s="1646"/>
      <c r="AQ216" s="1646"/>
      <c r="AR216" s="1646"/>
      <c r="AS216" s="1646"/>
      <c r="AT216" s="1646"/>
      <c r="AU216" s="54"/>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2"/>
    </row>
    <row r="217" spans="2:93" ht="14.25" x14ac:dyDescent="0.2">
      <c r="B217" s="1831" t="s">
        <v>1581</v>
      </c>
      <c r="C217" s="1831"/>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1646"/>
      <c r="AQ217" s="1646"/>
      <c r="AR217" s="1646"/>
      <c r="AS217" s="1646"/>
      <c r="AT217" s="1646"/>
      <c r="AU217" s="54"/>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2"/>
    </row>
    <row r="218" spans="2:93" ht="14.25" x14ac:dyDescent="0.2">
      <c r="B218" s="1831" t="s">
        <v>1582</v>
      </c>
      <c r="C218" s="1831"/>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c r="AH218" s="215"/>
      <c r="AI218" s="215"/>
      <c r="AJ218" s="215"/>
      <c r="AK218" s="215"/>
      <c r="AL218" s="215"/>
      <c r="AM218" s="215"/>
      <c r="AN218" s="215"/>
      <c r="AO218" s="215"/>
      <c r="AP218" s="1646"/>
      <c r="AQ218" s="1646"/>
      <c r="AR218" s="1646"/>
      <c r="AS218" s="1646"/>
      <c r="AT218" s="1646"/>
      <c r="AU218" s="54"/>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2"/>
    </row>
    <row r="219" spans="2:93" ht="14.25" x14ac:dyDescent="0.2">
      <c r="B219" s="1831" t="s">
        <v>1583</v>
      </c>
      <c r="C219" s="1832"/>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c r="AH219" s="215"/>
      <c r="AI219" s="215"/>
      <c r="AJ219" s="215"/>
      <c r="AK219" s="215"/>
      <c r="AL219" s="215"/>
      <c r="AM219" s="215"/>
      <c r="AN219" s="215"/>
      <c r="AO219" s="215"/>
      <c r="AP219" s="1646"/>
      <c r="AQ219" s="1646"/>
      <c r="AR219" s="1646"/>
      <c r="AS219" s="1646"/>
      <c r="AT219" s="1646"/>
      <c r="AU219" s="54"/>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2"/>
    </row>
    <row r="220" spans="2:93" ht="14.25" x14ac:dyDescent="0.2">
      <c r="B220" s="1831" t="s">
        <v>1584</v>
      </c>
      <c r="C220" s="1832"/>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c r="AH220" s="215"/>
      <c r="AI220" s="215"/>
      <c r="AJ220" s="215"/>
      <c r="AK220" s="215"/>
      <c r="AL220" s="215"/>
      <c r="AM220" s="215"/>
      <c r="AN220" s="215"/>
      <c r="AO220" s="215"/>
      <c r="AP220" s="1646"/>
      <c r="AQ220" s="1646"/>
      <c r="AR220" s="1646"/>
      <c r="AS220" s="1646"/>
      <c r="AT220" s="1646"/>
      <c r="AU220" s="54"/>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2"/>
    </row>
    <row r="221" spans="2:93" ht="14.25" x14ac:dyDescent="0.2">
      <c r="B221" s="1831" t="s">
        <v>1585</v>
      </c>
      <c r="C221" s="1832"/>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1646"/>
      <c r="AQ221" s="1646"/>
      <c r="AR221" s="1646"/>
      <c r="AS221" s="1646"/>
      <c r="AT221" s="1646"/>
      <c r="AU221" s="54"/>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2"/>
    </row>
    <row r="222" spans="2:93" ht="14.25" x14ac:dyDescent="0.2">
      <c r="B222" s="1831" t="s">
        <v>1586</v>
      </c>
      <c r="C222" s="1832"/>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c r="AH222" s="215"/>
      <c r="AI222" s="215"/>
      <c r="AJ222" s="215"/>
      <c r="AK222" s="215"/>
      <c r="AL222" s="215"/>
      <c r="AM222" s="215"/>
      <c r="AN222" s="215"/>
      <c r="AO222" s="215"/>
      <c r="AP222" s="1646"/>
      <c r="AQ222" s="1646"/>
      <c r="AR222" s="1646"/>
      <c r="AS222" s="1646"/>
      <c r="AT222" s="1646"/>
      <c r="AU222" s="54"/>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2"/>
    </row>
    <row r="223" spans="2:93" ht="14.25" x14ac:dyDescent="0.2">
      <c r="B223" s="1833" t="s">
        <v>1587</v>
      </c>
      <c r="C223" s="1832"/>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c r="AH223" s="215"/>
      <c r="AI223" s="215"/>
      <c r="AJ223" s="215"/>
      <c r="AK223" s="215"/>
      <c r="AL223" s="215"/>
      <c r="AM223" s="215"/>
      <c r="AN223" s="215"/>
      <c r="AO223" s="215"/>
      <c r="AP223" s="1646"/>
      <c r="AQ223" s="1646"/>
      <c r="AR223" s="1646"/>
      <c r="AS223" s="1646"/>
      <c r="AT223" s="1646"/>
      <c r="AU223" s="54"/>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2"/>
    </row>
    <row r="224" spans="2:93" ht="14.25" x14ac:dyDescent="0.2">
      <c r="B224" s="1833" t="s">
        <v>1588</v>
      </c>
      <c r="C224" s="1832"/>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215"/>
      <c r="AK224" s="215"/>
      <c r="AL224" s="215"/>
      <c r="AM224" s="215"/>
      <c r="AN224" s="215"/>
      <c r="AO224" s="215"/>
      <c r="AP224" s="1646"/>
      <c r="AQ224" s="1646"/>
      <c r="AR224" s="1646"/>
      <c r="AS224" s="1646"/>
      <c r="AT224" s="1646"/>
      <c r="AU224" s="54"/>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2"/>
    </row>
    <row r="225" spans="2:93" ht="14.25" x14ac:dyDescent="0.2">
      <c r="B225" s="1833" t="s">
        <v>1589</v>
      </c>
      <c r="C225" s="1832"/>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c r="AH225" s="215"/>
      <c r="AI225" s="215"/>
      <c r="AJ225" s="215"/>
      <c r="AK225" s="215"/>
      <c r="AL225" s="215"/>
      <c r="AM225" s="215"/>
      <c r="AN225" s="215"/>
      <c r="AO225" s="215"/>
      <c r="AP225" s="1646"/>
      <c r="AQ225" s="1646"/>
      <c r="AR225" s="1646"/>
      <c r="AS225" s="1646"/>
      <c r="AT225" s="1646"/>
      <c r="AU225" s="54"/>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2"/>
    </row>
    <row r="226" spans="2:93" ht="15.75" x14ac:dyDescent="0.2">
      <c r="B226" s="217"/>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c r="AE226" s="215"/>
      <c r="AF226" s="215"/>
      <c r="AG226" s="215"/>
      <c r="AH226" s="215"/>
      <c r="AI226" s="215"/>
      <c r="AJ226" s="215"/>
      <c r="AK226" s="215"/>
      <c r="AL226" s="215"/>
      <c r="AM226" s="215"/>
      <c r="AN226" s="215"/>
      <c r="AO226" s="215"/>
      <c r="AP226" s="1646"/>
      <c r="AQ226" s="1646"/>
      <c r="AR226" s="1646"/>
      <c r="AS226" s="1646"/>
      <c r="AT226" s="1646"/>
      <c r="AU226" s="54"/>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2"/>
    </row>
    <row r="227" spans="2:93" ht="15.75" x14ac:dyDescent="0.2">
      <c r="B227" s="217"/>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c r="AH227" s="215"/>
      <c r="AI227" s="215"/>
      <c r="AJ227" s="215"/>
      <c r="AK227" s="215"/>
      <c r="AL227" s="215"/>
      <c r="AM227" s="215"/>
      <c r="AN227" s="215"/>
      <c r="AO227" s="215"/>
      <c r="AP227" s="1646"/>
      <c r="AQ227" s="1646"/>
      <c r="AR227" s="1646"/>
      <c r="AS227" s="1646"/>
      <c r="AT227" s="1646"/>
      <c r="AU227" s="54"/>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2"/>
    </row>
    <row r="228" spans="2:93" ht="15.75" x14ac:dyDescent="0.2">
      <c r="B228" s="217"/>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1646"/>
      <c r="AQ228" s="1646"/>
      <c r="AR228" s="1646"/>
      <c r="AS228" s="1646"/>
      <c r="AT228" s="1646"/>
      <c r="AU228" s="54"/>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2"/>
    </row>
    <row r="229" spans="2:93" ht="15.75" x14ac:dyDescent="0.2">
      <c r="B229" s="217"/>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c r="AH229" s="215"/>
      <c r="AI229" s="215"/>
      <c r="AJ229" s="215"/>
      <c r="AK229" s="215"/>
      <c r="AL229" s="215"/>
      <c r="AM229" s="215"/>
      <c r="AN229" s="215"/>
      <c r="AO229" s="215"/>
      <c r="AP229" s="1646"/>
      <c r="AQ229" s="1646"/>
      <c r="AR229" s="1646"/>
      <c r="AS229" s="1646"/>
      <c r="AT229" s="1646"/>
      <c r="AU229" s="54"/>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2"/>
    </row>
    <row r="230" spans="2:93" ht="15.75" x14ac:dyDescent="0.2">
      <c r="B230" s="217"/>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c r="AH230" s="215"/>
      <c r="AI230" s="215"/>
      <c r="AJ230" s="215"/>
      <c r="AK230" s="215"/>
      <c r="AL230" s="215"/>
      <c r="AM230" s="215"/>
      <c r="AN230" s="215"/>
      <c r="AO230" s="215"/>
      <c r="AP230" s="1646"/>
      <c r="AQ230" s="1646"/>
      <c r="AR230" s="1646"/>
      <c r="AS230" s="1646"/>
      <c r="AT230" s="1646"/>
      <c r="AU230" s="54"/>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2"/>
    </row>
    <row r="231" spans="2:93" ht="15.75" x14ac:dyDescent="0.2">
      <c r="B231" s="217"/>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1646"/>
      <c r="AQ231" s="1646"/>
      <c r="AR231" s="1646"/>
      <c r="AS231" s="1646"/>
      <c r="AT231" s="1646"/>
      <c r="AU231" s="54"/>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2"/>
    </row>
    <row r="232" spans="2:93" ht="15.75" x14ac:dyDescent="0.2">
      <c r="B232" s="217"/>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1646"/>
      <c r="AQ232" s="1646"/>
      <c r="AR232" s="1646"/>
      <c r="AS232" s="1646"/>
      <c r="AT232" s="1646"/>
      <c r="AU232" s="54"/>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2"/>
    </row>
    <row r="233" spans="2:93" ht="15.75" x14ac:dyDescent="0.2">
      <c r="B233" s="217"/>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N233" s="215"/>
      <c r="AO233" s="215"/>
      <c r="AP233" s="1646"/>
      <c r="AQ233" s="1646"/>
      <c r="AR233" s="1646"/>
      <c r="AS233" s="1646"/>
      <c r="AT233" s="1646"/>
      <c r="AU233" s="54"/>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2"/>
    </row>
    <row r="234" spans="2:93" ht="15.75" x14ac:dyDescent="0.2">
      <c r="B234" s="217"/>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1646"/>
      <c r="AQ234" s="1646"/>
      <c r="AR234" s="1646"/>
      <c r="AS234" s="1646"/>
      <c r="AT234" s="1646"/>
      <c r="AU234" s="54"/>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2"/>
    </row>
    <row r="235" spans="2:93" ht="15.75" x14ac:dyDescent="0.2">
      <c r="B235" s="217"/>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c r="AM235" s="215"/>
      <c r="AN235" s="215"/>
      <c r="AO235" s="215"/>
      <c r="AP235" s="1646"/>
      <c r="AQ235" s="1646"/>
      <c r="AR235" s="1646"/>
      <c r="AS235" s="1646"/>
      <c r="AT235" s="1646"/>
      <c r="AU235" s="54"/>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2"/>
    </row>
    <row r="236" spans="2:93" ht="15.75" x14ac:dyDescent="0.2">
      <c r="B236" s="217"/>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c r="AH236" s="215"/>
      <c r="AI236" s="215"/>
      <c r="AJ236" s="215"/>
      <c r="AK236" s="215"/>
      <c r="AL236" s="215"/>
      <c r="AM236" s="215"/>
      <c r="AN236" s="215"/>
      <c r="AO236" s="215"/>
      <c r="AP236" s="1646"/>
      <c r="AQ236" s="1646"/>
      <c r="AR236" s="1646"/>
      <c r="AS236" s="1646"/>
      <c r="AT236" s="1646"/>
      <c r="AU236" s="54"/>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2"/>
    </row>
    <row r="237" spans="2:93" ht="15.75" x14ac:dyDescent="0.2">
      <c r="B237" s="217"/>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c r="AH237" s="215"/>
      <c r="AI237" s="215"/>
      <c r="AJ237" s="215"/>
      <c r="AK237" s="215"/>
      <c r="AL237" s="215"/>
      <c r="AM237" s="215"/>
      <c r="AN237" s="215"/>
      <c r="AO237" s="215"/>
      <c r="AP237" s="1646"/>
      <c r="AQ237" s="1646"/>
      <c r="AR237" s="1646"/>
      <c r="AS237" s="1646"/>
      <c r="AT237" s="1646"/>
      <c r="AU237" s="54"/>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2"/>
    </row>
    <row r="238" spans="2:93" ht="15.75" x14ac:dyDescent="0.2">
      <c r="B238" s="217"/>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215"/>
      <c r="AH238" s="215"/>
      <c r="AI238" s="215"/>
      <c r="AJ238" s="215"/>
      <c r="AK238" s="215"/>
      <c r="AL238" s="215"/>
      <c r="AM238" s="215"/>
      <c r="AN238" s="215"/>
      <c r="AO238" s="215"/>
      <c r="AP238" s="1646"/>
      <c r="AQ238" s="1646"/>
      <c r="AR238" s="1646"/>
      <c r="AS238" s="1646"/>
      <c r="AT238" s="1646"/>
      <c r="AU238" s="54"/>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2"/>
    </row>
    <row r="239" spans="2:93" ht="15.75" x14ac:dyDescent="0.2">
      <c r="B239" s="217"/>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c r="AH239" s="215"/>
      <c r="AI239" s="215"/>
      <c r="AJ239" s="215"/>
      <c r="AK239" s="215"/>
      <c r="AL239" s="215"/>
      <c r="AM239" s="215"/>
      <c r="AN239" s="215"/>
      <c r="AO239" s="215"/>
      <c r="AP239" s="1646"/>
      <c r="AQ239" s="1646"/>
      <c r="AR239" s="1646"/>
      <c r="AS239" s="1646"/>
      <c r="AT239" s="1646"/>
      <c r="AU239" s="54"/>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2"/>
    </row>
    <row r="240" spans="2:93" ht="15.75" x14ac:dyDescent="0.2">
      <c r="B240" s="217"/>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c r="AH240" s="215"/>
      <c r="AI240" s="215"/>
      <c r="AJ240" s="215"/>
      <c r="AK240" s="215"/>
      <c r="AL240" s="215"/>
      <c r="AM240" s="215"/>
      <c r="AN240" s="215"/>
      <c r="AO240" s="215"/>
      <c r="AP240" s="1646"/>
      <c r="AQ240" s="1646"/>
      <c r="AR240" s="1646"/>
      <c r="AS240" s="1646"/>
      <c r="AT240" s="1646"/>
      <c r="AU240" s="54"/>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2"/>
    </row>
    <row r="241" spans="2:93" ht="15.75" x14ac:dyDescent="0.2">
      <c r="B241" s="217"/>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c r="AH241" s="215"/>
      <c r="AI241" s="215"/>
      <c r="AJ241" s="215"/>
      <c r="AK241" s="215"/>
      <c r="AL241" s="215"/>
      <c r="AM241" s="215"/>
      <c r="AN241" s="215"/>
      <c r="AO241" s="215"/>
      <c r="AP241" s="1646"/>
      <c r="AQ241" s="1646"/>
      <c r="AR241" s="1646"/>
      <c r="AS241" s="1646"/>
      <c r="AT241" s="1646"/>
      <c r="AU241" s="54"/>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2"/>
    </row>
    <row r="242" spans="2:93" ht="15.75" x14ac:dyDescent="0.2">
      <c r="B242" s="217"/>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15"/>
      <c r="AM242" s="215"/>
      <c r="AN242" s="215"/>
      <c r="AO242" s="215"/>
      <c r="AP242" s="1646"/>
      <c r="AQ242" s="1646"/>
      <c r="AR242" s="1646"/>
      <c r="AS242" s="1646"/>
      <c r="AT242" s="1646"/>
      <c r="AU242" s="54"/>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2"/>
    </row>
    <row r="243" spans="2:93" ht="15.75" x14ac:dyDescent="0.2">
      <c r="B243" s="217"/>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c r="AH243" s="215"/>
      <c r="AI243" s="215"/>
      <c r="AJ243" s="215"/>
      <c r="AK243" s="215"/>
      <c r="AL243" s="215"/>
      <c r="AM243" s="215"/>
      <c r="AN243" s="215"/>
      <c r="AO243" s="215"/>
      <c r="AP243" s="1646"/>
      <c r="AQ243" s="1646"/>
      <c r="AR243" s="1646"/>
      <c r="AS243" s="1646"/>
      <c r="AT243" s="1646"/>
      <c r="AU243" s="54"/>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2"/>
    </row>
    <row r="244" spans="2:93" ht="15.75" x14ac:dyDescent="0.2">
      <c r="B244" s="217"/>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c r="AH244" s="215"/>
      <c r="AI244" s="215"/>
      <c r="AJ244" s="215"/>
      <c r="AK244" s="215"/>
      <c r="AL244" s="215"/>
      <c r="AM244" s="215"/>
      <c r="AN244" s="215"/>
      <c r="AO244" s="215"/>
      <c r="AP244" s="1646"/>
      <c r="AQ244" s="1646"/>
      <c r="AR244" s="1646"/>
      <c r="AS244" s="1646"/>
      <c r="AT244" s="1646"/>
      <c r="AU244" s="54"/>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2"/>
    </row>
    <row r="245" spans="2:93" ht="15.75" x14ac:dyDescent="0.2">
      <c r="B245" s="217"/>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1646"/>
      <c r="AQ245" s="1646"/>
      <c r="AR245" s="1646"/>
      <c r="AS245" s="1646"/>
      <c r="AT245" s="1646"/>
      <c r="AU245" s="54"/>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2"/>
    </row>
    <row r="246" spans="2:93" ht="15.75" x14ac:dyDescent="0.2">
      <c r="B246" s="217"/>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c r="AH246" s="215"/>
      <c r="AI246" s="215"/>
      <c r="AJ246" s="215"/>
      <c r="AK246" s="215"/>
      <c r="AL246" s="215"/>
      <c r="AM246" s="215"/>
      <c r="AN246" s="215"/>
      <c r="AO246" s="215"/>
      <c r="AP246" s="1646"/>
      <c r="AQ246" s="1646"/>
      <c r="AR246" s="1646"/>
      <c r="AS246" s="1646"/>
      <c r="AT246" s="1646"/>
      <c r="AU246" s="54"/>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2"/>
    </row>
    <row r="247" spans="2:93" ht="15.75" x14ac:dyDescent="0.2">
      <c r="B247" s="217"/>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1646"/>
      <c r="AQ247" s="1646"/>
      <c r="AR247" s="1646"/>
      <c r="AS247" s="1646"/>
      <c r="AT247" s="1646"/>
      <c r="AU247" s="54"/>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2"/>
    </row>
    <row r="248" spans="2:93" ht="15.75" x14ac:dyDescent="0.2">
      <c r="B248" s="217"/>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1646"/>
      <c r="AQ248" s="1646"/>
      <c r="AR248" s="1646"/>
      <c r="AS248" s="1646"/>
      <c r="AT248" s="1646"/>
      <c r="AU248" s="54"/>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2"/>
    </row>
    <row r="249" spans="2:93" ht="15.75" x14ac:dyDescent="0.2">
      <c r="B249" s="217"/>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1646"/>
      <c r="AQ249" s="1646"/>
      <c r="AR249" s="1646"/>
      <c r="AS249" s="1646"/>
      <c r="AT249" s="1646"/>
      <c r="AU249" s="54"/>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2"/>
    </row>
    <row r="250" spans="2:93" ht="15.75" x14ac:dyDescent="0.2">
      <c r="B250" s="217"/>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1646"/>
      <c r="AQ250" s="1646"/>
      <c r="AR250" s="1646"/>
      <c r="AS250" s="1646"/>
      <c r="AT250" s="1646"/>
      <c r="AU250" s="54"/>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2"/>
    </row>
    <row r="251" spans="2:93" ht="15.75" x14ac:dyDescent="0.2">
      <c r="B251" s="217"/>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1646"/>
      <c r="AQ251" s="1646"/>
      <c r="AR251" s="1646"/>
      <c r="AS251" s="1646"/>
      <c r="AT251" s="1646"/>
      <c r="AU251" s="54"/>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2"/>
    </row>
    <row r="252" spans="2:93" ht="15.75" x14ac:dyDescent="0.2">
      <c r="B252" s="217"/>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215"/>
      <c r="AH252" s="215"/>
      <c r="AI252" s="215"/>
      <c r="AJ252" s="215"/>
      <c r="AK252" s="215"/>
      <c r="AL252" s="215"/>
      <c r="AM252" s="215"/>
      <c r="AN252" s="215"/>
      <c r="AO252" s="215"/>
      <c r="AP252" s="1646"/>
      <c r="AQ252" s="1646"/>
      <c r="AR252" s="1646"/>
      <c r="AS252" s="1646"/>
      <c r="AT252" s="1646"/>
      <c r="AU252" s="54"/>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2"/>
    </row>
    <row r="253" spans="2:93" ht="15.75" x14ac:dyDescent="0.2">
      <c r="B253" s="217"/>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15"/>
      <c r="AM253" s="215"/>
      <c r="AN253" s="215"/>
      <c r="AO253" s="215"/>
      <c r="AP253" s="1646"/>
      <c r="AQ253" s="1646"/>
      <c r="AR253" s="1646"/>
      <c r="AS253" s="1646"/>
      <c r="AT253" s="1646"/>
      <c r="AU253" s="54"/>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2"/>
    </row>
    <row r="254" spans="2:93" ht="15.75" x14ac:dyDescent="0.2">
      <c r="B254" s="217"/>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1646"/>
      <c r="AQ254" s="1646"/>
      <c r="AR254" s="1646"/>
      <c r="AS254" s="1646"/>
      <c r="AT254" s="1646"/>
      <c r="AU254" s="54"/>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2"/>
    </row>
    <row r="255" spans="2:93" ht="15.75" x14ac:dyDescent="0.2">
      <c r="B255" s="217"/>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c r="AH255" s="215"/>
      <c r="AI255" s="215"/>
      <c r="AJ255" s="215"/>
      <c r="AK255" s="215"/>
      <c r="AL255" s="215"/>
      <c r="AM255" s="215"/>
      <c r="AN255" s="215"/>
      <c r="AO255" s="215"/>
      <c r="AP255" s="1646"/>
      <c r="AQ255" s="1646"/>
      <c r="AR255" s="1646"/>
      <c r="AS255" s="1646"/>
      <c r="AT255" s="1646"/>
      <c r="AU255" s="54"/>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2"/>
    </row>
    <row r="256" spans="2:93" ht="15.75" x14ac:dyDescent="0.2">
      <c r="B256" s="217"/>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c r="AH256" s="215"/>
      <c r="AI256" s="215"/>
      <c r="AJ256" s="215"/>
      <c r="AK256" s="215"/>
      <c r="AL256" s="215"/>
      <c r="AM256" s="215"/>
      <c r="AN256" s="215"/>
      <c r="AO256" s="215"/>
      <c r="AP256" s="1646"/>
      <c r="AQ256" s="1646"/>
      <c r="AR256" s="1646"/>
      <c r="AS256" s="1646"/>
      <c r="AT256" s="1646"/>
      <c r="AU256" s="54"/>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2"/>
    </row>
    <row r="257" spans="2:93" ht="15.75" x14ac:dyDescent="0.2">
      <c r="B257" s="217"/>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215"/>
      <c r="AH257" s="215"/>
      <c r="AI257" s="215"/>
      <c r="AJ257" s="215"/>
      <c r="AK257" s="215"/>
      <c r="AL257" s="215"/>
      <c r="AM257" s="215"/>
      <c r="AN257" s="215"/>
      <c r="AO257" s="215"/>
      <c r="AP257" s="1646"/>
      <c r="AQ257" s="1646"/>
      <c r="AR257" s="1646"/>
      <c r="AS257" s="1646"/>
      <c r="AT257" s="1646"/>
      <c r="AU257" s="54"/>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2"/>
    </row>
    <row r="258" spans="2:93" ht="15.75" x14ac:dyDescent="0.2">
      <c r="B258" s="217"/>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c r="AH258" s="215"/>
      <c r="AI258" s="215"/>
      <c r="AJ258" s="215"/>
      <c r="AK258" s="215"/>
      <c r="AL258" s="215"/>
      <c r="AM258" s="215"/>
      <c r="AN258" s="215"/>
      <c r="AO258" s="215"/>
      <c r="AP258" s="1646"/>
      <c r="AQ258" s="1646"/>
      <c r="AR258" s="1646"/>
      <c r="AS258" s="1646"/>
      <c r="AT258" s="1646"/>
      <c r="AU258" s="54"/>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2"/>
    </row>
    <row r="259" spans="2:93" ht="15.75" x14ac:dyDescent="0.2">
      <c r="B259" s="217"/>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c r="AH259" s="215"/>
      <c r="AI259" s="215"/>
      <c r="AJ259" s="215"/>
      <c r="AK259" s="215"/>
      <c r="AL259" s="215"/>
      <c r="AM259" s="215"/>
      <c r="AN259" s="215"/>
      <c r="AO259" s="215"/>
      <c r="AP259" s="1646"/>
      <c r="AQ259" s="1646"/>
      <c r="AR259" s="1646"/>
      <c r="AS259" s="1646"/>
      <c r="AT259" s="1646"/>
      <c r="AU259" s="54"/>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2"/>
    </row>
    <row r="260" spans="2:93" ht="15.75" x14ac:dyDescent="0.2">
      <c r="B260" s="217"/>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c r="AD260" s="215"/>
      <c r="AE260" s="215"/>
      <c r="AF260" s="215"/>
      <c r="AG260" s="215"/>
      <c r="AH260" s="215"/>
      <c r="AI260" s="215"/>
      <c r="AJ260" s="215"/>
      <c r="AK260" s="215"/>
      <c r="AL260" s="215"/>
      <c r="AM260" s="215"/>
      <c r="AN260" s="215"/>
      <c r="AO260" s="215"/>
      <c r="AP260" s="1646"/>
      <c r="AQ260" s="1646"/>
      <c r="AR260" s="1646"/>
      <c r="AS260" s="1646"/>
      <c r="AT260" s="1646"/>
      <c r="AU260" s="54"/>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2"/>
    </row>
    <row r="261" spans="2:93" ht="15.75" x14ac:dyDescent="0.2">
      <c r="B261" s="217"/>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c r="AH261" s="215"/>
      <c r="AI261" s="215"/>
      <c r="AJ261" s="215"/>
      <c r="AK261" s="215"/>
      <c r="AL261" s="215"/>
      <c r="AM261" s="215"/>
      <c r="AN261" s="215"/>
      <c r="AO261" s="215"/>
      <c r="AP261" s="1646"/>
      <c r="AQ261" s="1646"/>
      <c r="AR261" s="1646"/>
      <c r="AS261" s="1646"/>
      <c r="AT261" s="1646"/>
      <c r="AU261" s="54"/>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2"/>
    </row>
    <row r="262" spans="2:93" ht="15.75" x14ac:dyDescent="0.2">
      <c r="B262" s="217"/>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c r="AH262" s="215"/>
      <c r="AI262" s="215"/>
      <c r="AJ262" s="215"/>
      <c r="AK262" s="215"/>
      <c r="AL262" s="215"/>
      <c r="AM262" s="215"/>
      <c r="AN262" s="215"/>
      <c r="AO262" s="215"/>
      <c r="AP262" s="1646"/>
      <c r="AQ262" s="1646"/>
      <c r="AR262" s="1646"/>
      <c r="AS262" s="1646"/>
      <c r="AT262" s="1646"/>
      <c r="AU262" s="54"/>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2"/>
    </row>
    <row r="263" spans="2:93" ht="15.75" x14ac:dyDescent="0.2">
      <c r="B263" s="217"/>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c r="AH263" s="215"/>
      <c r="AI263" s="215"/>
      <c r="AJ263" s="215"/>
      <c r="AK263" s="215"/>
      <c r="AL263" s="215"/>
      <c r="AM263" s="215"/>
      <c r="AN263" s="215"/>
      <c r="AO263" s="215"/>
      <c r="AP263" s="1646"/>
      <c r="AQ263" s="1646"/>
      <c r="AR263" s="1646"/>
      <c r="AS263" s="1646"/>
      <c r="AT263" s="1646"/>
      <c r="AU263" s="54"/>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2"/>
    </row>
    <row r="264" spans="2:93" ht="15.75" x14ac:dyDescent="0.2">
      <c r="B264" s="217"/>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c r="AD264" s="215"/>
      <c r="AE264" s="215"/>
      <c r="AF264" s="215"/>
      <c r="AG264" s="215"/>
      <c r="AH264" s="215"/>
      <c r="AI264" s="215"/>
      <c r="AJ264" s="215"/>
      <c r="AK264" s="215"/>
      <c r="AL264" s="215"/>
      <c r="AM264" s="215"/>
      <c r="AN264" s="215"/>
      <c r="AO264" s="215"/>
      <c r="AP264" s="1646"/>
      <c r="AQ264" s="1646"/>
      <c r="AR264" s="1646"/>
      <c r="AS264" s="1646"/>
      <c r="AT264" s="1646"/>
      <c r="AU264" s="54"/>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2"/>
    </row>
    <row r="265" spans="2:93" ht="15.75" x14ac:dyDescent="0.2">
      <c r="B265" s="217"/>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c r="AH265" s="215"/>
      <c r="AI265" s="215"/>
      <c r="AJ265" s="215"/>
      <c r="AK265" s="215"/>
      <c r="AL265" s="215"/>
      <c r="AM265" s="215"/>
      <c r="AN265" s="215"/>
      <c r="AO265" s="215"/>
      <c r="AP265" s="1646"/>
      <c r="AQ265" s="1646"/>
      <c r="AR265" s="1646"/>
      <c r="AS265" s="1646"/>
      <c r="AT265" s="1646"/>
      <c r="AU265" s="54"/>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2"/>
    </row>
    <row r="266" spans="2:93" ht="15.75" x14ac:dyDescent="0.2">
      <c r="B266" s="217"/>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c r="AH266" s="215"/>
      <c r="AI266" s="215"/>
      <c r="AJ266" s="215"/>
      <c r="AK266" s="215"/>
      <c r="AL266" s="215"/>
      <c r="AM266" s="215"/>
      <c r="AN266" s="215"/>
      <c r="AO266" s="215"/>
      <c r="AP266" s="1646"/>
      <c r="AQ266" s="1646"/>
      <c r="AR266" s="1646"/>
      <c r="AS266" s="1646"/>
      <c r="AT266" s="1646"/>
      <c r="AU266" s="54"/>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2"/>
    </row>
    <row r="267" spans="2:93" ht="15.75" x14ac:dyDescent="0.2">
      <c r="B267" s="217"/>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c r="AH267" s="215"/>
      <c r="AI267" s="215"/>
      <c r="AJ267" s="215"/>
      <c r="AK267" s="215"/>
      <c r="AL267" s="215"/>
      <c r="AM267" s="215"/>
      <c r="AN267" s="215"/>
      <c r="AO267" s="215"/>
      <c r="AP267" s="1646"/>
      <c r="AQ267" s="1646"/>
      <c r="AR267" s="1646"/>
      <c r="AS267" s="1646"/>
      <c r="AT267" s="1646"/>
      <c r="AU267" s="54"/>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2"/>
    </row>
    <row r="268" spans="2:93" ht="15.75" x14ac:dyDescent="0.2">
      <c r="B268" s="217"/>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1646"/>
      <c r="AQ268" s="1646"/>
      <c r="AR268" s="1646"/>
      <c r="AS268" s="1646"/>
      <c r="AT268" s="1646"/>
      <c r="AU268" s="54"/>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2"/>
    </row>
    <row r="269" spans="2:93" ht="15.75" x14ac:dyDescent="0.2">
      <c r="B269" s="217"/>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c r="AH269" s="215"/>
      <c r="AI269" s="215"/>
      <c r="AJ269" s="215"/>
      <c r="AK269" s="215"/>
      <c r="AL269" s="215"/>
      <c r="AM269" s="215"/>
      <c r="AN269" s="215"/>
      <c r="AO269" s="215"/>
      <c r="AP269" s="1646"/>
      <c r="AQ269" s="1646"/>
      <c r="AR269" s="1646"/>
      <c r="AS269" s="1646"/>
      <c r="AT269" s="1646"/>
      <c r="AU269" s="54"/>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2"/>
    </row>
    <row r="270" spans="2:93" ht="15.75" x14ac:dyDescent="0.2">
      <c r="B270" s="217"/>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c r="AD270" s="215"/>
      <c r="AE270" s="215"/>
      <c r="AF270" s="215"/>
      <c r="AG270" s="215"/>
      <c r="AH270" s="215"/>
      <c r="AI270" s="215"/>
      <c r="AJ270" s="215"/>
      <c r="AK270" s="215"/>
      <c r="AL270" s="215"/>
      <c r="AM270" s="215"/>
      <c r="AN270" s="215"/>
      <c r="AO270" s="215"/>
      <c r="AP270" s="1646"/>
      <c r="AQ270" s="1646"/>
      <c r="AR270" s="1646"/>
      <c r="AS270" s="1646"/>
      <c r="AT270" s="1646"/>
      <c r="AU270" s="54"/>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2"/>
    </row>
    <row r="271" spans="2:93" ht="15.75" x14ac:dyDescent="0.2">
      <c r="B271" s="217"/>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c r="AH271" s="215"/>
      <c r="AI271" s="215"/>
      <c r="AJ271" s="215"/>
      <c r="AK271" s="215"/>
      <c r="AL271" s="215"/>
      <c r="AM271" s="215"/>
      <c r="AN271" s="215"/>
      <c r="AO271" s="215"/>
      <c r="AP271" s="1646"/>
      <c r="AQ271" s="1646"/>
      <c r="AR271" s="1646"/>
      <c r="AS271" s="1646"/>
      <c r="AT271" s="1646"/>
      <c r="AU271" s="54"/>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2"/>
    </row>
    <row r="272" spans="2:93" ht="15.75" x14ac:dyDescent="0.2">
      <c r="B272" s="217"/>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215"/>
      <c r="AH272" s="215"/>
      <c r="AI272" s="215"/>
      <c r="AJ272" s="215"/>
      <c r="AK272" s="215"/>
      <c r="AL272" s="215"/>
      <c r="AM272" s="215"/>
      <c r="AN272" s="215"/>
      <c r="AO272" s="215"/>
      <c r="AP272" s="1646"/>
      <c r="AQ272" s="1646"/>
      <c r="AR272" s="1646"/>
      <c r="AS272" s="1646"/>
      <c r="AT272" s="1646"/>
      <c r="AU272" s="54"/>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2"/>
    </row>
    <row r="273" spans="2:93" ht="15.75" x14ac:dyDescent="0.2">
      <c r="B273" s="217"/>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c r="AH273" s="215"/>
      <c r="AI273" s="215"/>
      <c r="AJ273" s="215"/>
      <c r="AK273" s="215"/>
      <c r="AL273" s="215"/>
      <c r="AM273" s="215"/>
      <c r="AN273" s="215"/>
      <c r="AO273" s="215"/>
      <c r="AP273" s="1646"/>
      <c r="AQ273" s="1646"/>
      <c r="AR273" s="1646"/>
      <c r="AS273" s="1646"/>
      <c r="AT273" s="1646"/>
      <c r="AU273" s="54"/>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2"/>
    </row>
    <row r="274" spans="2:93" ht="15.75" x14ac:dyDescent="0.2">
      <c r="B274" s="217"/>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5"/>
      <c r="AM274" s="215"/>
      <c r="AN274" s="215"/>
      <c r="AO274" s="215"/>
      <c r="AP274" s="1646"/>
      <c r="AQ274" s="1646"/>
      <c r="AR274" s="1646"/>
      <c r="AS274" s="1646"/>
      <c r="AT274" s="1646"/>
      <c r="AU274" s="54"/>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2"/>
    </row>
    <row r="275" spans="2:93" ht="15.75" x14ac:dyDescent="0.2">
      <c r="B275" s="217"/>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c r="AN275" s="215"/>
      <c r="AO275" s="215"/>
      <c r="AP275" s="1646"/>
      <c r="AQ275" s="1646"/>
      <c r="AR275" s="1646"/>
      <c r="AS275" s="1646"/>
      <c r="AT275" s="1646"/>
      <c r="AU275" s="54"/>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2"/>
    </row>
    <row r="276" spans="2:93" ht="15.75" x14ac:dyDescent="0.2">
      <c r="B276" s="217"/>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c r="AM276" s="215"/>
      <c r="AN276" s="215"/>
      <c r="AO276" s="215"/>
      <c r="AP276" s="1646"/>
      <c r="AQ276" s="1646"/>
      <c r="AR276" s="1646"/>
      <c r="AS276" s="1646"/>
      <c r="AT276" s="1646"/>
      <c r="AU276" s="54"/>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2"/>
    </row>
    <row r="277" spans="2:93" ht="15.75" x14ac:dyDescent="0.2">
      <c r="B277" s="217"/>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215"/>
      <c r="AH277" s="215"/>
      <c r="AI277" s="215"/>
      <c r="AJ277" s="215"/>
      <c r="AK277" s="215"/>
      <c r="AL277" s="215"/>
      <c r="AM277" s="215"/>
      <c r="AN277" s="215"/>
      <c r="AO277" s="215"/>
      <c r="AP277" s="1646"/>
      <c r="AQ277" s="1646"/>
      <c r="AR277" s="1646"/>
      <c r="AS277" s="1646"/>
      <c r="AT277" s="1646"/>
      <c r="AU277" s="54"/>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2"/>
    </row>
    <row r="278" spans="2:93" ht="15.75" x14ac:dyDescent="0.2">
      <c r="B278" s="217"/>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215"/>
      <c r="AH278" s="215"/>
      <c r="AI278" s="215"/>
      <c r="AJ278" s="215"/>
      <c r="AK278" s="215"/>
      <c r="AL278" s="215"/>
      <c r="AM278" s="215"/>
      <c r="AN278" s="215"/>
      <c r="AO278" s="215"/>
      <c r="AP278" s="1646"/>
      <c r="AQ278" s="1646"/>
      <c r="AR278" s="1646"/>
      <c r="AS278" s="1646"/>
      <c r="AT278" s="1646"/>
      <c r="AU278" s="54"/>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2"/>
    </row>
    <row r="279" spans="2:93" ht="15.75" x14ac:dyDescent="0.2">
      <c r="B279" s="217"/>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c r="AH279" s="215"/>
      <c r="AI279" s="215"/>
      <c r="AJ279" s="215"/>
      <c r="AK279" s="215"/>
      <c r="AL279" s="215"/>
      <c r="AM279" s="215"/>
      <c r="AN279" s="215"/>
      <c r="AO279" s="215"/>
      <c r="AP279" s="1646"/>
      <c r="AQ279" s="1646"/>
      <c r="AR279" s="1646"/>
      <c r="AS279" s="1646"/>
      <c r="AT279" s="1646"/>
      <c r="AU279" s="54"/>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2"/>
    </row>
    <row r="280" spans="2:93" ht="15.75" x14ac:dyDescent="0.2">
      <c r="B280" s="217"/>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c r="AH280" s="215"/>
      <c r="AI280" s="215"/>
      <c r="AJ280" s="215"/>
      <c r="AK280" s="215"/>
      <c r="AL280" s="215"/>
      <c r="AM280" s="215"/>
      <c r="AN280" s="215"/>
      <c r="AO280" s="215"/>
      <c r="AP280" s="1646"/>
      <c r="AQ280" s="1646"/>
      <c r="AR280" s="1646"/>
      <c r="AS280" s="1646"/>
      <c r="AT280" s="1646"/>
      <c r="AU280" s="54"/>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2"/>
    </row>
    <row r="281" spans="2:93" ht="15.75" x14ac:dyDescent="0.2">
      <c r="B281" s="217"/>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c r="AH281" s="215"/>
      <c r="AI281" s="215"/>
      <c r="AJ281" s="215"/>
      <c r="AK281" s="215"/>
      <c r="AL281" s="215"/>
      <c r="AM281" s="215"/>
      <c r="AN281" s="215"/>
      <c r="AO281" s="215"/>
      <c r="AP281" s="1646"/>
      <c r="AQ281" s="1646"/>
      <c r="AR281" s="1646"/>
      <c r="AS281" s="1646"/>
      <c r="AT281" s="1646"/>
      <c r="AU281" s="54"/>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2"/>
    </row>
    <row r="282" spans="2:93" ht="15.75" x14ac:dyDescent="0.2">
      <c r="B282" s="217"/>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c r="AH282" s="215"/>
      <c r="AI282" s="215"/>
      <c r="AJ282" s="215"/>
      <c r="AK282" s="215"/>
      <c r="AL282" s="215"/>
      <c r="AM282" s="215"/>
      <c r="AN282" s="215"/>
      <c r="AO282" s="215"/>
      <c r="AP282" s="1646"/>
      <c r="AQ282" s="1646"/>
      <c r="AR282" s="1646"/>
      <c r="AS282" s="1646"/>
      <c r="AT282" s="1646"/>
      <c r="AU282" s="54"/>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2"/>
    </row>
    <row r="283" spans="2:93" ht="15.75" x14ac:dyDescent="0.2">
      <c r="B283" s="217"/>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215"/>
      <c r="AH283" s="215"/>
      <c r="AI283" s="215"/>
      <c r="AJ283" s="215"/>
      <c r="AK283" s="215"/>
      <c r="AL283" s="215"/>
      <c r="AM283" s="215"/>
      <c r="AN283" s="215"/>
      <c r="AO283" s="215"/>
      <c r="AP283" s="1646"/>
      <c r="AQ283" s="1646"/>
      <c r="AR283" s="1646"/>
      <c r="AS283" s="1646"/>
      <c r="AT283" s="1646"/>
      <c r="AU283" s="54"/>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2"/>
    </row>
    <row r="284" spans="2:93" ht="15.75" x14ac:dyDescent="0.2">
      <c r="B284" s="217"/>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c r="AH284" s="215"/>
      <c r="AI284" s="215"/>
      <c r="AJ284" s="215"/>
      <c r="AK284" s="215"/>
      <c r="AL284" s="215"/>
      <c r="AM284" s="215"/>
      <c r="AN284" s="215"/>
      <c r="AO284" s="215"/>
      <c r="AP284" s="1646"/>
      <c r="AQ284" s="1646"/>
      <c r="AR284" s="1646"/>
      <c r="AS284" s="1646"/>
      <c r="AT284" s="1646"/>
      <c r="AU284" s="54"/>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2"/>
    </row>
    <row r="285" spans="2:93" ht="15.75" x14ac:dyDescent="0.2">
      <c r="B285" s="217"/>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c r="AH285" s="215"/>
      <c r="AI285" s="215"/>
      <c r="AJ285" s="215"/>
      <c r="AK285" s="215"/>
      <c r="AL285" s="215"/>
      <c r="AM285" s="215"/>
      <c r="AN285" s="215"/>
      <c r="AO285" s="215"/>
      <c r="AP285" s="1646"/>
      <c r="AQ285" s="1646"/>
      <c r="AR285" s="1646"/>
      <c r="AS285" s="1646"/>
      <c r="AT285" s="1646"/>
      <c r="AU285" s="54"/>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2"/>
    </row>
    <row r="286" spans="2:93" ht="15.75" x14ac:dyDescent="0.2">
      <c r="B286" s="217"/>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c r="AD286" s="215"/>
      <c r="AE286" s="215"/>
      <c r="AF286" s="215"/>
      <c r="AG286" s="215"/>
      <c r="AH286" s="215"/>
      <c r="AI286" s="215"/>
      <c r="AJ286" s="215"/>
      <c r="AK286" s="215"/>
      <c r="AL286" s="215"/>
      <c r="AM286" s="215"/>
      <c r="AN286" s="215"/>
      <c r="AO286" s="215"/>
      <c r="AP286" s="1646"/>
      <c r="AQ286" s="1646"/>
      <c r="AR286" s="1646"/>
      <c r="AS286" s="1646"/>
      <c r="AT286" s="1646"/>
      <c r="AU286" s="54"/>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2"/>
    </row>
    <row r="287" spans="2:93" ht="15.75" x14ac:dyDescent="0.2">
      <c r="B287" s="217"/>
      <c r="C287" s="216"/>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2094"/>
      <c r="AQ287" s="2094"/>
      <c r="AR287" s="1536"/>
      <c r="AS287" s="1536"/>
      <c r="AT287" s="1721"/>
      <c r="AU287" s="54"/>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2"/>
    </row>
    <row r="288" spans="2:93" ht="14.25" customHeight="1" x14ac:dyDescent="0.2">
      <c r="AU288" s="54"/>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2"/>
    </row>
  </sheetData>
  <sheetProtection algorithmName="SHA-512" hashValue="E79dFsrnMn1YJU5vghz3wSz+Ixu6ncclIQvaRepZzpEEEJ8He0SipwPIgadg/wr4CmRUb5iMlUp0sivNtoXF+w==" saltValue="PSn1SjyhpQiKUYtyRdha5w==" spinCount="100000" sheet="1" formatCells="0" formatColumns="0" formatRows="0" insertHyperlinks="0"/>
  <mergeCells count="81">
    <mergeCell ref="AT140:AT141"/>
    <mergeCell ref="AT179:AT180"/>
    <mergeCell ref="BY14:CL14"/>
    <mergeCell ref="B163:C163"/>
    <mergeCell ref="AP287:AQ287"/>
    <mergeCell ref="B162:C162"/>
    <mergeCell ref="B164:C164"/>
    <mergeCell ref="B165:C165"/>
    <mergeCell ref="B166:C166"/>
    <mergeCell ref="D140:Q140"/>
    <mergeCell ref="R140:AE140"/>
    <mergeCell ref="AF140:AS140"/>
    <mergeCell ref="AW140:BJ140"/>
    <mergeCell ref="BK140:BX140"/>
    <mergeCell ref="BY140:CL140"/>
    <mergeCell ref="B170:C170"/>
    <mergeCell ref="D179:Q179"/>
    <mergeCell ref="B200:C200"/>
    <mergeCell ref="BY57:CL57"/>
    <mergeCell ref="B39:C39"/>
    <mergeCell ref="B40:C40"/>
    <mergeCell ref="B41:C41"/>
    <mergeCell ref="B45:C45"/>
    <mergeCell ref="B46:C46"/>
    <mergeCell ref="B47:C47"/>
    <mergeCell ref="B42:C42"/>
    <mergeCell ref="B43:C43"/>
    <mergeCell ref="B44:C44"/>
    <mergeCell ref="B84:C84"/>
    <mergeCell ref="B85:C85"/>
    <mergeCell ref="B86:C86"/>
    <mergeCell ref="B87:C87"/>
    <mergeCell ref="BK14:BX14"/>
    <mergeCell ref="D57:Q57"/>
    <mergeCell ref="R57:AE57"/>
    <mergeCell ref="AF57:AS57"/>
    <mergeCell ref="AW57:BJ57"/>
    <mergeCell ref="BK57:BX57"/>
    <mergeCell ref="AF14:AS14"/>
    <mergeCell ref="D14:Q14"/>
    <mergeCell ref="R14:AE14"/>
    <mergeCell ref="AW14:BJ14"/>
    <mergeCell ref="AT14:AT15"/>
    <mergeCell ref="AT57:AT58"/>
    <mergeCell ref="B79:C79"/>
    <mergeCell ref="B80:C80"/>
    <mergeCell ref="B81:C81"/>
    <mergeCell ref="B82:C82"/>
    <mergeCell ref="B83:C83"/>
    <mergeCell ref="R97:AE97"/>
    <mergeCell ref="AF97:AS97"/>
    <mergeCell ref="AW97:BJ97"/>
    <mergeCell ref="BK97:BX97"/>
    <mergeCell ref="BY97:CL97"/>
    <mergeCell ref="AT97:AT98"/>
    <mergeCell ref="B121:C121"/>
    <mergeCell ref="B122:C122"/>
    <mergeCell ref="B123:C123"/>
    <mergeCell ref="B124:C124"/>
    <mergeCell ref="D97:Q97"/>
    <mergeCell ref="B206:C206"/>
    <mergeCell ref="B207:C207"/>
    <mergeCell ref="B208:C208"/>
    <mergeCell ref="B125:C125"/>
    <mergeCell ref="B126:C126"/>
    <mergeCell ref="B127:C127"/>
    <mergeCell ref="B128:C128"/>
    <mergeCell ref="B129:C129"/>
    <mergeCell ref="B201:C201"/>
    <mergeCell ref="B202:C202"/>
    <mergeCell ref="B203:C203"/>
    <mergeCell ref="B204:C204"/>
    <mergeCell ref="B205:C205"/>
    <mergeCell ref="B169:C169"/>
    <mergeCell ref="B167:C167"/>
    <mergeCell ref="B168:C168"/>
    <mergeCell ref="R179:AE179"/>
    <mergeCell ref="AF179:AS179"/>
    <mergeCell ref="AW179:BJ179"/>
    <mergeCell ref="BK179:BX179"/>
    <mergeCell ref="BY179:CL179"/>
  </mergeCells>
  <dataValidations count="2">
    <dataValidation type="decimal" operator="greaterThanOrEqual" allowBlank="1" showErrorMessage="1" errorTitle="Error" error="Please enter non-negative number." sqref="AP27:AS33 AP35:AS36 AB182:AE189 N27:Q33 N35:Q36 N17:Q25 AB27:AE33 AB35:AE36 AB17:AE25 AP69:AS73 AP75:AS76 AP17:AS25 N69:Q73 N75:Q76 N60:Q67 AB69:AE73 AB75:AE76 AB60:AE67 AP110:AS115 AP117:AS118 AP60:AS67 N110:Q115 N117:Q118 N100:Q108 AB110:AE115 AB117:AE118 AB100:AE108 AP152:AS156 AP158:AS159 AP100:AS108 N152:Q156 N158:Q159 N143:Q150 AB152:AE156 AB158:AE159 AB143:AE150 AP191:AS194 AP196:AS197 AP143:AS150 N191:Q194 N196:Q197 N182:Q189 AB191:AE194 AB196:AE197 AP182:AS189">
      <formula1>0</formula1>
    </dataValidation>
    <dataValidation operator="greaterThanOrEqual" allowBlank="1" showErrorMessage="1" errorTitle="Error" error="Please enter non-negative number." sqref="AP34:AS34 B226:C287 AP16:AR16 D13:D14 A1:C33 CM15:CN33 AF13:AF14 AE15:AE16 E13:AE13 AT1:AT14 N34:Q34 N16:P16 Q15:Q16 B74:B89 N26:Q26 R14 AB34:AE34 AB16:AD16 AB26:AE26 C34:C38 D16:M36 R16:AA36 AF16:AO36 CL15 BK14 AW14 BY13:BY14 AV13:AV33 AU1:AU37 CM180:CN197 AW13:BX13 BZ13:CN13 AP41:AP47 BJ15 BX15 CM50:CN55 BZ56:CN56 AV96:AV116 CL48:CL55 B50:CK55 AP74:AS74 D210:AP287 AP59:AR59 C96:C120 AF56:AF57 AE58:AE59 D1:AF12 BX58 AW16:CL33 N74:Q74 N59:P59 Q58:Q59 N68:Q68 R57 AB74:AE74 AB59:AD59 AB68:AE68 C74:C78 CL58 BK57 AW57 BY56:BY57 AW56:BX56 AP79:AP87 BJ58 B56:C73 D59:M76 R59:AA76 AF59:AO76 AU56:AU77 CO50:CQ88 CR48:LV88 B139:C151 C89:AU89 AV56:AV75 CM58:CN75 CO13:LO47 AV1:LV12 B195:B225 CO89:KA95 CP96:KA129 B91:AO95 AV90:CN95 AP90:AP95 AQ93:AU95 AP116:AS116 AP68:AS68 AP99:AR99 D56:D57 AG96:AT96 AF96:AF97 AE98:AE99 E56:AE56 AW59:CL75 N116:Q116 N99:P99 Q98:Q99 AG56:AT56 N109:Q109 R97 AB116:AE116 AB99:AD99 AB109:AE109 CL98 BK97 AW97 BY96:BY97 AU96:AU120 AW96:BX96 BZ96:CN96 AP121:AP129 BJ98 BX98 CM133:CN133 CL131:CL133 CO96:CO130 CP130:LV1048576 CO133:CO1048576 BA134:CN135 C132:AT132 AQ210:AR286 AF99:AO118 R99:AA118 D99:M118 D96:D97 E96:AE96 AV133:CK133 B152:B173 CM98:CN116 AW99:CL116 AU133:AU160 AV136:CN138 B133:AT138 BZ139:CN139 AP157:AS157 AP109:AS109 AP142:AR142 AF139:AF140 AE141:AE142 BX141 AT57 N157:Q157 N142:P142 Q141:Q142 N151:Q151 R140 AB157:AE157 AB142:AD142 AB151:AE151 C152:C161 CL141 BK140 AW140 BY139:BY140 AW139:BX139 AP162:AP170 BJ141 AG139:AT139 D142:M159 R142:AA159 AF142:AO159 AV139:AV158 CM141:CN158 AW142:CL158 D139:D140 E139:AE139 B96:B131 AT179 C172:C173 D172:CN177 AU178:AU199 BZ178:CN178 AP195:AS195 AP151:AS151 AP181:AR181 AF178:AF179 AE180:AE181 BX180 AT97 N195:Q195 N181:P181 Q180:Q181 N190:Q190 R179 AB195:AE195 AB181:AD181 AB190:AE190 B174:C194 CL180 BK179 AW179 BY178:BY179 AW178:BX178 AP200:AP208 BJ180 AG178:AT178 B34:B48 AV178:AV197 AW181:CL197 D178:D179 E178:AE178 C195:C199 AF181:AO197 R181:AA197 D181:M197 AS210:AT287 AU211:CN288 AS15:AS16 C210:C225 AG1:AS13 AS58:AS59 AP26:AS26 AS98:AS99 AT99 AS141:AS142 AT142 AS180:AS181 AT181 AT140 A34:A1048576 AP190:AS190"/>
  </dataValidations>
  <pageMargins left="0.70866141732283472" right="0.70866141732283472" top="0.74803149606299213" bottom="0.74803149606299213" header="0.31496062992125984" footer="0.31496062992125984"/>
  <pageSetup paperSize="8" scale="12" orientation="landscape" cellComments="asDisplayed" r:id="rId1"/>
  <headerFooter>
    <oddHeader>&amp;LFSB NBFI montoring exercise&amp;RConfidential when completed</oddHeader>
    <oddFooter>&amp;C&amp;P of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14" id="{5CBED3BC-0F02-4FC6-82A8-4239BB4088F1}">
            <xm:f>OR(AW18&lt;'risk metrics ranges'!$D$9,AW18&gt;'risk metrics ranges'!$E$9)</xm:f>
            <x14:dxf>
              <font>
                <color rgb="FFFF0000"/>
              </font>
            </x14:dxf>
          </x14:cfRule>
          <xm:sqref>AW18:CL18 AW61:CL61 AW101:CL101 AW144:CL144 AW183:CL183</xm:sqref>
        </x14:conditionalFormatting>
        <x14:conditionalFormatting xmlns:xm="http://schemas.microsoft.com/office/excel/2006/main">
          <x14:cfRule type="expression" priority="213" id="{24B05E1B-4154-462B-B2C0-9FD897ACDF75}">
            <xm:f>OR(AW19&lt;'risk metrics ranges'!$D$10,AW19&gt;'risk metrics ranges'!$E$10)</xm:f>
            <x14:dxf>
              <font>
                <color rgb="FFFF0000"/>
              </font>
            </x14:dxf>
          </x14:cfRule>
          <xm:sqref>AW19:CL19 AW62:CL62 AW102:CL102 AW145:CL145 AW184:CL184</xm:sqref>
        </x14:conditionalFormatting>
        <x14:conditionalFormatting xmlns:xm="http://schemas.microsoft.com/office/excel/2006/main">
          <x14:cfRule type="expression" priority="211" id="{C9F76C2F-3494-4206-A6A2-1395FDAFAA08}">
            <xm:f>OR(AW22&lt;'risk metrics ranges'!$D$13,AW22&gt;'risk metrics ranges'!$E$13)</xm:f>
            <x14:dxf>
              <font>
                <color rgb="FFFF0000"/>
              </font>
            </x14:dxf>
          </x14:cfRule>
          <xm:sqref>AW22:CL22 AW65:CL65 AW105:CL105 AW148:CL148 AW187:CL187</xm:sqref>
        </x14:conditionalFormatting>
        <x14:conditionalFormatting xmlns:xm="http://schemas.microsoft.com/office/excel/2006/main">
          <x14:cfRule type="expression" priority="210" id="{44428B8F-9DA3-4620-BC98-DA266E0DFDFE}">
            <xm:f>OR(AW23&lt;'risk metrics ranges'!$D$14,AW23&gt;'risk metrics ranges'!$E$14)</xm:f>
            <x14:dxf>
              <font>
                <color rgb="FFFF0000"/>
              </font>
            </x14:dxf>
          </x14:cfRule>
          <xm:sqref>AW23:CL23 AW66:CL66 AW106:CL106 AW149:CL149 AW188:CL188</xm:sqref>
        </x14:conditionalFormatting>
        <x14:conditionalFormatting xmlns:xm="http://schemas.microsoft.com/office/excel/2006/main">
          <x14:cfRule type="expression" priority="209" id="{91791A52-50A4-4A3B-A5B6-9CDF926901DE}">
            <xm:f>OR(AW25&lt;'risk metrics ranges'!$D$16,AW25&gt;'risk metrics ranges'!$E$16)</xm:f>
            <x14:dxf>
              <font>
                <color rgb="FFFF0000"/>
              </font>
            </x14:dxf>
          </x14:cfRule>
          <xm:sqref>AW25:CL25 AW68:CL68 AW108:CL108 AW151:CL151 AW190:CL190</xm:sqref>
        </x14:conditionalFormatting>
        <x14:conditionalFormatting xmlns:xm="http://schemas.microsoft.com/office/excel/2006/main">
          <x14:cfRule type="expression" priority="152" id="{A67AC74C-29D4-4C19-AC61-5915EEF2DA07}">
            <xm:f>OR(AW21&lt;'risk metrics ranges'!$D$12,AW21&gt;'risk metrics ranges'!$E$12)</xm:f>
            <x14:dxf>
              <font>
                <color rgb="FFFF0000"/>
              </font>
            </x14:dxf>
          </x14:cfRule>
          <xm:sqref>AW21:CL21 AW64:CL64 AW104:CL104 AW147:CL147 AW186:CL186</xm:sqref>
        </x14:conditionalFormatting>
        <x14:conditionalFormatting xmlns:xm="http://schemas.microsoft.com/office/excel/2006/main">
          <x14:cfRule type="expression" priority="95" id="{BB8223AB-BA01-4F0E-A602-B3C67F5BFFE5}">
            <xm:f>OR(AW70&lt;'risk metrics ranges'!$D$18,$AW$70&gt;'risk metrics ranges'!$E$18)</xm:f>
            <x14:dxf>
              <font>
                <color rgb="FFFF0000"/>
              </font>
            </x14:dxf>
          </x14:cfRule>
          <xm:sqref>AW70:CL70 AW110:CL110 AW153:CL153 AW192:CL192</xm:sqref>
        </x14:conditionalFormatting>
        <x14:conditionalFormatting xmlns:xm="http://schemas.microsoft.com/office/excel/2006/main">
          <x14:cfRule type="expression" priority="30" id="{87C49CEA-AF22-4B8B-880E-ED5AEFD8A399}">
            <xm:f>OR(AW17&lt;'risk metrics ranges'!$D$8,AW17&gt;'risk metrics ranges'!$E$8)</xm:f>
            <x14:dxf>
              <font>
                <color rgb="FFFF0000"/>
              </font>
            </x14:dxf>
          </x14:cfRule>
          <xm:sqref>AW17:CL17 AW60:CL60 AW100:CL100 AW143:CL143 AW182:CL182</xm:sqref>
        </x14:conditionalFormatting>
        <x14:conditionalFormatting xmlns:xm="http://schemas.microsoft.com/office/excel/2006/main">
          <x14:cfRule type="expression" priority="17" id="{421196A9-4D05-478F-984E-8AFF8479282A}">
            <xm:f>OR(AW26&lt;'risk metrics ranges'!$D$17,AW26&gt;'risk metrics ranges'!$E$17)</xm:f>
            <x14:dxf>
              <font>
                <color rgb="FFFF0000"/>
              </font>
            </x14:dxf>
          </x14:cfRule>
          <xm:sqref>AW26:CL26 AW69:CL69 AW109:CL109 AW152:CL152 AW191:CL191</xm:sqref>
        </x14:conditionalFormatting>
        <x14:conditionalFormatting xmlns:xm="http://schemas.microsoft.com/office/excel/2006/main">
          <x14:cfRule type="expression" priority="15" id="{3168B049-7F56-4C06-A2D0-68F547FB2D34}">
            <xm:f>OR(AW28&lt;'risk metrics ranges'!$D$20,AW28&gt;'risk metrics ranges'!$E$20)</xm:f>
            <x14:dxf>
              <font>
                <color rgb="FFFF0000"/>
              </font>
            </x14:dxf>
          </x14:cfRule>
          <xm:sqref>AW28:CL28 AW72:CL72 AW112:CL112 AW155:CL155 AW194:CL194</xm:sqref>
        </x14:conditionalFormatting>
        <x14:conditionalFormatting xmlns:xm="http://schemas.microsoft.com/office/excel/2006/main">
          <x14:cfRule type="expression" priority="13" id="{72E41B57-D336-456E-AA34-332867C2BDFD}">
            <xm:f>OR(AW30&lt;'risk metrics ranges'!$D$22,AW30&gt;'risk metrics ranges'!$E$22)</xm:f>
            <x14:dxf>
              <font>
                <color rgb="FFFF0000"/>
              </font>
            </x14:dxf>
          </x14:cfRule>
          <xm:sqref>AW30:CL30 AW74:CL74 AW114:CL114 AW157:CL157 AW196:CL196</xm:sqref>
        </x14:conditionalFormatting>
        <x14:conditionalFormatting xmlns:xm="http://schemas.microsoft.com/office/excel/2006/main">
          <x14:cfRule type="expression" priority="11" id="{CF2E1993-1440-4928-97E0-346547D5468C}">
            <xm:f>OR(AW31&lt;'risk metrics ranges'!$D$23,AW31&gt;'risk metrics ranges'!$E$23)</xm:f>
            <x14:dxf>
              <font>
                <color rgb="FFFF0000"/>
              </font>
            </x14:dxf>
          </x14:cfRule>
          <xm:sqref>AW31:CL31 AW75:CL75 AW115:CL115 AW158:CL158 AW197:CL197</xm:sqref>
        </x14:conditionalFormatting>
        <x14:conditionalFormatting xmlns:xm="http://schemas.microsoft.com/office/excel/2006/main">
          <x14:cfRule type="expression" priority="9" id="{5A92A4CE-7D5E-4FE9-9D73-A5C1337E7224}">
            <xm:f>OR(AW32&lt;'risk metrics ranges'!$D$24,AW32&gt;'risk metrics ranges'!$E$24)</xm:f>
            <x14:dxf>
              <font>
                <color rgb="FFFF0000"/>
              </font>
            </x14:dxf>
          </x14:cfRule>
          <xm:sqref>AW32:CL32</xm:sqref>
        </x14:conditionalFormatting>
      </x14:conditionalFormattings>
    </ext>
    <ext xmlns:x14="http://schemas.microsoft.com/office/spreadsheetml/2009/9/main" uri="{CCE6A557-97BC-4b89-ADB6-D9C93CAAB3DF}">
      <x14:dataValidations xmlns:xm="http://schemas.microsoft.com/office/excel/2006/main" count="2">
        <x14:dataValidation type="list" operator="greaterThanOrEqual" showErrorMessage="1" errorTitle="Error" error="Please enter non-negative number.">
          <x14:formula1>
            <xm:f>'risk metrics options'!$A$1:$A$3</xm:f>
          </x14:formula1>
          <xm:sqref>D38:AT38 D78:AT78 D120:AT120 D161:AT161 D199:AT199</xm:sqref>
        </x14:dataValidation>
        <x14:dataValidation type="list" operator="greaterThanOrEqual" showErrorMessage="1" errorTitle="Error" error="Please enter non-negative number.">
          <x14:formula1>
            <xm:f>'risk metrics options'!$C$1:$C$3</xm:f>
          </x14:formula1>
          <xm:sqref>D37:AT37 D77:AT77 D119:AT119 D160:AT160 D198:AS198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C3:I26"/>
  <sheetViews>
    <sheetView showGridLines="0" topLeftCell="A4" workbookViewId="0">
      <selection activeCell="E13" sqref="E13"/>
    </sheetView>
  </sheetViews>
  <sheetFormatPr defaultRowHeight="14.25" x14ac:dyDescent="0.2"/>
  <cols>
    <col min="3" max="3" width="27.25" bestFit="1" customWidth="1"/>
    <col min="4" max="5" width="9" style="675"/>
    <col min="7" max="7" width="27.25" bestFit="1" customWidth="1"/>
    <col min="8" max="8" width="17.125" customWidth="1"/>
    <col min="9" max="9" width="13.125" customWidth="1"/>
  </cols>
  <sheetData>
    <row r="3" spans="3:9" x14ac:dyDescent="0.2">
      <c r="G3" s="951"/>
      <c r="H3" s="951"/>
      <c r="I3" s="951"/>
    </row>
    <row r="4" spans="3:9" x14ac:dyDescent="0.2">
      <c r="G4" s="951"/>
      <c r="H4" s="951"/>
      <c r="I4" s="951"/>
    </row>
    <row r="5" spans="3:9" ht="15" thickBot="1" x14ac:dyDescent="0.25">
      <c r="G5" s="951"/>
      <c r="H5" s="951"/>
      <c r="I5" s="951"/>
    </row>
    <row r="6" spans="3:9" ht="15" thickBot="1" x14ac:dyDescent="0.25">
      <c r="D6" s="676" t="s">
        <v>484</v>
      </c>
      <c r="E6" s="676" t="s">
        <v>485</v>
      </c>
      <c r="G6" s="951"/>
      <c r="H6" s="952"/>
      <c r="I6" s="952"/>
    </row>
    <row r="7" spans="3:9" x14ac:dyDescent="0.2">
      <c r="C7" s="212" t="s">
        <v>75</v>
      </c>
      <c r="D7" s="678"/>
      <c r="E7" s="678"/>
      <c r="G7" s="953"/>
      <c r="H7" s="954"/>
      <c r="I7" s="954"/>
    </row>
    <row r="8" spans="3:9" x14ac:dyDescent="0.2">
      <c r="C8" s="210" t="s">
        <v>63</v>
      </c>
      <c r="D8" s="677">
        <v>0</v>
      </c>
      <c r="E8" s="677">
        <v>1</v>
      </c>
      <c r="G8" s="59"/>
      <c r="H8" s="955"/>
      <c r="I8" s="955"/>
    </row>
    <row r="9" spans="3:9" x14ac:dyDescent="0.2">
      <c r="C9" s="210" t="s">
        <v>65</v>
      </c>
      <c r="D9" s="677">
        <v>0</v>
      </c>
      <c r="E9" s="677">
        <v>1</v>
      </c>
      <c r="G9" s="59"/>
      <c r="H9" s="955"/>
      <c r="I9" s="955"/>
    </row>
    <row r="10" spans="3:9" x14ac:dyDescent="0.2">
      <c r="C10" s="211" t="s">
        <v>64</v>
      </c>
      <c r="D10" s="679">
        <v>0</v>
      </c>
      <c r="E10" s="679">
        <v>1</v>
      </c>
      <c r="G10" s="59"/>
      <c r="H10" s="955"/>
      <c r="I10" s="955"/>
    </row>
    <row r="11" spans="3:9" x14ac:dyDescent="0.2">
      <c r="C11" s="209" t="s">
        <v>74</v>
      </c>
      <c r="D11" s="680"/>
      <c r="E11" s="680"/>
      <c r="G11" s="953"/>
      <c r="H11" s="954"/>
      <c r="I11" s="954"/>
    </row>
    <row r="12" spans="3:9" x14ac:dyDescent="0.2">
      <c r="C12" s="210" t="s">
        <v>66</v>
      </c>
      <c r="D12" s="677">
        <v>-1</v>
      </c>
      <c r="E12" s="677">
        <v>1</v>
      </c>
      <c r="G12" s="59"/>
      <c r="H12" s="955"/>
      <c r="I12" s="955"/>
    </row>
    <row r="13" spans="3:9" x14ac:dyDescent="0.2">
      <c r="C13" s="210" t="s">
        <v>67</v>
      </c>
      <c r="D13" s="677">
        <v>0</v>
      </c>
      <c r="E13" s="677">
        <v>20</v>
      </c>
      <c r="G13" s="59"/>
      <c r="H13" s="955"/>
      <c r="I13" s="955"/>
    </row>
    <row r="14" spans="3:9" x14ac:dyDescent="0.2">
      <c r="C14" s="211" t="s">
        <v>68</v>
      </c>
      <c r="D14" s="679">
        <v>0</v>
      </c>
      <c r="E14" s="679">
        <v>20</v>
      </c>
      <c r="G14" s="59"/>
      <c r="H14" s="955"/>
      <c r="I14" s="955"/>
    </row>
    <row r="15" spans="3:9" x14ac:dyDescent="0.2">
      <c r="C15" s="209" t="s">
        <v>72</v>
      </c>
      <c r="D15" s="680"/>
      <c r="E15" s="680"/>
      <c r="G15" s="953"/>
      <c r="H15" s="954"/>
      <c r="I15" s="954"/>
    </row>
    <row r="16" spans="3:9" x14ac:dyDescent="0.2">
      <c r="C16" s="210" t="s">
        <v>156</v>
      </c>
      <c r="D16" s="677">
        <v>0</v>
      </c>
      <c r="E16" s="677">
        <v>2</v>
      </c>
      <c r="G16" s="59"/>
      <c r="H16" s="955"/>
      <c r="I16" s="955"/>
    </row>
    <row r="17" spans="3:9" x14ac:dyDescent="0.2">
      <c r="C17" s="210" t="s">
        <v>254</v>
      </c>
      <c r="D17" s="677">
        <v>0</v>
      </c>
      <c r="E17" s="677">
        <v>2</v>
      </c>
      <c r="G17" s="59"/>
      <c r="H17" s="955"/>
      <c r="I17" s="955"/>
    </row>
    <row r="18" spans="3:9" x14ac:dyDescent="0.2">
      <c r="C18" s="210" t="s">
        <v>255</v>
      </c>
      <c r="D18" s="683">
        <v>0</v>
      </c>
      <c r="E18" s="683">
        <v>20</v>
      </c>
      <c r="G18" s="59"/>
      <c r="H18" s="955"/>
      <c r="I18" s="955"/>
    </row>
    <row r="19" spans="3:9" x14ac:dyDescent="0.2">
      <c r="C19" s="209" t="s">
        <v>69</v>
      </c>
      <c r="D19" s="680"/>
      <c r="E19" s="680"/>
      <c r="G19" s="953"/>
      <c r="H19" s="954"/>
      <c r="I19" s="954"/>
    </row>
    <row r="20" spans="3:9" x14ac:dyDescent="0.2">
      <c r="C20" s="210" t="s">
        <v>157</v>
      </c>
      <c r="D20" s="677">
        <v>0</v>
      </c>
      <c r="E20" s="677">
        <v>1</v>
      </c>
      <c r="G20" s="59"/>
      <c r="H20" s="955"/>
      <c r="I20" s="955"/>
    </row>
    <row r="21" spans="3:9" x14ac:dyDescent="0.2">
      <c r="C21" s="209" t="s">
        <v>73</v>
      </c>
      <c r="D21" s="680"/>
      <c r="E21" s="680"/>
      <c r="G21" s="953"/>
      <c r="H21" s="954"/>
      <c r="I21" s="954"/>
    </row>
    <row r="22" spans="3:9" x14ac:dyDescent="0.2">
      <c r="C22" s="210" t="s">
        <v>70</v>
      </c>
      <c r="D22" s="677">
        <v>1</v>
      </c>
      <c r="E22" s="677">
        <v>20</v>
      </c>
      <c r="G22" s="59"/>
      <c r="H22" s="955"/>
      <c r="I22" s="955"/>
    </row>
    <row r="23" spans="3:9" x14ac:dyDescent="0.2">
      <c r="C23" s="269" t="s">
        <v>71</v>
      </c>
      <c r="D23" s="681">
        <v>1</v>
      </c>
      <c r="E23" s="681">
        <v>50</v>
      </c>
      <c r="G23" s="59"/>
      <c r="H23" s="955"/>
      <c r="I23" s="955"/>
    </row>
    <row r="24" spans="3:9" ht="15" thickBot="1" x14ac:dyDescent="0.25">
      <c r="C24" s="213" t="s">
        <v>250</v>
      </c>
      <c r="D24" s="682">
        <v>1</v>
      </c>
      <c r="E24" s="682">
        <v>20</v>
      </c>
      <c r="G24" s="59"/>
      <c r="H24" s="955"/>
      <c r="I24" s="955"/>
    </row>
    <row r="25" spans="3:9" x14ac:dyDescent="0.2">
      <c r="G25" s="951"/>
      <c r="H25" s="951"/>
      <c r="I25" s="951"/>
    </row>
    <row r="26" spans="3:9" x14ac:dyDescent="0.2">
      <c r="G26" s="951"/>
      <c r="H26" s="951"/>
      <c r="I26" s="951"/>
    </row>
  </sheetData>
  <dataValidations count="1">
    <dataValidation operator="greaterThanOrEqual" allowBlank="1" showErrorMessage="1" errorTitle="Error" error="Please enter non-negative number." sqref="C7:E24"/>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fitToPage="1"/>
  </sheetPr>
  <dimension ref="A1:XFB78"/>
  <sheetViews>
    <sheetView showGridLines="0" zoomScale="85" zoomScaleNormal="85" zoomScaleSheetLayoutView="85" workbookViewId="0">
      <selection activeCell="D6" sqref="D6:G6"/>
    </sheetView>
  </sheetViews>
  <sheetFormatPr defaultColWidth="0" defaultRowHeight="14.25" customHeight="1" x14ac:dyDescent="0.2"/>
  <cols>
    <col min="1" max="1" width="3.625" style="276" customWidth="1"/>
    <col min="2" max="2" width="37.375" style="2" customWidth="1"/>
    <col min="3" max="3" width="8.625" style="2" customWidth="1"/>
    <col min="4" max="4" width="28.75" style="2" customWidth="1"/>
    <col min="5" max="5" width="29.75" style="2" customWidth="1"/>
    <col min="6" max="6" width="25.125" style="2" customWidth="1"/>
    <col min="7" max="7" width="73.625" style="2" customWidth="1"/>
    <col min="8" max="8" width="3.25" style="2" customWidth="1"/>
    <col min="9" max="9" width="6.75" style="2" customWidth="1"/>
    <col min="10" max="10" width="6.25" style="2" customWidth="1"/>
    <col min="11" max="16382" width="9" style="2" hidden="1"/>
    <col min="16383" max="16384" width="3.25" style="2" hidden="1"/>
  </cols>
  <sheetData>
    <row r="1" spans="1:10" s="271" customFormat="1" ht="14.25" customHeight="1" x14ac:dyDescent="0.2">
      <c r="A1" s="272"/>
      <c r="B1" s="273"/>
      <c r="C1" s="273"/>
      <c r="D1" s="273"/>
      <c r="E1" s="273"/>
      <c r="F1" s="273"/>
      <c r="G1" s="273"/>
      <c r="H1" s="273"/>
      <c r="I1" s="273"/>
    </row>
    <row r="2" spans="1:10" s="3" customFormat="1" ht="19.5" customHeight="1" x14ac:dyDescent="0.2">
      <c r="A2" s="276"/>
      <c r="B2" s="13" t="s">
        <v>472</v>
      </c>
      <c r="C2" s="13"/>
      <c r="D2" s="13"/>
      <c r="E2" s="13"/>
      <c r="F2" s="13"/>
      <c r="G2" s="13"/>
      <c r="H2" s="13"/>
      <c r="I2" s="13"/>
      <c r="J2" s="13"/>
    </row>
    <row r="3" spans="1:10" s="271" customFormat="1" ht="12" customHeight="1" x14ac:dyDescent="0.2">
      <c r="H3" s="273"/>
      <c r="I3" s="273"/>
    </row>
    <row r="4" spans="1:10" s="271" customFormat="1" ht="12" customHeight="1" x14ac:dyDescent="0.2">
      <c r="B4" s="1680" t="s">
        <v>1145</v>
      </c>
      <c r="H4" s="273"/>
      <c r="I4" s="273"/>
    </row>
    <row r="5" spans="1:10" s="271" customFormat="1" ht="12" customHeight="1" x14ac:dyDescent="0.2">
      <c r="B5" s="1680"/>
      <c r="H5" s="273"/>
      <c r="I5" s="273"/>
    </row>
    <row r="6" spans="1:10" s="271" customFormat="1" ht="93.75" customHeight="1" x14ac:dyDescent="0.2">
      <c r="B6" s="1765" t="s">
        <v>1141</v>
      </c>
      <c r="C6" s="1766"/>
      <c r="D6" s="2168" t="s">
        <v>1594</v>
      </c>
      <c r="E6" s="2169"/>
      <c r="F6" s="2169"/>
      <c r="G6" s="2169"/>
      <c r="H6" s="273"/>
      <c r="I6" s="273"/>
    </row>
    <row r="7" spans="1:10" s="271" customFormat="1" ht="93.75" customHeight="1" x14ac:dyDescent="0.2">
      <c r="B7" s="1765" t="s">
        <v>1142</v>
      </c>
      <c r="C7" s="1766"/>
      <c r="D7" s="2169"/>
      <c r="E7" s="2169"/>
      <c r="F7" s="2169"/>
      <c r="G7" s="2169"/>
      <c r="H7" s="273"/>
      <c r="I7" s="273"/>
    </row>
    <row r="8" spans="1:10" s="271" customFormat="1" ht="93.75" customHeight="1" x14ac:dyDescent="0.2">
      <c r="B8" s="1765" t="s">
        <v>1143</v>
      </c>
      <c r="C8" s="1766"/>
      <c r="D8" s="2169"/>
      <c r="E8" s="2169"/>
      <c r="F8" s="2169"/>
      <c r="G8" s="2169"/>
      <c r="H8" s="273"/>
      <c r="I8" s="273"/>
    </row>
    <row r="9" spans="1:10" s="271" customFormat="1" ht="93.75" customHeight="1" x14ac:dyDescent="0.2">
      <c r="B9" s="1765" t="s">
        <v>1146</v>
      </c>
      <c r="C9" s="1766"/>
      <c r="D9" s="2170"/>
      <c r="E9" s="2171"/>
      <c r="F9" s="2171"/>
      <c r="G9" s="2172"/>
      <c r="H9" s="273"/>
      <c r="I9" s="273"/>
    </row>
    <row r="10" spans="1:10" s="271" customFormat="1" ht="93.75" customHeight="1" x14ac:dyDescent="0.2">
      <c r="B10" s="1765" t="s">
        <v>1144</v>
      </c>
      <c r="C10" s="1766"/>
      <c r="D10" s="2170"/>
      <c r="E10" s="2171"/>
      <c r="F10" s="2171"/>
      <c r="G10" s="2172"/>
      <c r="H10" s="273"/>
      <c r="I10" s="273"/>
    </row>
    <row r="11" spans="1:10" s="271" customFormat="1" ht="12" customHeight="1" x14ac:dyDescent="0.2">
      <c r="B11" s="1681"/>
      <c r="H11" s="273"/>
      <c r="I11" s="273"/>
    </row>
    <row r="12" spans="1:10" s="271" customFormat="1" ht="12" customHeight="1" x14ac:dyDescent="0.2">
      <c r="B12" s="1682" t="s">
        <v>1120</v>
      </c>
      <c r="H12" s="273"/>
      <c r="I12" s="273"/>
    </row>
    <row r="13" spans="1:10" s="271" customFormat="1" ht="12" customHeight="1" x14ac:dyDescent="0.2">
      <c r="B13" s="1681"/>
      <c r="H13" s="273"/>
      <c r="I13" s="273"/>
    </row>
    <row r="14" spans="1:10" s="271" customFormat="1" ht="12" customHeight="1" x14ac:dyDescent="0.2">
      <c r="B14" s="1681"/>
      <c r="G14" s="276" t="s">
        <v>1119</v>
      </c>
      <c r="H14" s="1381"/>
      <c r="I14" s="273"/>
    </row>
    <row r="15" spans="1:10" s="271" customFormat="1" ht="12" customHeight="1" x14ac:dyDescent="0.2">
      <c r="B15" s="1681"/>
      <c r="G15" s="276"/>
      <c r="H15" s="276"/>
      <c r="I15" s="273"/>
    </row>
    <row r="16" spans="1:10" ht="15" x14ac:dyDescent="0.25">
      <c r="B16" s="1192" t="s">
        <v>57</v>
      </c>
      <c r="C16" s="301"/>
      <c r="D16" s="276"/>
      <c r="E16" s="276"/>
      <c r="F16" s="276"/>
      <c r="G16" s="276" t="s">
        <v>875</v>
      </c>
      <c r="H16" s="1381"/>
      <c r="I16" s="303"/>
      <c r="J16" s="303"/>
    </row>
    <row r="17" spans="2:38" s="276" customFormat="1" ht="15" x14ac:dyDescent="0.25">
      <c r="B17" s="27"/>
      <c r="C17" s="300"/>
      <c r="D17" s="274"/>
      <c r="E17" s="301"/>
      <c r="F17" s="302"/>
      <c r="I17" s="303"/>
    </row>
    <row r="18" spans="2:38" s="276" customFormat="1" ht="15" x14ac:dyDescent="0.25">
      <c r="B18" s="300"/>
      <c r="C18" s="300"/>
      <c r="D18" s="274"/>
      <c r="E18" s="301"/>
      <c r="F18" s="302"/>
      <c r="I18" s="303"/>
    </row>
    <row r="19" spans="2:38" s="271" customFormat="1" ht="15" customHeight="1" x14ac:dyDescent="0.2">
      <c r="B19" s="299" t="s">
        <v>1121</v>
      </c>
      <c r="C19" s="299"/>
      <c r="D19" s="277"/>
      <c r="E19" s="273"/>
      <c r="G19" s="273"/>
      <c r="H19" s="273"/>
      <c r="I19" s="273"/>
      <c r="J19" s="273"/>
      <c r="L19" s="273"/>
      <c r="M19" s="273"/>
      <c r="N19" s="273"/>
      <c r="O19" s="273"/>
      <c r="P19" s="273"/>
      <c r="Q19" s="273"/>
      <c r="S19" s="273"/>
      <c r="T19" s="273"/>
      <c r="U19" s="273"/>
      <c r="V19" s="273"/>
      <c r="W19" s="273"/>
      <c r="X19" s="273"/>
      <c r="Z19" s="273"/>
      <c r="AA19" s="273"/>
      <c r="AB19" s="273"/>
      <c r="AC19" s="273"/>
      <c r="AD19" s="273"/>
      <c r="AE19" s="273"/>
      <c r="AG19" s="273"/>
      <c r="AH19" s="273"/>
      <c r="AI19" s="273"/>
      <c r="AJ19" s="273"/>
      <c r="AK19" s="273"/>
      <c r="AL19" s="273"/>
    </row>
    <row r="20" spans="2:38" s="271" customFormat="1" ht="12.75" x14ac:dyDescent="0.2">
      <c r="B20" s="2173"/>
      <c r="C20" s="2174"/>
      <c r="D20" s="2174"/>
      <c r="E20" s="2174"/>
      <c r="F20" s="2174"/>
      <c r="G20" s="2174"/>
      <c r="H20" s="2175"/>
      <c r="I20" s="273"/>
      <c r="J20" s="273"/>
      <c r="L20" s="273"/>
      <c r="M20" s="273"/>
      <c r="N20" s="273"/>
      <c r="O20" s="273"/>
      <c r="P20" s="273"/>
      <c r="Q20" s="273"/>
      <c r="S20" s="273"/>
      <c r="T20" s="273"/>
      <c r="U20" s="273"/>
      <c r="V20" s="273"/>
      <c r="W20" s="273"/>
      <c r="X20" s="273"/>
      <c r="Z20" s="273"/>
      <c r="AA20" s="273"/>
      <c r="AB20" s="273"/>
      <c r="AC20" s="273"/>
      <c r="AD20" s="273"/>
      <c r="AE20" s="273"/>
      <c r="AG20" s="273"/>
      <c r="AH20" s="273"/>
      <c r="AI20" s="273"/>
      <c r="AJ20" s="273"/>
      <c r="AK20" s="273"/>
      <c r="AL20" s="273"/>
    </row>
    <row r="21" spans="2:38" s="271" customFormat="1" ht="12.75" x14ac:dyDescent="0.2">
      <c r="B21" s="2176"/>
      <c r="C21" s="2177"/>
      <c r="D21" s="2177"/>
      <c r="E21" s="2177"/>
      <c r="F21" s="2177"/>
      <c r="G21" s="2177"/>
      <c r="H21" s="2178"/>
      <c r="I21" s="273"/>
      <c r="J21" s="273"/>
      <c r="L21" s="273"/>
      <c r="M21" s="273"/>
      <c r="N21" s="273"/>
      <c r="O21" s="273"/>
      <c r="P21" s="273"/>
      <c r="Q21" s="273"/>
      <c r="S21" s="273"/>
      <c r="T21" s="273"/>
      <c r="U21" s="273"/>
      <c r="V21" s="273"/>
      <c r="W21" s="273"/>
      <c r="X21" s="273"/>
      <c r="Z21" s="273"/>
      <c r="AA21" s="273"/>
      <c r="AB21" s="273"/>
      <c r="AC21" s="273"/>
      <c r="AD21" s="273"/>
      <c r="AE21" s="273"/>
      <c r="AG21" s="273"/>
      <c r="AH21" s="273"/>
      <c r="AI21" s="273"/>
      <c r="AJ21" s="273"/>
      <c r="AK21" s="273"/>
      <c r="AL21" s="273"/>
    </row>
    <row r="22" spans="2:38" s="271" customFormat="1" ht="12.75" x14ac:dyDescent="0.2">
      <c r="B22" s="2176"/>
      <c r="C22" s="2177"/>
      <c r="D22" s="2177"/>
      <c r="E22" s="2177"/>
      <c r="F22" s="2177"/>
      <c r="G22" s="2177"/>
      <c r="H22" s="2178"/>
      <c r="I22" s="273"/>
      <c r="J22" s="273"/>
      <c r="L22" s="273"/>
      <c r="M22" s="273"/>
      <c r="N22" s="273"/>
      <c r="O22" s="273"/>
      <c r="P22" s="273"/>
      <c r="Q22" s="273"/>
      <c r="S22" s="273"/>
      <c r="T22" s="273"/>
      <c r="U22" s="273"/>
      <c r="V22" s="273"/>
      <c r="W22" s="273"/>
      <c r="X22" s="273"/>
      <c r="Z22" s="273"/>
      <c r="AA22" s="273"/>
      <c r="AB22" s="273"/>
      <c r="AC22" s="273"/>
      <c r="AD22" s="273"/>
      <c r="AE22" s="273"/>
      <c r="AG22" s="273"/>
      <c r="AH22" s="273"/>
      <c r="AI22" s="273"/>
      <c r="AJ22" s="273"/>
      <c r="AK22" s="273"/>
      <c r="AL22" s="273"/>
    </row>
    <row r="23" spans="2:38" s="271" customFormat="1" ht="12.75" x14ac:dyDescent="0.2">
      <c r="B23" s="2176"/>
      <c r="C23" s="2177"/>
      <c r="D23" s="2177"/>
      <c r="E23" s="2177"/>
      <c r="F23" s="2177"/>
      <c r="G23" s="2177"/>
      <c r="H23" s="2178"/>
      <c r="I23" s="273"/>
      <c r="J23" s="273"/>
      <c r="L23" s="273"/>
      <c r="M23" s="273"/>
      <c r="N23" s="273"/>
      <c r="O23" s="273"/>
      <c r="P23" s="273"/>
      <c r="Q23" s="273"/>
      <c r="S23" s="273"/>
      <c r="T23" s="273"/>
      <c r="U23" s="273"/>
      <c r="V23" s="273"/>
      <c r="W23" s="273"/>
      <c r="X23" s="273"/>
      <c r="Z23" s="273"/>
      <c r="AA23" s="273"/>
      <c r="AB23" s="273"/>
      <c r="AC23" s="273"/>
      <c r="AD23" s="273"/>
      <c r="AE23" s="273"/>
      <c r="AG23" s="273"/>
      <c r="AH23" s="273"/>
      <c r="AI23" s="273"/>
      <c r="AJ23" s="273"/>
      <c r="AK23" s="273"/>
      <c r="AL23" s="273"/>
    </row>
    <row r="24" spans="2:38" s="271" customFormat="1" ht="12.75" x14ac:dyDescent="0.2">
      <c r="B24" s="2179"/>
      <c r="C24" s="2180"/>
      <c r="D24" s="2180"/>
      <c r="E24" s="2180"/>
      <c r="F24" s="2180"/>
      <c r="G24" s="2180"/>
      <c r="H24" s="2181"/>
      <c r="I24" s="273"/>
      <c r="J24" s="273"/>
      <c r="L24" s="273"/>
      <c r="M24" s="273"/>
      <c r="N24" s="273"/>
      <c r="O24" s="273"/>
      <c r="P24" s="273"/>
      <c r="Q24" s="273"/>
      <c r="S24" s="273"/>
      <c r="T24" s="273"/>
      <c r="U24" s="273"/>
      <c r="V24" s="273"/>
      <c r="W24" s="273"/>
      <c r="X24" s="273"/>
      <c r="Z24" s="273"/>
      <c r="AA24" s="273"/>
      <c r="AB24" s="273"/>
      <c r="AC24" s="273"/>
      <c r="AD24" s="273"/>
      <c r="AE24" s="273"/>
      <c r="AG24" s="273"/>
      <c r="AH24" s="273"/>
      <c r="AI24" s="273"/>
      <c r="AJ24" s="273"/>
      <c r="AK24" s="273"/>
      <c r="AL24" s="273"/>
    </row>
    <row r="25" spans="2:38" s="271" customFormat="1" ht="15" customHeight="1" x14ac:dyDescent="0.2">
      <c r="B25" s="299"/>
      <c r="C25" s="299"/>
      <c r="D25" s="277"/>
      <c r="E25" s="273"/>
      <c r="G25" s="273"/>
      <c r="H25" s="273"/>
      <c r="I25" s="273"/>
      <c r="J25" s="273"/>
      <c r="L25" s="273"/>
      <c r="M25" s="273"/>
      <c r="N25" s="273"/>
      <c r="O25" s="273"/>
      <c r="P25" s="273"/>
      <c r="Q25" s="273"/>
      <c r="S25" s="273"/>
      <c r="T25" s="273"/>
      <c r="U25" s="273"/>
      <c r="V25" s="273"/>
      <c r="W25" s="273"/>
      <c r="X25" s="273"/>
      <c r="Z25" s="273"/>
      <c r="AA25" s="273"/>
      <c r="AB25" s="273"/>
      <c r="AC25" s="273"/>
      <c r="AD25" s="273"/>
      <c r="AE25" s="273"/>
      <c r="AG25" s="273"/>
      <c r="AH25" s="273"/>
      <c r="AI25" s="273"/>
      <c r="AJ25" s="273"/>
      <c r="AK25" s="273"/>
      <c r="AL25" s="273"/>
    </row>
    <row r="26" spans="2:38" s="271" customFormat="1" ht="15" customHeight="1" x14ac:dyDescent="0.25">
      <c r="B26" s="299" t="s">
        <v>1122</v>
      </c>
      <c r="C26" s="299"/>
      <c r="D26" s="277"/>
      <c r="E26" s="273"/>
      <c r="G26" s="273"/>
      <c r="H26" s="273"/>
      <c r="I26" s="303"/>
      <c r="J26" s="303"/>
      <c r="L26" s="273"/>
      <c r="M26" s="273"/>
      <c r="N26" s="273"/>
      <c r="O26" s="273"/>
      <c r="P26" s="273"/>
      <c r="Q26" s="273"/>
      <c r="S26" s="273"/>
      <c r="T26" s="273"/>
      <c r="U26" s="273"/>
      <c r="V26" s="273"/>
      <c r="W26" s="273"/>
      <c r="X26" s="273"/>
      <c r="Z26" s="273"/>
      <c r="AA26" s="273"/>
      <c r="AB26" s="273"/>
      <c r="AC26" s="273"/>
      <c r="AD26" s="273"/>
      <c r="AE26" s="273"/>
      <c r="AG26" s="273"/>
      <c r="AH26" s="273"/>
      <c r="AI26" s="273"/>
      <c r="AJ26" s="273"/>
      <c r="AK26" s="273"/>
      <c r="AL26" s="273"/>
    </row>
    <row r="27" spans="2:38" s="276" customFormat="1" ht="15" x14ac:dyDescent="0.25">
      <c r="B27" s="2173"/>
      <c r="C27" s="2174"/>
      <c r="D27" s="2174"/>
      <c r="E27" s="2174"/>
      <c r="F27" s="2174"/>
      <c r="G27" s="2174"/>
      <c r="H27" s="2175"/>
      <c r="I27" s="303"/>
      <c r="J27" s="303"/>
    </row>
    <row r="28" spans="2:38" ht="15" x14ac:dyDescent="0.25">
      <c r="B28" s="2176"/>
      <c r="C28" s="2177"/>
      <c r="D28" s="2177"/>
      <c r="E28" s="2177"/>
      <c r="F28" s="2177"/>
      <c r="G28" s="2177"/>
      <c r="H28" s="2178"/>
      <c r="I28" s="303"/>
      <c r="J28" s="303"/>
    </row>
    <row r="29" spans="2:38" ht="15" x14ac:dyDescent="0.25">
      <c r="B29" s="2176"/>
      <c r="C29" s="2177"/>
      <c r="D29" s="2177"/>
      <c r="E29" s="2177"/>
      <c r="F29" s="2177"/>
      <c r="G29" s="2177"/>
      <c r="H29" s="2178"/>
      <c r="I29" s="303"/>
      <c r="J29" s="303"/>
    </row>
    <row r="30" spans="2:38" ht="15" x14ac:dyDescent="0.25">
      <c r="B30" s="2176"/>
      <c r="C30" s="2177"/>
      <c r="D30" s="2177"/>
      <c r="E30" s="2177"/>
      <c r="F30" s="2177"/>
      <c r="G30" s="2177"/>
      <c r="H30" s="2178"/>
      <c r="I30" s="303"/>
      <c r="J30" s="303"/>
    </row>
    <row r="31" spans="2:38" ht="15" x14ac:dyDescent="0.25">
      <c r="B31" s="2179"/>
      <c r="C31" s="2180"/>
      <c r="D31" s="2180"/>
      <c r="E31" s="2180"/>
      <c r="F31" s="2180"/>
      <c r="G31" s="2180"/>
      <c r="H31" s="2181"/>
      <c r="I31" s="303"/>
      <c r="J31" s="303"/>
    </row>
    <row r="32" spans="2:38" ht="15" x14ac:dyDescent="0.25">
      <c r="B32" s="299"/>
      <c r="C32" s="299"/>
      <c r="D32" s="299"/>
      <c r="E32" s="299"/>
      <c r="F32" s="299"/>
      <c r="G32" s="299"/>
      <c r="H32" s="299"/>
      <c r="I32" s="303"/>
      <c r="J32" s="303"/>
    </row>
    <row r="33" spans="1:48" ht="15" x14ac:dyDescent="0.25">
      <c r="B33" s="299" t="s">
        <v>1123</v>
      </c>
      <c r="C33" s="299"/>
      <c r="D33" s="277"/>
      <c r="E33" s="273"/>
      <c r="F33" s="271"/>
      <c r="G33" s="273"/>
      <c r="H33" s="273"/>
      <c r="I33" s="303"/>
      <c r="J33" s="303"/>
    </row>
    <row r="34" spans="1:48" ht="15" x14ac:dyDescent="0.25">
      <c r="B34" s="2173"/>
      <c r="C34" s="2174"/>
      <c r="D34" s="2174"/>
      <c r="E34" s="2174"/>
      <c r="F34" s="2174"/>
      <c r="G34" s="2174"/>
      <c r="H34" s="2175"/>
      <c r="I34" s="303"/>
      <c r="J34" s="303"/>
    </row>
    <row r="35" spans="1:48" ht="15" x14ac:dyDescent="0.25">
      <c r="B35" s="2176"/>
      <c r="C35" s="2177"/>
      <c r="D35" s="2177"/>
      <c r="E35" s="2177"/>
      <c r="F35" s="2177"/>
      <c r="G35" s="2177"/>
      <c r="H35" s="2178"/>
      <c r="I35" s="303"/>
      <c r="J35" s="303"/>
    </row>
    <row r="36" spans="1:48" ht="15" x14ac:dyDescent="0.25">
      <c r="B36" s="2176"/>
      <c r="C36" s="2177"/>
      <c r="D36" s="2177"/>
      <c r="E36" s="2177"/>
      <c r="F36" s="2177"/>
      <c r="G36" s="2177"/>
      <c r="H36" s="2178"/>
      <c r="I36" s="303"/>
      <c r="J36" s="303"/>
    </row>
    <row r="37" spans="1:48" ht="15" x14ac:dyDescent="0.25">
      <c r="B37" s="2176"/>
      <c r="C37" s="2177"/>
      <c r="D37" s="2177"/>
      <c r="E37" s="2177"/>
      <c r="F37" s="2177"/>
      <c r="G37" s="2177"/>
      <c r="H37" s="2178"/>
      <c r="I37" s="303"/>
      <c r="J37" s="303"/>
    </row>
    <row r="38" spans="1:48" ht="15" x14ac:dyDescent="0.25">
      <c r="B38" s="2179"/>
      <c r="C38" s="2180"/>
      <c r="D38" s="2180"/>
      <c r="E38" s="2180"/>
      <c r="F38" s="2180"/>
      <c r="G38" s="2180"/>
      <c r="H38" s="2181"/>
      <c r="I38" s="303"/>
      <c r="J38" s="303"/>
    </row>
    <row r="39" spans="1:48" ht="15" x14ac:dyDescent="0.25">
      <c r="B39" s="299"/>
      <c r="C39" s="299"/>
      <c r="D39" s="299"/>
      <c r="E39" s="299"/>
      <c r="F39" s="299"/>
      <c r="G39" s="299"/>
      <c r="H39" s="299"/>
      <c r="I39" s="303"/>
      <c r="J39" s="303"/>
    </row>
    <row r="40" spans="1:48" ht="15" x14ac:dyDescent="0.25">
      <c r="B40" s="299" t="s">
        <v>1124</v>
      </c>
      <c r="C40" s="299"/>
      <c r="D40" s="299"/>
      <c r="E40" s="299"/>
      <c r="F40" s="299"/>
      <c r="G40" s="299"/>
      <c r="H40" s="299"/>
      <c r="I40" s="303"/>
      <c r="J40" s="303"/>
    </row>
    <row r="41" spans="1:48" ht="15" x14ac:dyDescent="0.25">
      <c r="B41" s="2173"/>
      <c r="C41" s="2174"/>
      <c r="D41" s="2174"/>
      <c r="E41" s="2174"/>
      <c r="F41" s="2174"/>
      <c r="G41" s="2174"/>
      <c r="H41" s="2175"/>
      <c r="I41" s="303"/>
      <c r="J41" s="303"/>
    </row>
    <row r="42" spans="1:48" s="276" customFormat="1" ht="15" x14ac:dyDescent="0.25">
      <c r="A42" s="274"/>
      <c r="B42" s="2176"/>
      <c r="C42" s="2177"/>
      <c r="D42" s="2177"/>
      <c r="E42" s="2177"/>
      <c r="F42" s="2177"/>
      <c r="G42" s="2177"/>
      <c r="H42" s="2178"/>
      <c r="I42" s="303"/>
      <c r="J42" s="303"/>
    </row>
    <row r="43" spans="1:48" s="276" customFormat="1" ht="15" x14ac:dyDescent="0.25">
      <c r="A43" s="274"/>
      <c r="B43" s="2176"/>
      <c r="C43" s="2177"/>
      <c r="D43" s="2177"/>
      <c r="E43" s="2177"/>
      <c r="F43" s="2177"/>
      <c r="G43" s="2177"/>
      <c r="H43" s="2178"/>
      <c r="I43" s="303"/>
      <c r="J43" s="303"/>
    </row>
    <row r="44" spans="1:48" s="271" customFormat="1" ht="15" customHeight="1" x14ac:dyDescent="0.25">
      <c r="B44" s="2176"/>
      <c r="C44" s="2177"/>
      <c r="D44" s="2177"/>
      <c r="E44" s="2177"/>
      <c r="F44" s="2177"/>
      <c r="G44" s="2177"/>
      <c r="H44" s="2178"/>
      <c r="I44" s="303"/>
      <c r="J44" s="303"/>
      <c r="L44" s="273"/>
      <c r="M44" s="273"/>
      <c r="N44" s="273"/>
      <c r="O44" s="273"/>
      <c r="P44" s="273"/>
      <c r="Q44" s="273"/>
      <c r="S44" s="273"/>
      <c r="T44" s="273"/>
      <c r="U44" s="273"/>
      <c r="V44" s="273"/>
      <c r="W44" s="273"/>
      <c r="X44" s="273"/>
      <c r="Z44" s="273"/>
      <c r="AA44" s="273"/>
      <c r="AB44" s="273"/>
      <c r="AC44" s="273"/>
      <c r="AD44" s="273"/>
      <c r="AE44" s="273"/>
      <c r="AG44" s="273"/>
      <c r="AH44" s="273"/>
      <c r="AI44" s="273"/>
      <c r="AJ44" s="273"/>
      <c r="AK44" s="273"/>
      <c r="AL44" s="273"/>
    </row>
    <row r="45" spans="1:48" s="276" customFormat="1" ht="15" x14ac:dyDescent="0.25">
      <c r="B45" s="2179"/>
      <c r="C45" s="2180"/>
      <c r="D45" s="2180"/>
      <c r="E45" s="2180"/>
      <c r="F45" s="2180"/>
      <c r="G45" s="2180"/>
      <c r="H45" s="2181"/>
      <c r="I45" s="303"/>
      <c r="J45" s="303"/>
    </row>
    <row r="46" spans="1:48" ht="15" x14ac:dyDescent="0.25">
      <c r="B46" s="332"/>
      <c r="C46" s="332"/>
      <c r="D46" s="332"/>
      <c r="E46" s="332"/>
      <c r="F46" s="332"/>
      <c r="G46" s="332"/>
      <c r="H46" s="332"/>
      <c r="I46" s="303"/>
      <c r="J46" s="303"/>
    </row>
    <row r="47" spans="1:48" ht="15" x14ac:dyDescent="0.25">
      <c r="B47" s="299" t="s">
        <v>1125</v>
      </c>
      <c r="C47" s="332"/>
      <c r="D47" s="332"/>
      <c r="E47" s="332"/>
      <c r="F47" s="332"/>
      <c r="G47" s="332"/>
      <c r="H47" s="332"/>
      <c r="I47" s="303"/>
      <c r="J47" s="303"/>
    </row>
    <row r="48" spans="1:48" s="3" customFormat="1" ht="15" x14ac:dyDescent="0.25">
      <c r="A48" s="276"/>
      <c r="B48" s="2173"/>
      <c r="C48" s="2174"/>
      <c r="D48" s="2174"/>
      <c r="E48" s="2174"/>
      <c r="F48" s="2174"/>
      <c r="G48" s="2174"/>
      <c r="H48" s="2175"/>
      <c r="I48" s="303"/>
      <c r="J48" s="303"/>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391"/>
      <c r="AI48" s="276"/>
      <c r="AJ48" s="276"/>
      <c r="AK48" s="274"/>
      <c r="AO48" s="20"/>
      <c r="AP48" s="42"/>
      <c r="AR48" s="42"/>
      <c r="AT48" s="42"/>
      <c r="AV48" s="42"/>
    </row>
    <row r="49" spans="1:64" s="21" customFormat="1" ht="15.75" customHeight="1" x14ac:dyDescent="0.25">
      <c r="A49" s="334"/>
      <c r="B49" s="2176"/>
      <c r="C49" s="2177"/>
      <c r="D49" s="2177"/>
      <c r="E49" s="2177"/>
      <c r="F49" s="2177"/>
      <c r="G49" s="2177"/>
      <c r="H49" s="2178"/>
      <c r="I49" s="303"/>
      <c r="J49" s="303"/>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92"/>
      <c r="AI49" s="332"/>
      <c r="AJ49" s="332"/>
      <c r="AK49" s="332"/>
      <c r="AL49" s="22"/>
      <c r="AO49" s="57"/>
      <c r="AP49" s="43"/>
      <c r="AR49" s="43"/>
      <c r="AT49" s="43"/>
      <c r="AV49" s="43"/>
    </row>
    <row r="50" spans="1:64" s="3" customFormat="1" ht="14.25" customHeight="1" x14ac:dyDescent="0.25">
      <c r="A50" s="276"/>
      <c r="B50" s="2176"/>
      <c r="C50" s="2177"/>
      <c r="D50" s="2177"/>
      <c r="E50" s="2177"/>
      <c r="F50" s="2177"/>
      <c r="G50" s="2177"/>
      <c r="H50" s="2178"/>
      <c r="I50" s="303"/>
      <c r="J50" s="303"/>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93"/>
      <c r="AI50" s="331"/>
      <c r="AJ50" s="331"/>
      <c r="AK50" s="394"/>
      <c r="AL50" s="29"/>
      <c r="AM50" s="29"/>
      <c r="AN50" s="29"/>
      <c r="AO50" s="58"/>
      <c r="AP50" s="42"/>
      <c r="AR50" s="42"/>
      <c r="AS50" s="29"/>
      <c r="AT50" s="36"/>
      <c r="AU50" s="29"/>
      <c r="AV50" s="36"/>
      <c r="AW50" s="29"/>
    </row>
    <row r="51" spans="1:64" s="276" customFormat="1" ht="15" x14ac:dyDescent="0.25">
      <c r="A51" s="274"/>
      <c r="B51" s="2176"/>
      <c r="C51" s="2177"/>
      <c r="D51" s="2177"/>
      <c r="E51" s="2177"/>
      <c r="F51" s="2177"/>
      <c r="G51" s="2177"/>
      <c r="H51" s="2178"/>
      <c r="I51" s="303"/>
      <c r="J51" s="303"/>
    </row>
    <row r="52" spans="1:64" ht="14.25" customHeight="1" x14ac:dyDescent="0.25">
      <c r="B52" s="2179"/>
      <c r="C52" s="2180"/>
      <c r="D52" s="2180"/>
      <c r="E52" s="2180"/>
      <c r="F52" s="2180"/>
      <c r="G52" s="2180"/>
      <c r="H52" s="2181"/>
      <c r="I52" s="303"/>
      <c r="J52" s="303"/>
    </row>
    <row r="53" spans="1:64" ht="14.25" customHeight="1" x14ac:dyDescent="0.25">
      <c r="B53" s="332"/>
      <c r="C53" s="332"/>
      <c r="D53" s="332"/>
      <c r="E53" s="332"/>
      <c r="F53" s="332"/>
      <c r="G53" s="332"/>
      <c r="H53" s="332"/>
      <c r="I53" s="303"/>
      <c r="J53" s="303"/>
    </row>
    <row r="54" spans="1:64" ht="14.25" customHeight="1" x14ac:dyDescent="0.25">
      <c r="B54" s="299" t="s">
        <v>1126</v>
      </c>
      <c r="C54" s="332"/>
      <c r="D54" s="332"/>
      <c r="E54" s="332"/>
      <c r="F54" s="332"/>
      <c r="G54" s="332"/>
      <c r="H54" s="332"/>
      <c r="I54" s="303"/>
      <c r="J54" s="303"/>
    </row>
    <row r="55" spans="1:64" ht="14.25" customHeight="1" x14ac:dyDescent="0.25">
      <c r="B55" s="2173"/>
      <c r="C55" s="2174"/>
      <c r="D55" s="2174"/>
      <c r="E55" s="2174"/>
      <c r="F55" s="2174"/>
      <c r="G55" s="2174"/>
      <c r="H55" s="2175"/>
      <c r="I55" s="303"/>
      <c r="J55" s="303"/>
    </row>
    <row r="56" spans="1:64" ht="14.25" customHeight="1" x14ac:dyDescent="0.25">
      <c r="B56" s="2176"/>
      <c r="C56" s="2177"/>
      <c r="D56" s="2177"/>
      <c r="E56" s="2177"/>
      <c r="F56" s="2177"/>
      <c r="G56" s="2177"/>
      <c r="H56" s="2178"/>
      <c r="I56" s="303"/>
      <c r="J56" s="303"/>
    </row>
    <row r="57" spans="1:64" ht="15" x14ac:dyDescent="0.25">
      <c r="B57" s="2176"/>
      <c r="C57" s="2177"/>
      <c r="D57" s="2177"/>
      <c r="E57" s="2177"/>
      <c r="F57" s="2177"/>
      <c r="G57" s="2177"/>
      <c r="H57" s="2178"/>
      <c r="I57" s="303"/>
      <c r="J57" s="303"/>
    </row>
    <row r="58" spans="1:64" ht="15" x14ac:dyDescent="0.25">
      <c r="B58" s="2176"/>
      <c r="C58" s="2177"/>
      <c r="D58" s="2177"/>
      <c r="E58" s="2177"/>
      <c r="F58" s="2177"/>
      <c r="G58" s="2177"/>
      <c r="H58" s="2178"/>
      <c r="I58" s="303"/>
      <c r="J58" s="303"/>
    </row>
    <row r="59" spans="1:64" s="276" customFormat="1" ht="15" x14ac:dyDescent="0.25">
      <c r="B59" s="2179"/>
      <c r="C59" s="2180"/>
      <c r="D59" s="2180"/>
      <c r="E59" s="2180"/>
      <c r="F59" s="2180"/>
      <c r="G59" s="2180"/>
      <c r="H59" s="2181"/>
      <c r="I59" s="303"/>
      <c r="J59" s="30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1:64" s="276" customFormat="1" ht="15" x14ac:dyDescent="0.25">
      <c r="B60" s="332"/>
      <c r="C60" s="332"/>
      <c r="D60" s="332"/>
      <c r="E60" s="332"/>
      <c r="F60" s="332"/>
      <c r="G60" s="332"/>
      <c r="H60" s="332"/>
      <c r="I60" s="303"/>
      <c r="J60" s="30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1:64" s="276" customFormat="1" ht="15" x14ac:dyDescent="0.25">
      <c r="B61" s="332"/>
      <c r="C61" s="332"/>
      <c r="D61" s="332"/>
      <c r="E61" s="332"/>
      <c r="F61" s="332"/>
      <c r="G61" s="332"/>
      <c r="H61" s="332"/>
      <c r="I61" s="303"/>
      <c r="J61" s="303"/>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1:64" s="276" customFormat="1" ht="15" x14ac:dyDescent="0.25">
      <c r="B62" s="332"/>
      <c r="C62" s="332"/>
      <c r="D62" s="332"/>
      <c r="E62" s="332"/>
      <c r="F62" s="332"/>
      <c r="G62" s="332"/>
      <c r="H62" s="332"/>
      <c r="I62" s="303"/>
      <c r="J62" s="30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1:64" s="276" customFormat="1" ht="15" x14ac:dyDescent="0.25">
      <c r="B63" s="332"/>
      <c r="C63" s="332"/>
      <c r="D63" s="332"/>
      <c r="E63" s="332"/>
      <c r="F63" s="332"/>
      <c r="G63" s="332"/>
      <c r="H63" s="332"/>
      <c r="I63" s="303"/>
      <c r="J63" s="30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1:64" s="276" customFormat="1" ht="15" x14ac:dyDescent="0.25">
      <c r="B64" s="332"/>
      <c r="C64" s="332"/>
      <c r="D64" s="332"/>
      <c r="E64" s="332"/>
      <c r="F64" s="332"/>
      <c r="G64" s="332"/>
      <c r="H64" s="332"/>
      <c r="I64" s="303"/>
      <c r="J64" s="30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2:64" s="276" customFormat="1" ht="15" x14ac:dyDescent="0.25">
      <c r="B65" s="332"/>
      <c r="C65" s="332"/>
      <c r="D65" s="332"/>
      <c r="E65" s="332"/>
      <c r="F65" s="332"/>
      <c r="G65" s="332"/>
      <c r="H65" s="332"/>
      <c r="I65" s="303"/>
      <c r="J65" s="30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2:64" s="276" customFormat="1" ht="15" x14ac:dyDescent="0.25">
      <c r="B66" s="332"/>
      <c r="C66" s="332"/>
      <c r="D66" s="332"/>
      <c r="E66" s="332"/>
      <c r="F66" s="332"/>
      <c r="G66" s="332"/>
      <c r="H66" s="332"/>
      <c r="I66" s="303"/>
      <c r="J66" s="30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2:64" s="276" customFormat="1" ht="15" x14ac:dyDescent="0.25">
      <c r="B67" s="332"/>
      <c r="C67" s="332"/>
      <c r="D67" s="332"/>
      <c r="E67" s="332"/>
      <c r="F67" s="332"/>
      <c r="G67" s="332"/>
      <c r="H67" s="332"/>
      <c r="I67" s="303"/>
      <c r="J67" s="30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2:64" s="276" customFormat="1" ht="15" x14ac:dyDescent="0.25">
      <c r="B68" s="332"/>
      <c r="C68" s="332"/>
      <c r="D68" s="332"/>
      <c r="E68" s="332"/>
      <c r="F68" s="332"/>
      <c r="G68" s="332"/>
      <c r="H68" s="332"/>
      <c r="I68" s="303"/>
      <c r="J68" s="30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2:64" s="276" customFormat="1" ht="15" x14ac:dyDescent="0.25">
      <c r="B69" s="332"/>
      <c r="C69" s="332"/>
      <c r="D69" s="332"/>
      <c r="E69" s="332"/>
      <c r="F69" s="332"/>
      <c r="G69" s="332"/>
      <c r="H69" s="332"/>
      <c r="I69" s="303"/>
      <c r="J69" s="30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2:64" s="276" customFormat="1" x14ac:dyDescent="0.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2:64" s="276" customForma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2:64" s="276" customFormat="1" x14ac:dyDescent="0.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2:64" s="276" customFormat="1" x14ac:dyDescent="0.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2:64" s="276" customFormat="1" x14ac:dyDescent="0.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2:64" s="276" customFormat="1" x14ac:dyDescent="0.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2:64" s="276" customFormat="1" x14ac:dyDescent="0.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2:64" s="276" customFormat="1" x14ac:dyDescent="0.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2:64" s="276" customFormat="1" x14ac:dyDescent="0.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sheetData>
  <sheetProtection password="CE33" sheet="1" objects="1" scenarios="1" formatCells="0" formatColumns="0" formatRows="0" insertHyperlinks="0"/>
  <mergeCells count="11">
    <mergeCell ref="B20:H24"/>
    <mergeCell ref="B27:H31"/>
    <mergeCell ref="B41:H45"/>
    <mergeCell ref="B48:H52"/>
    <mergeCell ref="B55:H59"/>
    <mergeCell ref="B34:H38"/>
    <mergeCell ref="D6:G6"/>
    <mergeCell ref="D7:G7"/>
    <mergeCell ref="D8:G8"/>
    <mergeCell ref="D9:G9"/>
    <mergeCell ref="D10:G10"/>
  </mergeCells>
  <pageMargins left="0.70866141732283472" right="0.70866141732283472" top="0.74803149606299213" bottom="0.74803149606299213" header="0.31496062992125984" footer="0.31496062992125984"/>
  <pageSetup paperSize="8" scale="45" orientation="landscape" cellComments="asDisplayed" r:id="rId1"/>
  <headerFooter>
    <oddHeader>&amp;LFSB NBFI montoring exercise&amp;RConfidential when completed</oddHeader>
    <oddFooter>&amp;C&amp;P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'risk metrics options'!$C$2:$C$3</xm:f>
          </x14:formula1>
          <xm:sqref>C6:C10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3"/>
  <sheetViews>
    <sheetView workbookViewId="0">
      <selection activeCell="F12" sqref="F12"/>
    </sheetView>
  </sheetViews>
  <sheetFormatPr defaultRowHeight="14.25" x14ac:dyDescent="0.2"/>
  <sheetData>
    <row r="1" spans="1:3" s="1220" customFormat="1" x14ac:dyDescent="0.2">
      <c r="A1" s="1220" t="s">
        <v>1153</v>
      </c>
      <c r="C1" s="1220" t="s">
        <v>1153</v>
      </c>
    </row>
    <row r="2" spans="1:3" ht="15" x14ac:dyDescent="0.25">
      <c r="A2" t="s">
        <v>50</v>
      </c>
      <c r="C2" s="1593" t="s">
        <v>388</v>
      </c>
    </row>
    <row r="3" spans="1:3" ht="15" x14ac:dyDescent="0.25">
      <c r="A3" t="s">
        <v>1116</v>
      </c>
      <c r="C3" s="1593" t="s">
        <v>385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L110"/>
  <sheetViews>
    <sheetView showGridLines="0" zoomScaleNormal="100" zoomScaleSheetLayoutView="70" workbookViewId="0">
      <selection activeCell="G3" sqref="G3"/>
    </sheetView>
  </sheetViews>
  <sheetFormatPr defaultColWidth="0" defaultRowHeight="12.75" customHeight="1" zeroHeight="1" x14ac:dyDescent="0.2"/>
  <cols>
    <col min="1" max="1" width="3.625" style="308" customWidth="1"/>
    <col min="2" max="2" width="7.875" style="307" customWidth="1"/>
    <col min="3" max="3" width="30.625" style="304" customWidth="1"/>
    <col min="4" max="5" width="45.625" style="306" customWidth="1"/>
    <col min="6" max="6" width="14.625" style="367" customWidth="1"/>
    <col min="7" max="7" width="10.125" style="367" customWidth="1"/>
    <col min="8" max="8" width="35.625" style="367" customWidth="1"/>
    <col min="9" max="11" width="45.625" style="304" customWidth="1"/>
    <col min="12" max="12" width="3.625" style="305" customWidth="1"/>
    <col min="13" max="64" width="0" style="304" hidden="1" customWidth="1"/>
    <col min="65" max="16384" width="10" style="304" hidden="1"/>
  </cols>
  <sheetData>
    <row r="1" spans="1:40" s="271" customFormat="1" ht="14.25" customHeight="1" x14ac:dyDescent="0.2">
      <c r="A1" s="272"/>
      <c r="B1" s="273"/>
      <c r="C1" s="273"/>
      <c r="D1" s="273"/>
      <c r="E1" s="273"/>
      <c r="F1" s="273"/>
      <c r="G1" s="273"/>
      <c r="H1" s="273"/>
      <c r="I1" s="273"/>
      <c r="J1" s="273"/>
      <c r="K1" s="273"/>
    </row>
    <row r="2" spans="1:40" s="3" customFormat="1" ht="19.5" customHeight="1" x14ac:dyDescent="0.2">
      <c r="A2" s="274"/>
      <c r="B2" s="13" t="s">
        <v>471</v>
      </c>
      <c r="C2" s="13"/>
      <c r="D2" s="13"/>
      <c r="E2" s="13"/>
      <c r="F2" s="382"/>
      <c r="G2" s="382"/>
      <c r="H2" s="382"/>
      <c r="I2" s="13"/>
      <c r="J2" s="13"/>
      <c r="K2" s="13"/>
      <c r="L2" s="276"/>
    </row>
    <row r="3" spans="1:40" s="276" customFormat="1" ht="9.9499999999999993" customHeight="1" x14ac:dyDescent="0.2">
      <c r="A3" s="274"/>
      <c r="B3" s="1544" t="b">
        <v>0</v>
      </c>
      <c r="C3" s="275"/>
      <c r="D3" s="275"/>
      <c r="E3" s="275"/>
      <c r="F3" s="381"/>
      <c r="G3" s="381"/>
      <c r="H3" s="381"/>
      <c r="I3" s="275"/>
      <c r="J3" s="275"/>
      <c r="K3" s="275"/>
    </row>
    <row r="4" spans="1:40" s="276" customFormat="1" ht="31.5" customHeight="1" x14ac:dyDescent="0.2">
      <c r="A4" s="274"/>
      <c r="B4" s="2232"/>
      <c r="C4" s="2232"/>
      <c r="D4" s="275"/>
      <c r="E4" s="275"/>
      <c r="F4" s="381"/>
      <c r="G4" s="381"/>
      <c r="H4" s="381"/>
      <c r="I4" s="275"/>
      <c r="J4" s="275"/>
      <c r="K4" s="275"/>
    </row>
    <row r="5" spans="1:40" s="276" customFormat="1" ht="15" customHeight="1" x14ac:dyDescent="0.2">
      <c r="A5" s="274"/>
      <c r="B5" s="1767" t="str">
        <f>IF(B3=FALSE,"Please highlight any cells in which policy tools changed relative to the previous exercise","")</f>
        <v>Please highlight any cells in which policy tools changed relative to the previous exercise</v>
      </c>
      <c r="C5" s="1768"/>
      <c r="D5" s="275"/>
      <c r="E5" s="275"/>
      <c r="F5" s="381"/>
      <c r="G5" s="381"/>
      <c r="H5" s="381"/>
      <c r="I5" s="275"/>
      <c r="J5" s="275"/>
      <c r="K5" s="275"/>
    </row>
    <row r="6" spans="1:40" s="271" customFormat="1" ht="12" customHeight="1" x14ac:dyDescent="0.2">
      <c r="B6" s="349" t="s">
        <v>429</v>
      </c>
      <c r="C6" s="277"/>
      <c r="D6" s="273"/>
      <c r="E6" s="273"/>
      <c r="I6" s="347"/>
      <c r="J6" s="273"/>
      <c r="K6" s="273"/>
      <c r="L6" s="273"/>
      <c r="N6" s="273"/>
      <c r="O6" s="273"/>
      <c r="P6" s="273"/>
      <c r="Q6" s="273"/>
      <c r="R6" s="273"/>
      <c r="S6" s="273"/>
      <c r="U6" s="273"/>
      <c r="V6" s="273"/>
      <c r="W6" s="273"/>
      <c r="X6" s="273"/>
      <c r="Y6" s="273"/>
      <c r="Z6" s="273"/>
      <c r="AB6" s="273"/>
      <c r="AC6" s="273"/>
      <c r="AD6" s="273"/>
      <c r="AE6" s="273"/>
      <c r="AF6" s="273"/>
      <c r="AG6" s="273"/>
      <c r="AI6" s="273"/>
      <c r="AJ6" s="273"/>
      <c r="AK6" s="273"/>
      <c r="AL6" s="273"/>
      <c r="AM6" s="273"/>
      <c r="AN6" s="273"/>
    </row>
    <row r="7" spans="1:40" s="342" customFormat="1" ht="12" customHeight="1" x14ac:dyDescent="0.25">
      <c r="A7" s="308"/>
      <c r="B7" s="345"/>
      <c r="C7" s="345"/>
      <c r="D7" s="345"/>
      <c r="E7" s="345"/>
      <c r="F7" s="380"/>
      <c r="G7" s="380"/>
      <c r="H7" s="380"/>
      <c r="I7" s="345"/>
      <c r="J7" s="345"/>
      <c r="K7" s="345"/>
    </row>
    <row r="8" spans="1:40" s="305" customFormat="1" ht="45" customHeight="1" x14ac:dyDescent="0.2">
      <c r="A8" s="308"/>
      <c r="B8" s="2233" t="s">
        <v>352</v>
      </c>
      <c r="C8" s="2233"/>
      <c r="D8" s="2234" t="s">
        <v>1601</v>
      </c>
      <c r="E8" s="2235"/>
      <c r="F8" s="537"/>
      <c r="G8" s="538"/>
      <c r="H8" s="538"/>
      <c r="I8" s="344"/>
      <c r="J8" s="344"/>
      <c r="K8" s="343"/>
    </row>
    <row r="9" spans="1:40" s="305" customFormat="1" ht="45" customHeight="1" x14ac:dyDescent="0.2">
      <c r="A9" s="341"/>
      <c r="B9" s="2236" t="s">
        <v>351</v>
      </c>
      <c r="C9" s="2236"/>
      <c r="D9" s="2237" t="s">
        <v>1602</v>
      </c>
      <c r="E9" s="2238"/>
      <c r="F9" s="538"/>
      <c r="G9" s="538"/>
      <c r="H9" s="538"/>
      <c r="I9" s="344"/>
      <c r="J9" s="344"/>
      <c r="K9" s="343"/>
    </row>
    <row r="10" spans="1:40" s="342" customFormat="1" ht="20.100000000000001" customHeight="1" x14ac:dyDescent="0.2">
      <c r="A10" s="341"/>
      <c r="B10" s="341"/>
      <c r="C10" s="320"/>
      <c r="D10" s="320"/>
      <c r="E10" s="320"/>
      <c r="F10" s="379"/>
      <c r="G10" s="379"/>
      <c r="H10" s="379"/>
      <c r="I10" s="320"/>
      <c r="J10" s="320"/>
      <c r="K10" s="320"/>
    </row>
    <row r="11" spans="1:40" ht="45" customHeight="1" x14ac:dyDescent="0.2">
      <c r="A11" s="341"/>
      <c r="B11" s="2231" t="s">
        <v>350</v>
      </c>
      <c r="C11" s="2231"/>
      <c r="D11" s="532" t="s">
        <v>349</v>
      </c>
      <c r="E11" s="533" t="s">
        <v>399</v>
      </c>
      <c r="F11" s="2225" t="s">
        <v>1127</v>
      </c>
      <c r="G11" s="2226"/>
      <c r="H11" s="2227"/>
      <c r="I11" s="534" t="s">
        <v>348</v>
      </c>
      <c r="J11" s="533" t="s">
        <v>347</v>
      </c>
      <c r="K11" s="535" t="s">
        <v>346</v>
      </c>
    </row>
    <row r="12" spans="1:40" s="306" customFormat="1" ht="45" customHeight="1" x14ac:dyDescent="0.2">
      <c r="A12" s="340"/>
      <c r="B12" s="2228" t="s">
        <v>345</v>
      </c>
      <c r="C12" s="2224" t="s">
        <v>344</v>
      </c>
      <c r="D12" s="353" t="s">
        <v>377</v>
      </c>
      <c r="E12" s="353" t="s">
        <v>392</v>
      </c>
      <c r="F12" s="539" t="s">
        <v>395</v>
      </c>
      <c r="G12" s="544" t="s">
        <v>391</v>
      </c>
      <c r="H12" s="2201" t="s">
        <v>1128</v>
      </c>
      <c r="I12" s="2191"/>
      <c r="J12" s="2188"/>
      <c r="K12" s="2189"/>
      <c r="L12" s="309"/>
    </row>
    <row r="13" spans="1:40" s="306" customFormat="1" ht="45" customHeight="1" x14ac:dyDescent="0.2">
      <c r="A13" s="340"/>
      <c r="B13" s="2229"/>
      <c r="C13" s="2219"/>
      <c r="D13" s="2217" t="s">
        <v>397</v>
      </c>
      <c r="E13" s="2217" t="s">
        <v>398</v>
      </c>
      <c r="F13" s="540" t="s">
        <v>394</v>
      </c>
      <c r="G13" s="545" t="s">
        <v>391</v>
      </c>
      <c r="H13" s="2202"/>
      <c r="I13" s="2182"/>
      <c r="J13" s="2184"/>
      <c r="K13" s="2190"/>
      <c r="L13" s="309"/>
    </row>
    <row r="14" spans="1:40" s="306" customFormat="1" ht="45" customHeight="1" x14ac:dyDescent="0.2">
      <c r="A14" s="340"/>
      <c r="B14" s="2229"/>
      <c r="C14" s="2219"/>
      <c r="D14" s="2217"/>
      <c r="E14" s="2217"/>
      <c r="F14" s="540" t="s">
        <v>393</v>
      </c>
      <c r="G14" s="545" t="s">
        <v>391</v>
      </c>
      <c r="H14" s="2202"/>
      <c r="I14" s="2182"/>
      <c r="J14" s="2184"/>
      <c r="K14" s="2190"/>
      <c r="L14" s="309"/>
    </row>
    <row r="15" spans="1:40" s="306" customFormat="1" ht="45" customHeight="1" x14ac:dyDescent="0.2">
      <c r="A15" s="340"/>
      <c r="B15" s="2229"/>
      <c r="C15" s="2219" t="s">
        <v>343</v>
      </c>
      <c r="D15" s="361" t="s">
        <v>377</v>
      </c>
      <c r="E15" s="361" t="s">
        <v>392</v>
      </c>
      <c r="F15" s="540" t="s">
        <v>395</v>
      </c>
      <c r="G15" s="545" t="s">
        <v>391</v>
      </c>
      <c r="H15" s="2202" t="s">
        <v>1128</v>
      </c>
      <c r="I15" s="2182"/>
      <c r="J15" s="2184"/>
      <c r="K15" s="2190"/>
      <c r="L15" s="309"/>
    </row>
    <row r="16" spans="1:40" s="306" customFormat="1" ht="45" customHeight="1" x14ac:dyDescent="0.2">
      <c r="A16" s="340"/>
      <c r="B16" s="2229"/>
      <c r="C16" s="2219"/>
      <c r="D16" s="2217" t="s">
        <v>397</v>
      </c>
      <c r="E16" s="2217" t="s">
        <v>398</v>
      </c>
      <c r="F16" s="540" t="s">
        <v>394</v>
      </c>
      <c r="G16" s="545" t="s">
        <v>391</v>
      </c>
      <c r="H16" s="2202"/>
      <c r="I16" s="2182"/>
      <c r="J16" s="2184"/>
      <c r="K16" s="2190"/>
      <c r="L16" s="309"/>
    </row>
    <row r="17" spans="1:12" s="306" customFormat="1" ht="45" customHeight="1" x14ac:dyDescent="0.2">
      <c r="A17" s="339"/>
      <c r="B17" s="2229"/>
      <c r="C17" s="2219"/>
      <c r="D17" s="2217"/>
      <c r="E17" s="2217"/>
      <c r="F17" s="540" t="s">
        <v>393</v>
      </c>
      <c r="G17" s="545" t="s">
        <v>391</v>
      </c>
      <c r="H17" s="2202"/>
      <c r="I17" s="2182"/>
      <c r="J17" s="2184"/>
      <c r="K17" s="2190"/>
      <c r="L17" s="309"/>
    </row>
    <row r="18" spans="1:12" s="306" customFormat="1" ht="45" customHeight="1" x14ac:dyDescent="0.2">
      <c r="A18" s="339"/>
      <c r="B18" s="2229"/>
      <c r="C18" s="2219" t="s">
        <v>342</v>
      </c>
      <c r="D18" s="361" t="s">
        <v>377</v>
      </c>
      <c r="E18" s="361" t="s">
        <v>392</v>
      </c>
      <c r="F18" s="540" t="s">
        <v>395</v>
      </c>
      <c r="G18" s="545" t="s">
        <v>391</v>
      </c>
      <c r="H18" s="2202" t="s">
        <v>1128</v>
      </c>
      <c r="I18" s="2182"/>
      <c r="J18" s="2184"/>
      <c r="K18" s="2190"/>
      <c r="L18" s="309"/>
    </row>
    <row r="19" spans="1:12" s="306" customFormat="1" ht="45" customHeight="1" x14ac:dyDescent="0.2">
      <c r="A19" s="339"/>
      <c r="B19" s="2229"/>
      <c r="C19" s="2219"/>
      <c r="D19" s="2217" t="s">
        <v>397</v>
      </c>
      <c r="E19" s="2217" t="s">
        <v>398</v>
      </c>
      <c r="F19" s="540" t="s">
        <v>394</v>
      </c>
      <c r="G19" s="545" t="s">
        <v>391</v>
      </c>
      <c r="H19" s="2202"/>
      <c r="I19" s="2182"/>
      <c r="J19" s="2184"/>
      <c r="K19" s="2190"/>
      <c r="L19" s="309"/>
    </row>
    <row r="20" spans="1:12" s="306" customFormat="1" ht="45" customHeight="1" x14ac:dyDescent="0.2">
      <c r="A20" s="339"/>
      <c r="B20" s="2229"/>
      <c r="C20" s="2219"/>
      <c r="D20" s="2217"/>
      <c r="E20" s="2217"/>
      <c r="F20" s="540" t="s">
        <v>393</v>
      </c>
      <c r="G20" s="545" t="s">
        <v>391</v>
      </c>
      <c r="H20" s="2202"/>
      <c r="I20" s="2182"/>
      <c r="J20" s="2184"/>
      <c r="K20" s="2190"/>
      <c r="L20" s="309"/>
    </row>
    <row r="21" spans="1:12" s="306" customFormat="1" ht="45" customHeight="1" x14ac:dyDescent="0.2">
      <c r="A21" s="339"/>
      <c r="B21" s="2229"/>
      <c r="C21" s="2219" t="s">
        <v>341</v>
      </c>
      <c r="D21" s="361" t="s">
        <v>377</v>
      </c>
      <c r="E21" s="361" t="s">
        <v>377</v>
      </c>
      <c r="F21" s="540" t="s">
        <v>395</v>
      </c>
      <c r="G21" s="545" t="s">
        <v>391</v>
      </c>
      <c r="H21" s="2202" t="s">
        <v>1128</v>
      </c>
      <c r="I21" s="2182"/>
      <c r="J21" s="2184"/>
      <c r="K21" s="2190"/>
      <c r="L21" s="309"/>
    </row>
    <row r="22" spans="1:12" s="306" customFormat="1" ht="45" customHeight="1" x14ac:dyDescent="0.2">
      <c r="A22" s="339"/>
      <c r="B22" s="2229"/>
      <c r="C22" s="2219"/>
      <c r="D22" s="2217" t="s">
        <v>397</v>
      </c>
      <c r="E22" s="2217" t="s">
        <v>398</v>
      </c>
      <c r="F22" s="540" t="s">
        <v>394</v>
      </c>
      <c r="G22" s="545" t="s">
        <v>391</v>
      </c>
      <c r="H22" s="2202"/>
      <c r="I22" s="2182"/>
      <c r="J22" s="2184"/>
      <c r="K22" s="2190"/>
      <c r="L22" s="309"/>
    </row>
    <row r="23" spans="1:12" s="306" customFormat="1" ht="45" customHeight="1" x14ac:dyDescent="0.2">
      <c r="A23" s="338"/>
      <c r="B23" s="2230"/>
      <c r="C23" s="2220"/>
      <c r="D23" s="2218"/>
      <c r="E23" s="2218"/>
      <c r="F23" s="541" t="s">
        <v>393</v>
      </c>
      <c r="G23" s="546" t="s">
        <v>391</v>
      </c>
      <c r="H23" s="2213"/>
      <c r="I23" s="2214"/>
      <c r="J23" s="2215"/>
      <c r="K23" s="2216"/>
      <c r="L23" s="309"/>
    </row>
    <row r="24" spans="1:12" s="306" customFormat="1" ht="45" customHeight="1" x14ac:dyDescent="0.2">
      <c r="A24" s="338"/>
      <c r="B24" s="2221" t="s">
        <v>340</v>
      </c>
      <c r="C24" s="2224" t="s">
        <v>339</v>
      </c>
      <c r="D24" s="353" t="s">
        <v>377</v>
      </c>
      <c r="E24" s="353" t="s">
        <v>390</v>
      </c>
      <c r="F24" s="539" t="s">
        <v>395</v>
      </c>
      <c r="G24" s="544" t="s">
        <v>391</v>
      </c>
      <c r="H24" s="2201" t="s">
        <v>1128</v>
      </c>
      <c r="I24" s="2191"/>
      <c r="J24" s="2188"/>
      <c r="K24" s="2189"/>
      <c r="L24" s="309"/>
    </row>
    <row r="25" spans="1:12" s="306" customFormat="1" ht="45" customHeight="1" x14ac:dyDescent="0.2">
      <c r="A25" s="338"/>
      <c r="B25" s="2222"/>
      <c r="C25" s="2219"/>
      <c r="D25" s="2217" t="s">
        <v>397</v>
      </c>
      <c r="E25" s="2217" t="s">
        <v>398</v>
      </c>
      <c r="F25" s="540" t="s">
        <v>394</v>
      </c>
      <c r="G25" s="545" t="s">
        <v>391</v>
      </c>
      <c r="H25" s="2202"/>
      <c r="I25" s="2182"/>
      <c r="J25" s="2184"/>
      <c r="K25" s="2190"/>
      <c r="L25" s="309"/>
    </row>
    <row r="26" spans="1:12" s="306" customFormat="1" ht="45" customHeight="1" x14ac:dyDescent="0.2">
      <c r="A26" s="338"/>
      <c r="B26" s="2222"/>
      <c r="C26" s="2219"/>
      <c r="D26" s="2217"/>
      <c r="E26" s="2217"/>
      <c r="F26" s="540" t="s">
        <v>393</v>
      </c>
      <c r="G26" s="545" t="s">
        <v>391</v>
      </c>
      <c r="H26" s="2202"/>
      <c r="I26" s="2182"/>
      <c r="J26" s="2184"/>
      <c r="K26" s="2190"/>
      <c r="L26" s="309"/>
    </row>
    <row r="27" spans="1:12" s="306" customFormat="1" ht="45" customHeight="1" x14ac:dyDescent="0.2">
      <c r="A27" s="338"/>
      <c r="B27" s="2222"/>
      <c r="C27" s="2219" t="s">
        <v>338</v>
      </c>
      <c r="D27" s="361" t="s">
        <v>377</v>
      </c>
      <c r="E27" s="361" t="s">
        <v>390</v>
      </c>
      <c r="F27" s="540" t="s">
        <v>395</v>
      </c>
      <c r="G27" s="545" t="s">
        <v>391</v>
      </c>
      <c r="H27" s="2202" t="s">
        <v>1128</v>
      </c>
      <c r="I27" s="2182"/>
      <c r="J27" s="2184"/>
      <c r="K27" s="2190"/>
      <c r="L27" s="309"/>
    </row>
    <row r="28" spans="1:12" s="306" customFormat="1" ht="45" customHeight="1" x14ac:dyDescent="0.2">
      <c r="A28" s="338"/>
      <c r="B28" s="2222"/>
      <c r="C28" s="2219"/>
      <c r="D28" s="2217" t="s">
        <v>397</v>
      </c>
      <c r="E28" s="2217" t="s">
        <v>398</v>
      </c>
      <c r="F28" s="540" t="s">
        <v>394</v>
      </c>
      <c r="G28" s="545" t="s">
        <v>391</v>
      </c>
      <c r="H28" s="2202"/>
      <c r="I28" s="2182"/>
      <c r="J28" s="2184"/>
      <c r="K28" s="2190"/>
      <c r="L28" s="309"/>
    </row>
    <row r="29" spans="1:12" s="306" customFormat="1" ht="45" customHeight="1" x14ac:dyDescent="0.2">
      <c r="A29" s="338"/>
      <c r="B29" s="2222"/>
      <c r="C29" s="2219"/>
      <c r="D29" s="2217"/>
      <c r="E29" s="2217"/>
      <c r="F29" s="540" t="s">
        <v>393</v>
      </c>
      <c r="G29" s="545" t="s">
        <v>391</v>
      </c>
      <c r="H29" s="2202"/>
      <c r="I29" s="2182"/>
      <c r="J29" s="2184"/>
      <c r="K29" s="2190"/>
      <c r="L29" s="309"/>
    </row>
    <row r="30" spans="1:12" s="306" customFormat="1" ht="45" customHeight="1" x14ac:dyDescent="0.2">
      <c r="A30" s="338"/>
      <c r="B30" s="2222"/>
      <c r="C30" s="2219" t="s">
        <v>337</v>
      </c>
      <c r="D30" s="361" t="s">
        <v>377</v>
      </c>
      <c r="E30" s="361" t="s">
        <v>390</v>
      </c>
      <c r="F30" s="540" t="s">
        <v>395</v>
      </c>
      <c r="G30" s="545" t="s">
        <v>391</v>
      </c>
      <c r="H30" s="2202" t="s">
        <v>1128</v>
      </c>
      <c r="I30" s="2182"/>
      <c r="J30" s="2184"/>
      <c r="K30" s="2190"/>
      <c r="L30" s="309"/>
    </row>
    <row r="31" spans="1:12" s="306" customFormat="1" ht="45" customHeight="1" x14ac:dyDescent="0.2">
      <c r="A31" s="338"/>
      <c r="B31" s="2222"/>
      <c r="C31" s="2219"/>
      <c r="D31" s="2217" t="s">
        <v>397</v>
      </c>
      <c r="E31" s="2217" t="s">
        <v>398</v>
      </c>
      <c r="F31" s="540" t="s">
        <v>394</v>
      </c>
      <c r="G31" s="545" t="s">
        <v>391</v>
      </c>
      <c r="H31" s="2202"/>
      <c r="I31" s="2182"/>
      <c r="J31" s="2184"/>
      <c r="K31" s="2190"/>
      <c r="L31" s="309"/>
    </row>
    <row r="32" spans="1:12" s="306" customFormat="1" ht="45" customHeight="1" x14ac:dyDescent="0.2">
      <c r="A32" s="338"/>
      <c r="B32" s="2223"/>
      <c r="C32" s="2220"/>
      <c r="D32" s="2218"/>
      <c r="E32" s="2218"/>
      <c r="F32" s="541" t="s">
        <v>393</v>
      </c>
      <c r="G32" s="546" t="s">
        <v>391</v>
      </c>
      <c r="H32" s="2213"/>
      <c r="I32" s="2214"/>
      <c r="J32" s="2215"/>
      <c r="K32" s="2216"/>
      <c r="L32" s="309"/>
    </row>
    <row r="33" spans="1:30" s="306" customFormat="1" ht="45" customHeight="1" x14ac:dyDescent="0.2">
      <c r="A33" s="338"/>
      <c r="B33" s="2207" t="s">
        <v>336</v>
      </c>
      <c r="C33" s="2208"/>
      <c r="D33" s="353" t="s">
        <v>377</v>
      </c>
      <c r="E33" s="353" t="s">
        <v>389</v>
      </c>
      <c r="F33" s="539" t="s">
        <v>395</v>
      </c>
      <c r="G33" s="544" t="s">
        <v>391</v>
      </c>
      <c r="H33" s="2201" t="s">
        <v>1128</v>
      </c>
      <c r="I33" s="2191"/>
      <c r="J33" s="2188"/>
      <c r="K33" s="2189"/>
      <c r="L33" s="309"/>
    </row>
    <row r="34" spans="1:30" s="306" customFormat="1" ht="45" customHeight="1" x14ac:dyDescent="0.2">
      <c r="A34" s="338"/>
      <c r="B34" s="2209"/>
      <c r="C34" s="2210"/>
      <c r="D34" s="2217" t="s">
        <v>397</v>
      </c>
      <c r="E34" s="2217" t="s">
        <v>398</v>
      </c>
      <c r="F34" s="540" t="s">
        <v>394</v>
      </c>
      <c r="G34" s="545" t="s">
        <v>391</v>
      </c>
      <c r="H34" s="2202"/>
      <c r="I34" s="2182"/>
      <c r="J34" s="2184"/>
      <c r="K34" s="2190"/>
      <c r="L34" s="309"/>
    </row>
    <row r="35" spans="1:30" s="306" customFormat="1" ht="45" customHeight="1" x14ac:dyDescent="0.2">
      <c r="A35" s="338"/>
      <c r="B35" s="2211"/>
      <c r="C35" s="2212"/>
      <c r="D35" s="2218"/>
      <c r="E35" s="2218"/>
      <c r="F35" s="541" t="s">
        <v>393</v>
      </c>
      <c r="G35" s="546" t="s">
        <v>391</v>
      </c>
      <c r="H35" s="2213"/>
      <c r="I35" s="2214"/>
      <c r="J35" s="2215"/>
      <c r="K35" s="2216"/>
      <c r="L35" s="309"/>
    </row>
    <row r="36" spans="1:30" s="306" customFormat="1" ht="45" customHeight="1" x14ac:dyDescent="0.2">
      <c r="A36" s="338"/>
      <c r="B36" s="2207" t="s">
        <v>335</v>
      </c>
      <c r="C36" s="2208"/>
      <c r="D36" s="353" t="s">
        <v>377</v>
      </c>
      <c r="E36" s="353" t="s">
        <v>415</v>
      </c>
      <c r="F36" s="539" t="s">
        <v>395</v>
      </c>
      <c r="G36" s="544" t="s">
        <v>391</v>
      </c>
      <c r="H36" s="2201" t="s">
        <v>1128</v>
      </c>
      <c r="I36" s="2191"/>
      <c r="J36" s="2188"/>
      <c r="K36" s="2189"/>
      <c r="L36" s="309"/>
    </row>
    <row r="37" spans="1:30" s="306" customFormat="1" ht="45" customHeight="1" x14ac:dyDescent="0.2">
      <c r="A37" s="338"/>
      <c r="B37" s="2209"/>
      <c r="C37" s="2210"/>
      <c r="D37" s="2217" t="s">
        <v>397</v>
      </c>
      <c r="E37" s="2217" t="s">
        <v>398</v>
      </c>
      <c r="F37" s="540" t="s">
        <v>394</v>
      </c>
      <c r="G37" s="545" t="s">
        <v>391</v>
      </c>
      <c r="H37" s="2202"/>
      <c r="I37" s="2182"/>
      <c r="J37" s="2184"/>
      <c r="K37" s="2190"/>
      <c r="L37" s="309"/>
    </row>
    <row r="38" spans="1:30" s="335" customFormat="1" ht="45" customHeight="1" x14ac:dyDescent="0.2">
      <c r="A38" s="338"/>
      <c r="B38" s="2211"/>
      <c r="C38" s="2212"/>
      <c r="D38" s="2218"/>
      <c r="E38" s="2218"/>
      <c r="F38" s="541" t="s">
        <v>393</v>
      </c>
      <c r="G38" s="546" t="s">
        <v>391</v>
      </c>
      <c r="H38" s="2213"/>
      <c r="I38" s="2214"/>
      <c r="J38" s="2215"/>
      <c r="K38" s="2216"/>
      <c r="L38" s="309"/>
    </row>
    <row r="39" spans="1:30" s="335" customFormat="1" ht="45" customHeight="1" x14ac:dyDescent="0.2">
      <c r="A39" s="337"/>
      <c r="B39" s="2192" t="s">
        <v>334</v>
      </c>
      <c r="C39" s="2195" t="s">
        <v>411</v>
      </c>
      <c r="D39" s="2197" t="s">
        <v>396</v>
      </c>
      <c r="E39" s="2199"/>
      <c r="F39" s="539" t="s">
        <v>395</v>
      </c>
      <c r="G39" s="544" t="s">
        <v>391</v>
      </c>
      <c r="H39" s="2201" t="s">
        <v>1603</v>
      </c>
      <c r="I39" s="2191"/>
      <c r="J39" s="2188"/>
      <c r="K39" s="2189"/>
      <c r="L39" s="336"/>
    </row>
    <row r="40" spans="1:30" s="335" customFormat="1" ht="45" customHeight="1" x14ac:dyDescent="0.2">
      <c r="A40" s="337"/>
      <c r="B40" s="2193"/>
      <c r="C40" s="2196"/>
      <c r="D40" s="2198"/>
      <c r="E40" s="2200"/>
      <c r="F40" s="540" t="s">
        <v>394</v>
      </c>
      <c r="G40" s="545" t="s">
        <v>391</v>
      </c>
      <c r="H40" s="2202"/>
      <c r="I40" s="2182"/>
      <c r="J40" s="2184"/>
      <c r="K40" s="2190"/>
      <c r="L40" s="336"/>
    </row>
    <row r="41" spans="1:30" s="335" customFormat="1" ht="45" customHeight="1" x14ac:dyDescent="0.2">
      <c r="A41" s="337"/>
      <c r="B41" s="2193"/>
      <c r="C41" s="2196"/>
      <c r="D41" s="2198"/>
      <c r="E41" s="2200"/>
      <c r="F41" s="540" t="s">
        <v>393</v>
      </c>
      <c r="G41" s="545" t="s">
        <v>391</v>
      </c>
      <c r="H41" s="2202"/>
      <c r="I41" s="2182"/>
      <c r="J41" s="2184"/>
      <c r="K41" s="2190"/>
      <c r="L41" s="336"/>
    </row>
    <row r="42" spans="1:30" s="335" customFormat="1" ht="45" customHeight="1" x14ac:dyDescent="0.2">
      <c r="A42" s="337"/>
      <c r="B42" s="2193"/>
      <c r="C42" s="2196" t="s">
        <v>411</v>
      </c>
      <c r="D42" s="2198" t="s">
        <v>396</v>
      </c>
      <c r="E42" s="2200"/>
      <c r="F42" s="540" t="s">
        <v>395</v>
      </c>
      <c r="G42" s="545" t="s">
        <v>391</v>
      </c>
      <c r="H42" s="2202" t="s">
        <v>1603</v>
      </c>
      <c r="I42" s="2182"/>
      <c r="J42" s="2184"/>
      <c r="K42" s="2190"/>
      <c r="L42" s="336"/>
    </row>
    <row r="43" spans="1:30" s="335" customFormat="1" ht="45" customHeight="1" x14ac:dyDescent="0.2">
      <c r="A43" s="337"/>
      <c r="B43" s="2193"/>
      <c r="C43" s="2196"/>
      <c r="D43" s="2198"/>
      <c r="E43" s="2200"/>
      <c r="F43" s="540" t="s">
        <v>394</v>
      </c>
      <c r="G43" s="545" t="s">
        <v>391</v>
      </c>
      <c r="H43" s="2202"/>
      <c r="I43" s="2182"/>
      <c r="J43" s="2184"/>
      <c r="K43" s="2190"/>
      <c r="L43" s="336"/>
    </row>
    <row r="44" spans="1:30" s="335" customFormat="1" ht="45" customHeight="1" x14ac:dyDescent="0.2">
      <c r="A44" s="337"/>
      <c r="B44" s="2193"/>
      <c r="C44" s="2196"/>
      <c r="D44" s="2198"/>
      <c r="E44" s="2200"/>
      <c r="F44" s="540" t="s">
        <v>393</v>
      </c>
      <c r="G44" s="545" t="s">
        <v>391</v>
      </c>
      <c r="H44" s="2202"/>
      <c r="I44" s="2182"/>
      <c r="J44" s="2184"/>
      <c r="K44" s="2190"/>
      <c r="L44" s="336"/>
    </row>
    <row r="45" spans="1:30" s="335" customFormat="1" ht="45" customHeight="1" x14ac:dyDescent="0.2">
      <c r="A45" s="337"/>
      <c r="B45" s="2193"/>
      <c r="C45" s="2196" t="s">
        <v>411</v>
      </c>
      <c r="D45" s="2198" t="s">
        <v>396</v>
      </c>
      <c r="E45" s="2200"/>
      <c r="F45" s="540" t="s">
        <v>395</v>
      </c>
      <c r="G45" s="545" t="s">
        <v>391</v>
      </c>
      <c r="H45" s="2202" t="s">
        <v>1603</v>
      </c>
      <c r="I45" s="2182"/>
      <c r="J45" s="2184"/>
      <c r="K45" s="2186"/>
      <c r="L45" s="336"/>
    </row>
    <row r="46" spans="1:30" s="335" customFormat="1" ht="45" customHeight="1" x14ac:dyDescent="0.2">
      <c r="A46" s="337"/>
      <c r="B46" s="2193"/>
      <c r="C46" s="2196"/>
      <c r="D46" s="2198"/>
      <c r="E46" s="2200"/>
      <c r="F46" s="540" t="s">
        <v>394</v>
      </c>
      <c r="G46" s="545" t="s">
        <v>391</v>
      </c>
      <c r="H46" s="2202"/>
      <c r="I46" s="2182"/>
      <c r="J46" s="2184"/>
      <c r="K46" s="2186"/>
      <c r="L46" s="336"/>
    </row>
    <row r="47" spans="1:30" s="335" customFormat="1" ht="45" customHeight="1" thickBot="1" x14ac:dyDescent="0.25">
      <c r="A47" s="337"/>
      <c r="B47" s="2194"/>
      <c r="C47" s="2203"/>
      <c r="D47" s="2204"/>
      <c r="E47" s="2205"/>
      <c r="F47" s="542" t="s">
        <v>393</v>
      </c>
      <c r="G47" s="547" t="s">
        <v>391</v>
      </c>
      <c r="H47" s="2206"/>
      <c r="I47" s="2183"/>
      <c r="J47" s="2185"/>
      <c r="K47" s="2187"/>
      <c r="L47" s="336"/>
    </row>
    <row r="48" spans="1:30" s="276" customFormat="1" ht="14.25" x14ac:dyDescent="0.2">
      <c r="F48" s="332"/>
      <c r="G48" s="332"/>
      <c r="H48" s="332"/>
      <c r="I48" s="274"/>
      <c r="J48" s="274"/>
      <c r="K48" s="274"/>
      <c r="L48" s="274"/>
      <c r="M48" s="274"/>
      <c r="N48" s="274"/>
      <c r="O48" s="274"/>
      <c r="P48" s="274"/>
      <c r="Q48" s="274"/>
      <c r="R48" s="274"/>
      <c r="S48" s="274"/>
      <c r="T48" s="274"/>
      <c r="U48" s="274"/>
      <c r="V48" s="274"/>
      <c r="W48" s="274"/>
      <c r="X48" s="274"/>
      <c r="Y48" s="274"/>
      <c r="Z48" s="274"/>
      <c r="AA48" s="274"/>
      <c r="AB48" s="274"/>
      <c r="AC48" s="274"/>
      <c r="AD48" s="274"/>
    </row>
    <row r="49" spans="1:42" s="332" customFormat="1" ht="15.95" customHeight="1" x14ac:dyDescent="0.2">
      <c r="A49" s="334"/>
      <c r="B49" s="333" t="s">
        <v>84</v>
      </c>
      <c r="E49" s="333"/>
      <c r="J49" s="333"/>
    </row>
    <row r="50" spans="1:42" s="276" customFormat="1" ht="14.25" customHeight="1" x14ac:dyDescent="0.2">
      <c r="B50" s="331" t="s">
        <v>333</v>
      </c>
      <c r="D50" s="331"/>
      <c r="E50" s="331"/>
      <c r="F50" s="332"/>
      <c r="G50" s="332"/>
      <c r="H50" s="332"/>
      <c r="I50" s="331"/>
      <c r="J50" s="331"/>
      <c r="L50" s="331"/>
      <c r="N50" s="331"/>
      <c r="P50" s="331"/>
      <c r="R50" s="331"/>
      <c r="T50" s="331"/>
      <c r="V50" s="331"/>
      <c r="X50" s="331"/>
      <c r="Z50" s="331"/>
      <c r="AB50" s="331"/>
      <c r="AD50" s="331"/>
    </row>
    <row r="51" spans="1:42" s="271" customFormat="1" ht="14.25" x14ac:dyDescent="0.2">
      <c r="B51" s="273" t="s">
        <v>474</v>
      </c>
      <c r="C51" s="273"/>
      <c r="D51" s="273"/>
      <c r="E51" s="273"/>
      <c r="F51" s="378"/>
      <c r="G51" s="378"/>
      <c r="H51" s="378"/>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row>
    <row r="52" spans="1:42" s="305" customFormat="1" ht="20.100000000000001" customHeight="1" x14ac:dyDescent="0.2">
      <c r="A52" s="308"/>
      <c r="B52" s="310"/>
      <c r="C52" s="323"/>
      <c r="D52" s="326"/>
      <c r="E52" s="326"/>
      <c r="F52" s="332"/>
      <c r="G52" s="332"/>
      <c r="H52" s="332"/>
      <c r="I52" s="324"/>
      <c r="J52" s="324"/>
      <c r="K52" s="323"/>
    </row>
    <row r="53" spans="1:42" s="305" customFormat="1" ht="20.100000000000001" hidden="1" customHeight="1" x14ac:dyDescent="0.2">
      <c r="A53" s="308"/>
      <c r="B53" s="543" t="s">
        <v>377</v>
      </c>
      <c r="C53" s="329"/>
      <c r="D53" s="543" t="s">
        <v>392</v>
      </c>
      <c r="E53" s="326"/>
      <c r="F53" s="377"/>
      <c r="G53" s="401" t="s">
        <v>391</v>
      </c>
      <c r="H53" s="352" t="s">
        <v>390</v>
      </c>
      <c r="I53" s="352" t="s">
        <v>389</v>
      </c>
      <c r="J53" s="352" t="s">
        <v>415</v>
      </c>
      <c r="K53" s="323"/>
    </row>
    <row r="54" spans="1:42" s="305" customFormat="1" ht="20.100000000000001" hidden="1" customHeight="1" x14ac:dyDescent="0.2">
      <c r="A54" s="308"/>
      <c r="B54" s="389" t="s">
        <v>412</v>
      </c>
      <c r="C54" s="328"/>
      <c r="D54" s="328" t="s">
        <v>332</v>
      </c>
      <c r="E54" s="326"/>
      <c r="F54" s="273"/>
      <c r="G54" s="389" t="s">
        <v>388</v>
      </c>
      <c r="H54" s="328" t="s">
        <v>387</v>
      </c>
      <c r="I54" s="328" t="s">
        <v>386</v>
      </c>
      <c r="J54" s="328" t="s">
        <v>387</v>
      </c>
      <c r="K54" s="323"/>
    </row>
    <row r="55" spans="1:42" s="305" customFormat="1" ht="20.100000000000001" hidden="1" customHeight="1" x14ac:dyDescent="0.2">
      <c r="A55" s="308"/>
      <c r="B55" s="389" t="s">
        <v>413</v>
      </c>
      <c r="C55" s="328"/>
      <c r="D55" s="327" t="s">
        <v>410</v>
      </c>
      <c r="E55" s="326"/>
      <c r="F55" s="376"/>
      <c r="G55" s="399" t="s">
        <v>385</v>
      </c>
      <c r="H55" s="328" t="s">
        <v>384</v>
      </c>
      <c r="I55" s="328" t="s">
        <v>383</v>
      </c>
      <c r="J55" s="328" t="s">
        <v>384</v>
      </c>
      <c r="K55" s="323"/>
    </row>
    <row r="56" spans="1:42" s="305" customFormat="1" ht="20.100000000000001" hidden="1" customHeight="1" x14ac:dyDescent="0.2">
      <c r="A56" s="308"/>
      <c r="B56" s="389" t="s">
        <v>414</v>
      </c>
      <c r="C56" s="328"/>
      <c r="D56" s="327" t="s">
        <v>331</v>
      </c>
      <c r="E56" s="326"/>
      <c r="F56" s="376"/>
      <c r="G56" s="328"/>
      <c r="H56" s="328" t="s">
        <v>382</v>
      </c>
      <c r="I56" s="328"/>
      <c r="J56" s="328" t="s">
        <v>382</v>
      </c>
      <c r="K56" s="323"/>
    </row>
    <row r="57" spans="1:42" s="305" customFormat="1" ht="14.25" x14ac:dyDescent="0.2">
      <c r="A57" s="319"/>
      <c r="B57" s="310"/>
      <c r="C57" s="320"/>
      <c r="D57" s="322"/>
      <c r="E57" s="322"/>
      <c r="F57" s="376"/>
      <c r="G57" s="376"/>
      <c r="H57" s="376"/>
      <c r="I57" s="320"/>
      <c r="J57" s="320"/>
      <c r="K57" s="320"/>
    </row>
    <row r="58" spans="1:42" s="305" customFormat="1" ht="14.25" hidden="1" x14ac:dyDescent="0.2">
      <c r="A58" s="319"/>
      <c r="B58" s="310"/>
      <c r="C58" s="318"/>
      <c r="D58" s="315"/>
      <c r="E58" s="315"/>
      <c r="F58" s="376"/>
      <c r="G58" s="376"/>
      <c r="H58" s="376"/>
      <c r="I58" s="318"/>
      <c r="J58" s="318"/>
      <c r="K58" s="318"/>
    </row>
    <row r="59" spans="1:42" s="305" customFormat="1" ht="14.25" hidden="1" x14ac:dyDescent="0.2">
      <c r="A59" s="319"/>
      <c r="B59" s="310"/>
      <c r="C59" s="318"/>
      <c r="D59" s="315"/>
      <c r="E59" s="315"/>
      <c r="F59" s="376"/>
      <c r="G59" s="376"/>
      <c r="H59" s="376"/>
      <c r="I59" s="318"/>
      <c r="J59" s="318"/>
      <c r="K59" s="318"/>
    </row>
    <row r="60" spans="1:42" s="305" customFormat="1" hidden="1" x14ac:dyDescent="0.2">
      <c r="A60" s="308"/>
      <c r="B60" s="310"/>
      <c r="C60" s="318"/>
      <c r="D60" s="315"/>
      <c r="E60" s="315"/>
      <c r="F60" s="375"/>
      <c r="G60" s="375"/>
      <c r="H60" s="375"/>
      <c r="I60" s="318"/>
      <c r="J60" s="318"/>
      <c r="K60" s="318"/>
    </row>
    <row r="61" spans="1:42" s="305" customFormat="1" hidden="1" x14ac:dyDescent="0.2">
      <c r="A61" s="308"/>
      <c r="B61" s="310"/>
      <c r="C61" s="318"/>
      <c r="D61" s="315"/>
      <c r="E61" s="315"/>
      <c r="F61" s="372"/>
      <c r="G61" s="372"/>
      <c r="H61" s="372"/>
      <c r="I61" s="318"/>
      <c r="J61" s="318"/>
      <c r="K61" s="318"/>
    </row>
    <row r="62" spans="1:42" s="305" customFormat="1" hidden="1" x14ac:dyDescent="0.2">
      <c r="A62" s="308"/>
      <c r="B62" s="310"/>
      <c r="C62" s="318"/>
      <c r="D62" s="315"/>
      <c r="E62" s="315"/>
      <c r="F62" s="372"/>
      <c r="G62" s="372"/>
      <c r="H62" s="372"/>
      <c r="I62" s="318"/>
      <c r="J62" s="318"/>
      <c r="K62" s="318"/>
    </row>
    <row r="63" spans="1:42" s="305" customFormat="1" hidden="1" x14ac:dyDescent="0.2">
      <c r="A63" s="308"/>
      <c r="B63" s="310"/>
      <c r="C63" s="314"/>
      <c r="D63" s="316"/>
      <c r="E63" s="316"/>
      <c r="F63" s="372"/>
      <c r="G63" s="372"/>
      <c r="H63" s="372"/>
      <c r="I63" s="314"/>
      <c r="J63" s="314"/>
      <c r="K63" s="314"/>
    </row>
    <row r="64" spans="1:42" s="305" customFormat="1" ht="15" hidden="1" customHeight="1" x14ac:dyDescent="0.2">
      <c r="A64" s="308"/>
      <c r="B64" s="310"/>
      <c r="C64" s="318"/>
      <c r="D64" s="317"/>
      <c r="E64" s="317"/>
      <c r="F64" s="372"/>
      <c r="G64" s="372"/>
      <c r="H64" s="372"/>
      <c r="I64" s="318"/>
      <c r="J64" s="318"/>
      <c r="K64" s="318"/>
    </row>
    <row r="65" spans="1:11" s="305" customFormat="1" ht="15" hidden="1" customHeight="1" x14ac:dyDescent="0.2">
      <c r="A65" s="308"/>
      <c r="B65" s="1843"/>
      <c r="C65" s="1843"/>
      <c r="D65" s="1843"/>
      <c r="E65" s="1843"/>
      <c r="F65" s="372"/>
      <c r="G65" s="372"/>
      <c r="H65" s="372"/>
      <c r="I65" s="1843"/>
      <c r="J65" s="1843"/>
      <c r="K65" s="1843"/>
    </row>
    <row r="66" spans="1:11" s="305" customFormat="1" ht="15" hidden="1" customHeight="1" x14ac:dyDescent="0.2">
      <c r="A66" s="308"/>
      <c r="B66" s="1843"/>
      <c r="C66" s="1843"/>
      <c r="D66" s="1843"/>
      <c r="E66" s="1843"/>
      <c r="F66" s="373"/>
      <c r="G66" s="373"/>
      <c r="H66" s="373"/>
      <c r="I66" s="1843"/>
      <c r="J66" s="1843"/>
      <c r="K66" s="1843"/>
    </row>
    <row r="67" spans="1:11" s="305" customFormat="1" ht="14.25" hidden="1" customHeight="1" x14ac:dyDescent="0.2">
      <c r="A67" s="308"/>
      <c r="B67" s="310"/>
      <c r="C67" s="318"/>
      <c r="D67" s="315"/>
      <c r="E67" s="315"/>
      <c r="F67" s="374"/>
      <c r="G67" s="374"/>
      <c r="H67" s="374"/>
      <c r="I67" s="318"/>
      <c r="J67" s="318"/>
      <c r="K67" s="318"/>
    </row>
    <row r="68" spans="1:11" s="305" customFormat="1" ht="14.25" hidden="1" customHeight="1" x14ac:dyDescent="0.2">
      <c r="A68" s="308"/>
      <c r="B68" s="310"/>
      <c r="C68" s="318"/>
      <c r="D68" s="315"/>
      <c r="E68" s="315"/>
      <c r="F68" s="1843"/>
      <c r="G68" s="1843"/>
      <c r="H68" s="1843"/>
      <c r="I68" s="318"/>
      <c r="J68" s="318"/>
      <c r="K68" s="318"/>
    </row>
    <row r="69" spans="1:11" s="305" customFormat="1" ht="14.25" hidden="1" customHeight="1" x14ac:dyDescent="0.2">
      <c r="A69" s="308"/>
      <c r="B69" s="310"/>
      <c r="C69" s="314"/>
      <c r="D69" s="315"/>
      <c r="E69" s="315"/>
      <c r="F69" s="1843"/>
      <c r="G69" s="1843"/>
      <c r="H69" s="1843"/>
      <c r="I69" s="314"/>
      <c r="J69" s="314"/>
      <c r="K69" s="314"/>
    </row>
    <row r="70" spans="1:11" s="305" customFormat="1" ht="14.25" hidden="1" customHeight="1" x14ac:dyDescent="0.2">
      <c r="A70" s="308"/>
      <c r="B70" s="310"/>
      <c r="C70" s="314"/>
      <c r="D70" s="315"/>
      <c r="E70" s="315"/>
      <c r="F70" s="372"/>
      <c r="G70" s="372"/>
      <c r="H70" s="372"/>
      <c r="I70" s="314"/>
      <c r="J70" s="314"/>
      <c r="K70" s="314"/>
    </row>
    <row r="71" spans="1:11" s="305" customFormat="1" hidden="1" x14ac:dyDescent="0.2">
      <c r="A71" s="308"/>
      <c r="B71" s="310"/>
      <c r="C71" s="314"/>
      <c r="D71" s="316"/>
      <c r="E71" s="316"/>
      <c r="F71" s="372"/>
      <c r="G71" s="372"/>
      <c r="H71" s="372"/>
      <c r="I71" s="314"/>
      <c r="J71" s="314"/>
      <c r="K71" s="314"/>
    </row>
    <row r="72" spans="1:11" s="305" customFormat="1" hidden="1" x14ac:dyDescent="0.2">
      <c r="A72" s="308"/>
      <c r="B72" s="310"/>
      <c r="C72" s="314"/>
      <c r="D72" s="317"/>
      <c r="E72" s="317"/>
      <c r="F72" s="372"/>
      <c r="G72" s="372"/>
      <c r="H72" s="372"/>
      <c r="I72" s="314"/>
      <c r="J72" s="314"/>
      <c r="K72" s="314"/>
    </row>
    <row r="73" spans="1:11" s="305" customFormat="1" hidden="1" x14ac:dyDescent="0.2">
      <c r="A73" s="308"/>
      <c r="B73" s="310"/>
      <c r="C73" s="314"/>
      <c r="D73" s="316"/>
      <c r="E73" s="316"/>
      <c r="F73" s="372"/>
      <c r="G73" s="372"/>
      <c r="H73" s="372"/>
      <c r="I73" s="314"/>
      <c r="J73" s="314"/>
      <c r="K73" s="314"/>
    </row>
    <row r="74" spans="1:11" s="305" customFormat="1" hidden="1" x14ac:dyDescent="0.2">
      <c r="A74" s="308"/>
      <c r="B74" s="310"/>
      <c r="C74" s="314"/>
      <c r="D74" s="315"/>
      <c r="E74" s="315"/>
      <c r="F74" s="373"/>
      <c r="G74" s="373"/>
      <c r="H74" s="373"/>
      <c r="I74" s="314"/>
      <c r="J74" s="314"/>
      <c r="K74" s="314"/>
    </row>
    <row r="75" spans="1:11" s="305" customFormat="1" hidden="1" x14ac:dyDescent="0.2">
      <c r="A75" s="308"/>
      <c r="B75" s="310"/>
      <c r="C75" s="314"/>
      <c r="D75" s="315"/>
      <c r="E75" s="315"/>
      <c r="F75" s="374"/>
      <c r="G75" s="374"/>
      <c r="H75" s="374"/>
      <c r="I75" s="314"/>
      <c r="J75" s="314"/>
      <c r="K75" s="314"/>
    </row>
    <row r="76" spans="1:11" s="305" customFormat="1" hidden="1" x14ac:dyDescent="0.2">
      <c r="A76" s="308"/>
      <c r="B76" s="310"/>
      <c r="C76" s="314"/>
      <c r="D76" s="315"/>
      <c r="E76" s="315"/>
      <c r="F76" s="373"/>
      <c r="G76" s="373"/>
      <c r="H76" s="373"/>
      <c r="I76" s="314"/>
      <c r="J76" s="314"/>
      <c r="K76" s="314"/>
    </row>
    <row r="77" spans="1:11" s="305" customFormat="1" hidden="1" x14ac:dyDescent="0.2">
      <c r="A77" s="308"/>
      <c r="B77" s="310"/>
      <c r="C77" s="314"/>
      <c r="D77" s="315"/>
      <c r="E77" s="315"/>
      <c r="F77" s="372"/>
      <c r="G77" s="372"/>
      <c r="H77" s="372"/>
      <c r="I77" s="314"/>
      <c r="J77" s="314"/>
      <c r="K77" s="314"/>
    </row>
    <row r="78" spans="1:11" s="305" customFormat="1" hidden="1" x14ac:dyDescent="0.2">
      <c r="A78" s="308"/>
      <c r="B78" s="310"/>
      <c r="C78" s="314"/>
      <c r="D78" s="315"/>
      <c r="E78" s="315"/>
      <c r="F78" s="372"/>
      <c r="G78" s="372"/>
      <c r="H78" s="372"/>
      <c r="I78" s="314"/>
      <c r="J78" s="314"/>
      <c r="K78" s="314"/>
    </row>
    <row r="79" spans="1:11" s="305" customFormat="1" hidden="1" x14ac:dyDescent="0.2">
      <c r="A79" s="308"/>
      <c r="B79" s="310"/>
      <c r="D79" s="312"/>
      <c r="E79" s="312"/>
      <c r="F79" s="372"/>
      <c r="G79" s="372"/>
      <c r="H79" s="372"/>
      <c r="I79" s="314"/>
      <c r="J79" s="314"/>
    </row>
    <row r="80" spans="1:11" s="305" customFormat="1" hidden="1" x14ac:dyDescent="0.2">
      <c r="A80" s="308"/>
      <c r="B80" s="310"/>
      <c r="D80" s="313"/>
      <c r="E80" s="313"/>
      <c r="F80" s="372"/>
      <c r="G80" s="372"/>
      <c r="H80" s="372"/>
      <c r="I80" s="314"/>
      <c r="J80" s="314"/>
    </row>
    <row r="81" spans="1:10" s="305" customFormat="1" hidden="1" x14ac:dyDescent="0.2">
      <c r="A81" s="308"/>
      <c r="B81" s="310"/>
      <c r="D81" s="312"/>
      <c r="E81" s="312"/>
      <c r="F81" s="372"/>
      <c r="G81" s="372"/>
      <c r="H81" s="372"/>
      <c r="I81" s="314"/>
      <c r="J81" s="314"/>
    </row>
    <row r="82" spans="1:10" s="305" customFormat="1" hidden="1" x14ac:dyDescent="0.2">
      <c r="A82" s="308"/>
      <c r="B82" s="310"/>
      <c r="D82" s="311"/>
      <c r="E82" s="311"/>
      <c r="F82" s="370"/>
      <c r="G82" s="373"/>
      <c r="H82" s="373"/>
      <c r="I82" s="314"/>
      <c r="J82" s="314"/>
    </row>
    <row r="83" spans="1:10" s="305" customFormat="1" hidden="1" x14ac:dyDescent="0.2">
      <c r="A83" s="308"/>
      <c r="B83" s="310"/>
      <c r="D83" s="311"/>
      <c r="E83" s="311"/>
      <c r="F83" s="371"/>
      <c r="G83" s="374"/>
      <c r="H83" s="374"/>
      <c r="I83" s="314"/>
      <c r="J83" s="314"/>
    </row>
    <row r="84" spans="1:10" s="305" customFormat="1" hidden="1" x14ac:dyDescent="0.2">
      <c r="A84" s="308"/>
      <c r="B84" s="310"/>
      <c r="D84" s="311"/>
      <c r="E84" s="311"/>
      <c r="F84" s="370"/>
      <c r="G84" s="373"/>
      <c r="H84" s="373"/>
      <c r="I84" s="314"/>
      <c r="J84" s="314"/>
    </row>
    <row r="85" spans="1:10" s="305" customFormat="1" hidden="1" x14ac:dyDescent="0.2">
      <c r="A85" s="308"/>
      <c r="B85" s="310"/>
      <c r="D85" s="309"/>
      <c r="E85" s="309"/>
      <c r="F85" s="369"/>
      <c r="G85" s="372"/>
      <c r="H85" s="372"/>
      <c r="I85" s="314"/>
      <c r="J85" s="314"/>
    </row>
    <row r="86" spans="1:10" s="305" customFormat="1" hidden="1" x14ac:dyDescent="0.2">
      <c r="A86" s="308"/>
      <c r="B86" s="310"/>
      <c r="D86" s="309"/>
      <c r="E86" s="309"/>
      <c r="F86" s="369"/>
      <c r="G86" s="372"/>
      <c r="H86" s="372"/>
      <c r="I86" s="314"/>
      <c r="J86" s="314"/>
    </row>
    <row r="87" spans="1:10" s="305" customFormat="1" hidden="1" x14ac:dyDescent="0.2">
      <c r="A87" s="308"/>
      <c r="B87" s="310"/>
      <c r="D87" s="309"/>
      <c r="E87" s="309"/>
      <c r="F87" s="369"/>
      <c r="G87" s="372"/>
      <c r="H87" s="372"/>
      <c r="I87" s="314"/>
      <c r="J87" s="314"/>
    </row>
    <row r="88" spans="1:10" s="305" customFormat="1" hidden="1" x14ac:dyDescent="0.2">
      <c r="A88" s="308"/>
      <c r="B88" s="310"/>
      <c r="D88" s="309"/>
      <c r="E88" s="309"/>
      <c r="F88" s="368"/>
      <c r="G88" s="402"/>
      <c r="H88" s="402"/>
      <c r="I88" s="314"/>
      <c r="J88" s="314"/>
    </row>
    <row r="89" spans="1:10" s="305" customFormat="1" hidden="1" x14ac:dyDescent="0.2">
      <c r="A89" s="308"/>
      <c r="B89" s="310"/>
      <c r="D89" s="309"/>
      <c r="E89" s="309"/>
      <c r="F89" s="368"/>
      <c r="G89" s="402"/>
      <c r="H89" s="402"/>
      <c r="I89" s="314"/>
      <c r="J89" s="314"/>
    </row>
    <row r="90" spans="1:10" s="305" customFormat="1" hidden="1" x14ac:dyDescent="0.2">
      <c r="A90" s="308"/>
      <c r="B90" s="310"/>
      <c r="D90" s="309"/>
      <c r="E90" s="309"/>
      <c r="F90" s="368"/>
      <c r="G90" s="402"/>
      <c r="H90" s="402"/>
      <c r="I90" s="314"/>
      <c r="J90" s="314"/>
    </row>
    <row r="91" spans="1:10" s="305" customFormat="1" hidden="1" x14ac:dyDescent="0.2">
      <c r="A91" s="308"/>
      <c r="B91" s="310"/>
      <c r="D91" s="309"/>
      <c r="E91" s="309"/>
      <c r="F91" s="368"/>
      <c r="G91" s="402"/>
      <c r="H91" s="402"/>
      <c r="I91" s="314"/>
      <c r="J91" s="314"/>
    </row>
    <row r="92" spans="1:10" s="305" customFormat="1" hidden="1" x14ac:dyDescent="0.2">
      <c r="A92" s="308"/>
      <c r="B92" s="310"/>
      <c r="D92" s="309"/>
      <c r="E92" s="309"/>
      <c r="F92" s="368"/>
      <c r="G92" s="402"/>
      <c r="H92" s="402"/>
      <c r="I92" s="314"/>
      <c r="J92" s="314"/>
    </row>
    <row r="93" spans="1:10" s="305" customFormat="1" hidden="1" x14ac:dyDescent="0.2">
      <c r="A93" s="308"/>
      <c r="B93" s="310"/>
      <c r="D93" s="309"/>
      <c r="E93" s="309"/>
      <c r="F93" s="368"/>
      <c r="G93" s="402"/>
      <c r="H93" s="402"/>
      <c r="I93" s="314"/>
      <c r="J93" s="314"/>
    </row>
    <row r="94" spans="1:10" s="305" customFormat="1" hidden="1" x14ac:dyDescent="0.2">
      <c r="A94" s="308"/>
      <c r="B94" s="310"/>
      <c r="D94" s="309"/>
      <c r="E94" s="309"/>
      <c r="F94" s="368"/>
      <c r="G94" s="402"/>
      <c r="H94" s="402"/>
      <c r="I94" s="314"/>
      <c r="J94" s="314"/>
    </row>
    <row r="95" spans="1:10" s="305" customFormat="1" hidden="1" x14ac:dyDescent="0.2">
      <c r="A95" s="308"/>
      <c r="B95" s="310"/>
      <c r="D95" s="309"/>
      <c r="E95" s="309"/>
      <c r="F95" s="368"/>
      <c r="G95" s="402"/>
      <c r="H95" s="402"/>
      <c r="I95" s="314"/>
      <c r="J95" s="314"/>
    </row>
    <row r="96" spans="1:10" s="305" customFormat="1" hidden="1" x14ac:dyDescent="0.2">
      <c r="A96" s="308"/>
      <c r="B96" s="310"/>
      <c r="D96" s="309"/>
      <c r="E96" s="309"/>
      <c r="F96" s="368"/>
      <c r="G96" s="402"/>
      <c r="H96" s="402"/>
      <c r="I96" s="314"/>
      <c r="J96" s="314"/>
    </row>
    <row r="97" spans="1:10" s="305" customFormat="1" ht="12.75" hidden="1" customHeight="1" x14ac:dyDescent="0.2">
      <c r="A97" s="308"/>
      <c r="B97" s="310"/>
      <c r="D97" s="309"/>
      <c r="E97" s="309"/>
      <c r="F97" s="368"/>
      <c r="G97" s="402"/>
      <c r="H97" s="402"/>
      <c r="I97" s="314"/>
      <c r="J97" s="314"/>
    </row>
    <row r="98" spans="1:10" s="305" customFormat="1" hidden="1" x14ac:dyDescent="0.2">
      <c r="A98" s="308"/>
      <c r="B98" s="310"/>
      <c r="D98" s="309"/>
      <c r="E98" s="309"/>
      <c r="F98" s="368"/>
      <c r="G98" s="368"/>
      <c r="H98" s="368"/>
    </row>
    <row r="99" spans="1:10" s="305" customFormat="1" hidden="1" x14ac:dyDescent="0.2">
      <c r="A99" s="308"/>
      <c r="B99" s="310"/>
      <c r="D99" s="309"/>
      <c r="E99" s="309"/>
      <c r="F99" s="368"/>
      <c r="G99" s="368"/>
      <c r="H99" s="368"/>
    </row>
    <row r="100" spans="1:10" s="305" customFormat="1" hidden="1" x14ac:dyDescent="0.2">
      <c r="A100" s="308"/>
      <c r="B100" s="310"/>
      <c r="D100" s="309"/>
      <c r="E100" s="309"/>
      <c r="F100" s="368"/>
      <c r="G100" s="368"/>
      <c r="H100" s="368"/>
    </row>
    <row r="101" spans="1:10" s="305" customFormat="1" hidden="1" x14ac:dyDescent="0.2">
      <c r="A101" s="308"/>
      <c r="B101" s="310"/>
      <c r="D101" s="309"/>
      <c r="E101" s="309"/>
      <c r="F101" s="368"/>
      <c r="G101" s="368"/>
      <c r="H101" s="368"/>
    </row>
    <row r="102" spans="1:10" s="305" customFormat="1" hidden="1" x14ac:dyDescent="0.2">
      <c r="A102" s="308"/>
      <c r="B102" s="308"/>
      <c r="D102" s="309"/>
      <c r="E102" s="309"/>
      <c r="F102" s="368"/>
      <c r="G102" s="368"/>
      <c r="H102" s="368"/>
    </row>
    <row r="103" spans="1:10" s="305" customFormat="1" hidden="1" x14ac:dyDescent="0.2">
      <c r="A103" s="308"/>
      <c r="B103" s="308"/>
      <c r="D103" s="309"/>
      <c r="E103" s="309"/>
      <c r="F103" s="368"/>
      <c r="G103" s="368"/>
      <c r="H103" s="368"/>
    </row>
    <row r="104" spans="1:10" hidden="1" x14ac:dyDescent="0.2">
      <c r="F104" s="368"/>
      <c r="G104" s="368"/>
      <c r="H104" s="368"/>
    </row>
    <row r="105" spans="1:10" hidden="1" x14ac:dyDescent="0.2">
      <c r="F105" s="368"/>
      <c r="G105" s="368"/>
      <c r="H105" s="368"/>
    </row>
    <row r="106" spans="1:10" hidden="1" x14ac:dyDescent="0.2">
      <c r="F106" s="368"/>
      <c r="G106" s="368"/>
      <c r="H106" s="368"/>
    </row>
    <row r="107" spans="1:10" hidden="1" x14ac:dyDescent="0.2"/>
    <row r="108" spans="1:10" hidden="1" x14ac:dyDescent="0.2"/>
    <row r="109" spans="1:10" hidden="1" x14ac:dyDescent="0.2"/>
    <row r="110" spans="1:10" hidden="1" x14ac:dyDescent="0.2"/>
  </sheetData>
  <sheetProtection formatCells="0" formatColumns="0" formatRows="0" insertRows="0" insertHyperlinks="0" deleteRows="0"/>
  <mergeCells count="94">
    <mergeCell ref="B4:C4"/>
    <mergeCell ref="B8:C8"/>
    <mergeCell ref="D8:E8"/>
    <mergeCell ref="B9:C9"/>
    <mergeCell ref="D9:E9"/>
    <mergeCell ref="F11:H11"/>
    <mergeCell ref="B12:B23"/>
    <mergeCell ref="C12:C14"/>
    <mergeCell ref="H12:H14"/>
    <mergeCell ref="I12:I14"/>
    <mergeCell ref="C18:C20"/>
    <mergeCell ref="H18:H20"/>
    <mergeCell ref="I18:I20"/>
    <mergeCell ref="B11:C11"/>
    <mergeCell ref="C21:C23"/>
    <mergeCell ref="H21:H23"/>
    <mergeCell ref="I21:I23"/>
    <mergeCell ref="K12:K14"/>
    <mergeCell ref="D13:D14"/>
    <mergeCell ref="E13:E14"/>
    <mergeCell ref="C15:C17"/>
    <mergeCell ref="H15:H17"/>
    <mergeCell ref="I15:I17"/>
    <mergeCell ref="J15:J17"/>
    <mergeCell ref="K15:K17"/>
    <mergeCell ref="D16:D17"/>
    <mergeCell ref="E16:E17"/>
    <mergeCell ref="J12:J14"/>
    <mergeCell ref="I27:I29"/>
    <mergeCell ref="J27:J29"/>
    <mergeCell ref="K27:K29"/>
    <mergeCell ref="D28:D29"/>
    <mergeCell ref="E28:E29"/>
    <mergeCell ref="H24:H26"/>
    <mergeCell ref="C27:C29"/>
    <mergeCell ref="H27:H29"/>
    <mergeCell ref="K18:K20"/>
    <mergeCell ref="D19:D20"/>
    <mergeCell ref="E19:E20"/>
    <mergeCell ref="J18:J20"/>
    <mergeCell ref="I24:I26"/>
    <mergeCell ref="J24:J26"/>
    <mergeCell ref="K24:K26"/>
    <mergeCell ref="D25:D26"/>
    <mergeCell ref="E25:E26"/>
    <mergeCell ref="J21:J23"/>
    <mergeCell ref="K21:K23"/>
    <mergeCell ref="D22:D23"/>
    <mergeCell ref="E22:E23"/>
    <mergeCell ref="I33:I35"/>
    <mergeCell ref="C30:C32"/>
    <mergeCell ref="H30:H32"/>
    <mergeCell ref="I30:I32"/>
    <mergeCell ref="K33:K35"/>
    <mergeCell ref="D34:D35"/>
    <mergeCell ref="E34:E35"/>
    <mergeCell ref="J33:J35"/>
    <mergeCell ref="J30:J32"/>
    <mergeCell ref="K30:K32"/>
    <mergeCell ref="D31:D32"/>
    <mergeCell ref="E31:E32"/>
    <mergeCell ref="B33:C35"/>
    <mergeCell ref="H33:H35"/>
    <mergeCell ref="B24:B32"/>
    <mergeCell ref="C24:C26"/>
    <mergeCell ref="B36:C38"/>
    <mergeCell ref="H36:H38"/>
    <mergeCell ref="I36:I38"/>
    <mergeCell ref="J36:J38"/>
    <mergeCell ref="K36:K38"/>
    <mergeCell ref="D37:D38"/>
    <mergeCell ref="E37:E38"/>
    <mergeCell ref="B39:B47"/>
    <mergeCell ref="C39:C41"/>
    <mergeCell ref="D39:D41"/>
    <mergeCell ref="E39:E41"/>
    <mergeCell ref="H39:H41"/>
    <mergeCell ref="C45:C47"/>
    <mergeCell ref="D45:D47"/>
    <mergeCell ref="E45:E47"/>
    <mergeCell ref="H45:H47"/>
    <mergeCell ref="C42:C44"/>
    <mergeCell ref="D42:D44"/>
    <mergeCell ref="E42:E44"/>
    <mergeCell ref="H42:H44"/>
    <mergeCell ref="I42:I44"/>
    <mergeCell ref="I45:I47"/>
    <mergeCell ref="J45:J47"/>
    <mergeCell ref="K45:K47"/>
    <mergeCell ref="J39:J41"/>
    <mergeCell ref="K39:K41"/>
    <mergeCell ref="J42:J44"/>
    <mergeCell ref="K42:K44"/>
    <mergeCell ref="I39:I41"/>
  </mergeCells>
  <dataValidations count="6">
    <dataValidation type="list" allowBlank="1" showErrorMessage="1" sqref="G12:G47">
      <formula1>$G$53:$G$55</formula1>
    </dataValidation>
    <dataValidation type="list" allowBlank="1" showErrorMessage="1" sqref="D33 D21 D36 D27 D24 D12 D18 D15 D30">
      <formula1>$B$53:$B$56</formula1>
    </dataValidation>
    <dataValidation type="list" allowBlank="1" showInputMessage="1" showErrorMessage="1" sqref="E18 E21 E15 E12">
      <formula1>$D$53:$D$56</formula1>
    </dataValidation>
    <dataValidation type="list" allowBlank="1" showInputMessage="1" showErrorMessage="1" sqref="E27 E30 E24">
      <formula1>$H$53:$H$56</formula1>
    </dataValidation>
    <dataValidation type="list" allowBlank="1" showInputMessage="1" showErrorMessage="1" sqref="E33">
      <formula1>$I$53:$I$55</formula1>
    </dataValidation>
    <dataValidation type="list" allowBlank="1" showInputMessage="1" showErrorMessage="1" sqref="E36">
      <formula1>$J$53:$J$56</formula1>
    </dataValidation>
  </dataValidations>
  <pageMargins left="0.70866141732283472" right="0.70866141732283472" top="0.74803149606299213" bottom="0.74803149606299213" header="0.31496062992125984" footer="0.31496062992125984"/>
  <pageSetup paperSize="8" scale="35" orientation="landscape" cellComments="asDisplayed" r:id="rId1"/>
  <headerFooter>
    <oddHeader>&amp;LFSB NBFI montoring exercise&amp;RConfidential when completed</oddHeader>
    <oddFooter>&amp;C&amp;P of &amp;N</oddFooter>
  </headerFooter>
  <rowBreaks count="1" manualBreakCount="1">
    <brk id="35"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locked="0" defaultSize="0" autoFill="0" autoLine="0" autoPict="0">
                <anchor moveWithCells="1">
                  <from>
                    <xdr:col>1</xdr:col>
                    <xdr:colOff>276225</xdr:colOff>
                    <xdr:row>3</xdr:row>
                    <xdr:rowOff>9525</xdr:rowOff>
                  </from>
                  <to>
                    <xdr:col>3</xdr:col>
                    <xdr:colOff>2095500</xdr:colOff>
                    <xdr:row>3</xdr:row>
                    <xdr:rowOff>381000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L103"/>
  <sheetViews>
    <sheetView showGridLines="0" zoomScaleNormal="100" zoomScaleSheetLayoutView="70" workbookViewId="0">
      <selection activeCell="G3" sqref="G3"/>
    </sheetView>
  </sheetViews>
  <sheetFormatPr defaultColWidth="0" defaultRowHeight="12.75" customHeight="1" zeroHeight="1" x14ac:dyDescent="0.2"/>
  <cols>
    <col min="1" max="1" width="3.625" style="308" customWidth="1"/>
    <col min="2" max="2" width="7.875" style="407" customWidth="1"/>
    <col min="3" max="3" width="30.625" style="408" customWidth="1"/>
    <col min="4" max="5" width="45.625" style="409" customWidth="1"/>
    <col min="6" max="6" width="14.875" style="410" customWidth="1"/>
    <col min="7" max="7" width="11.375" style="410" customWidth="1"/>
    <col min="8" max="8" width="35.625" style="411" customWidth="1"/>
    <col min="9" max="11" width="45.625" style="408" customWidth="1"/>
    <col min="12" max="12" width="3.625" style="314" customWidth="1"/>
    <col min="13" max="64" width="0" style="304" hidden="1" customWidth="1"/>
    <col min="65" max="16384" width="10" style="304" hidden="1"/>
  </cols>
  <sheetData>
    <row r="1" spans="1:40" s="271" customFormat="1" ht="14.25" customHeight="1" x14ac:dyDescent="0.2">
      <c r="A1" s="272"/>
      <c r="B1" s="273"/>
      <c r="C1" s="273"/>
      <c r="D1" s="273"/>
      <c r="E1" s="273"/>
      <c r="F1" s="330"/>
      <c r="G1" s="330"/>
      <c r="H1" s="273"/>
      <c r="I1" s="273"/>
      <c r="J1" s="273"/>
      <c r="K1" s="273"/>
    </row>
    <row r="2" spans="1:40" s="3" customFormat="1" ht="19.5" customHeight="1" x14ac:dyDescent="0.2">
      <c r="A2" s="276"/>
      <c r="B2" s="13" t="s">
        <v>470</v>
      </c>
      <c r="C2" s="13"/>
      <c r="D2" s="13"/>
      <c r="E2" s="13"/>
      <c r="F2" s="350"/>
      <c r="G2" s="350"/>
      <c r="H2" s="382"/>
      <c r="I2" s="13"/>
      <c r="J2" s="13"/>
      <c r="K2" s="13"/>
      <c r="L2" s="276"/>
    </row>
    <row r="3" spans="1:40" s="271" customFormat="1" ht="9.9499999999999993" customHeight="1" x14ac:dyDescent="0.2">
      <c r="B3" s="1544" t="b">
        <v>0</v>
      </c>
      <c r="C3" s="275"/>
      <c r="F3" s="348"/>
      <c r="G3" s="348"/>
      <c r="J3" s="273"/>
    </row>
    <row r="4" spans="1:40" s="271" customFormat="1" ht="27" customHeight="1" x14ac:dyDescent="0.2">
      <c r="B4" s="2254"/>
      <c r="C4" s="2254"/>
      <c r="F4" s="348"/>
      <c r="G4" s="348"/>
      <c r="J4" s="273"/>
    </row>
    <row r="5" spans="1:40" s="271" customFormat="1" ht="18.75" customHeight="1" x14ac:dyDescent="0.2">
      <c r="B5" s="349" t="str">
        <f>IF(B3=FALSE,"Please highlight any cells in which policy tools changed relative to the previous exercise","")</f>
        <v>Please highlight any cells in which policy tools changed relative to the previous exercise</v>
      </c>
      <c r="C5" s="275"/>
      <c r="F5" s="348"/>
      <c r="G5" s="348"/>
      <c r="J5" s="273"/>
    </row>
    <row r="6" spans="1:40" s="271" customFormat="1" ht="12" customHeight="1" x14ac:dyDescent="0.2">
      <c r="B6" s="349" t="s">
        <v>353</v>
      </c>
      <c r="C6" s="277"/>
      <c r="D6" s="273"/>
      <c r="E6" s="273"/>
      <c r="F6" s="348"/>
      <c r="G6" s="348"/>
      <c r="I6" s="273"/>
      <c r="J6" s="273"/>
      <c r="K6" s="273"/>
      <c r="L6" s="273"/>
      <c r="N6" s="273"/>
      <c r="O6" s="273"/>
      <c r="P6" s="273"/>
      <c r="Q6" s="273"/>
      <c r="R6" s="273"/>
      <c r="S6" s="273"/>
      <c r="U6" s="273"/>
      <c r="V6" s="273"/>
      <c r="W6" s="273"/>
      <c r="X6" s="273"/>
      <c r="Y6" s="273"/>
      <c r="Z6" s="273"/>
      <c r="AB6" s="273"/>
      <c r="AC6" s="273"/>
      <c r="AD6" s="273"/>
      <c r="AE6" s="273"/>
      <c r="AF6" s="273"/>
      <c r="AG6" s="273"/>
      <c r="AI6" s="273"/>
      <c r="AJ6" s="273"/>
      <c r="AK6" s="273"/>
      <c r="AL6" s="273"/>
      <c r="AM6" s="273"/>
      <c r="AN6" s="273"/>
    </row>
    <row r="7" spans="1:40" s="342" customFormat="1" ht="12" customHeight="1" x14ac:dyDescent="0.25">
      <c r="A7" s="308"/>
      <c r="B7" s="345"/>
      <c r="C7" s="345"/>
      <c r="D7" s="345"/>
      <c r="E7" s="345"/>
      <c r="F7" s="346"/>
      <c r="G7" s="346"/>
      <c r="H7" s="380"/>
      <c r="I7" s="345"/>
      <c r="J7" s="345"/>
      <c r="K7" s="345"/>
    </row>
    <row r="8" spans="1:40" ht="45" customHeight="1" x14ac:dyDescent="0.2">
      <c r="B8" s="2233" t="s">
        <v>362</v>
      </c>
      <c r="C8" s="2233"/>
      <c r="D8" s="2234" t="s">
        <v>1601</v>
      </c>
      <c r="E8" s="2255"/>
      <c r="F8" s="343"/>
      <c r="G8" s="343"/>
      <c r="H8" s="343"/>
      <c r="I8" s="343"/>
      <c r="J8" s="343"/>
      <c r="K8" s="343"/>
      <c r="L8" s="342"/>
    </row>
    <row r="9" spans="1:40" ht="45" customHeight="1" x14ac:dyDescent="0.2">
      <c r="A9" s="341"/>
      <c r="B9" s="2236" t="s">
        <v>351</v>
      </c>
      <c r="C9" s="2236"/>
      <c r="D9" s="2237" t="s">
        <v>1602</v>
      </c>
      <c r="E9" s="2238"/>
      <c r="F9" s="343"/>
      <c r="G9" s="343"/>
      <c r="H9" s="343"/>
      <c r="I9" s="343"/>
      <c r="J9" s="343"/>
      <c r="K9" s="343"/>
      <c r="L9" s="342"/>
    </row>
    <row r="10" spans="1:40" s="342" customFormat="1" ht="20.100000000000001" customHeight="1" x14ac:dyDescent="0.2">
      <c r="A10" s="341"/>
      <c r="B10" s="341"/>
      <c r="C10" s="320"/>
      <c r="D10" s="320"/>
      <c r="E10" s="320"/>
      <c r="F10" s="321"/>
      <c r="G10" s="321"/>
      <c r="H10" s="379"/>
      <c r="I10" s="320"/>
      <c r="J10" s="320"/>
      <c r="K10" s="320"/>
    </row>
    <row r="11" spans="1:40" ht="45" customHeight="1" x14ac:dyDescent="0.2">
      <c r="A11" s="341"/>
      <c r="B11" s="2231" t="s">
        <v>350</v>
      </c>
      <c r="C11" s="2231"/>
      <c r="D11" s="532" t="s">
        <v>349</v>
      </c>
      <c r="E11" s="533" t="s">
        <v>399</v>
      </c>
      <c r="F11" s="2225" t="s">
        <v>1127</v>
      </c>
      <c r="G11" s="2226"/>
      <c r="H11" s="2227"/>
      <c r="I11" s="534" t="s">
        <v>348</v>
      </c>
      <c r="J11" s="533" t="s">
        <v>347</v>
      </c>
      <c r="K11" s="535" t="s">
        <v>361</v>
      </c>
      <c r="L11" s="305"/>
    </row>
    <row r="12" spans="1:40" s="306" customFormat="1" ht="45" customHeight="1" x14ac:dyDescent="0.2">
      <c r="A12" s="340"/>
      <c r="B12" s="2249" t="s">
        <v>360</v>
      </c>
      <c r="C12" s="2224"/>
      <c r="D12" s="353" t="s">
        <v>377</v>
      </c>
      <c r="E12" s="353" t="s">
        <v>419</v>
      </c>
      <c r="F12" s="539" t="s">
        <v>395</v>
      </c>
      <c r="G12" s="387" t="s">
        <v>391</v>
      </c>
      <c r="H12" s="2242" t="s">
        <v>1128</v>
      </c>
      <c r="I12" s="2191"/>
      <c r="J12" s="2188"/>
      <c r="K12" s="2189"/>
      <c r="L12" s="309"/>
    </row>
    <row r="13" spans="1:40" s="306" customFormat="1" ht="45" customHeight="1" x14ac:dyDescent="0.2">
      <c r="A13" s="340"/>
      <c r="B13" s="2250"/>
      <c r="C13" s="2219"/>
      <c r="D13" s="2217" t="s">
        <v>397</v>
      </c>
      <c r="E13" s="2217" t="s">
        <v>398</v>
      </c>
      <c r="F13" s="540" t="s">
        <v>394</v>
      </c>
      <c r="G13" s="385" t="s">
        <v>391</v>
      </c>
      <c r="H13" s="2243"/>
      <c r="I13" s="2182"/>
      <c r="J13" s="2184"/>
      <c r="K13" s="2190"/>
      <c r="L13" s="309"/>
    </row>
    <row r="14" spans="1:40" s="306" customFormat="1" ht="45" customHeight="1" x14ac:dyDescent="0.2">
      <c r="A14" s="340"/>
      <c r="B14" s="2251"/>
      <c r="C14" s="2220"/>
      <c r="D14" s="2218"/>
      <c r="E14" s="2218"/>
      <c r="F14" s="541" t="s">
        <v>393</v>
      </c>
      <c r="G14" s="536" t="s">
        <v>391</v>
      </c>
      <c r="H14" s="2252"/>
      <c r="I14" s="2214"/>
      <c r="J14" s="2215"/>
      <c r="K14" s="2216"/>
      <c r="L14" s="309"/>
    </row>
    <row r="15" spans="1:40" s="306" customFormat="1" ht="45" customHeight="1" x14ac:dyDescent="0.2">
      <c r="A15" s="340"/>
      <c r="B15" s="2249" t="s">
        <v>359</v>
      </c>
      <c r="C15" s="2224"/>
      <c r="D15" s="353" t="s">
        <v>377</v>
      </c>
      <c r="E15" s="353" t="s">
        <v>403</v>
      </c>
      <c r="F15" s="539" t="s">
        <v>395</v>
      </c>
      <c r="G15" s="387" t="s">
        <v>391</v>
      </c>
      <c r="H15" s="2242" t="s">
        <v>1128</v>
      </c>
      <c r="I15" s="2191"/>
      <c r="J15" s="2188"/>
      <c r="K15" s="2189"/>
      <c r="L15" s="309"/>
    </row>
    <row r="16" spans="1:40" s="306" customFormat="1" ht="45" customHeight="1" x14ac:dyDescent="0.2">
      <c r="A16" s="340"/>
      <c r="B16" s="2250"/>
      <c r="C16" s="2219"/>
      <c r="D16" s="2217" t="s">
        <v>397</v>
      </c>
      <c r="E16" s="2217" t="s">
        <v>398</v>
      </c>
      <c r="F16" s="540" t="s">
        <v>394</v>
      </c>
      <c r="G16" s="385" t="s">
        <v>391</v>
      </c>
      <c r="H16" s="2243"/>
      <c r="I16" s="2182"/>
      <c r="J16" s="2184"/>
      <c r="K16" s="2190"/>
      <c r="L16" s="309"/>
    </row>
    <row r="17" spans="1:12" s="306" customFormat="1" ht="45" customHeight="1" x14ac:dyDescent="0.2">
      <c r="A17" s="339"/>
      <c r="B17" s="2251"/>
      <c r="C17" s="2220"/>
      <c r="D17" s="2218"/>
      <c r="E17" s="2218"/>
      <c r="F17" s="541" t="s">
        <v>393</v>
      </c>
      <c r="G17" s="536" t="s">
        <v>391</v>
      </c>
      <c r="H17" s="2252"/>
      <c r="I17" s="2214"/>
      <c r="J17" s="2215"/>
      <c r="K17" s="2216"/>
      <c r="L17" s="309"/>
    </row>
    <row r="18" spans="1:12" s="306" customFormat="1" ht="45" customHeight="1" x14ac:dyDescent="0.2">
      <c r="A18" s="339"/>
      <c r="B18" s="2249" t="s">
        <v>358</v>
      </c>
      <c r="C18" s="2224"/>
      <c r="D18" s="353" t="s">
        <v>377</v>
      </c>
      <c r="E18" s="353" t="s">
        <v>403</v>
      </c>
      <c r="F18" s="539" t="s">
        <v>395</v>
      </c>
      <c r="G18" s="387" t="s">
        <v>391</v>
      </c>
      <c r="H18" s="2242" t="s">
        <v>1128</v>
      </c>
      <c r="I18" s="2191"/>
      <c r="J18" s="2188"/>
      <c r="K18" s="2189"/>
      <c r="L18" s="309"/>
    </row>
    <row r="19" spans="1:12" s="306" customFormat="1" ht="45" customHeight="1" x14ac:dyDescent="0.2">
      <c r="A19" s="339"/>
      <c r="B19" s="2250"/>
      <c r="C19" s="2219"/>
      <c r="D19" s="2217" t="s">
        <v>397</v>
      </c>
      <c r="E19" s="2217" t="s">
        <v>398</v>
      </c>
      <c r="F19" s="540" t="s">
        <v>394</v>
      </c>
      <c r="G19" s="385" t="s">
        <v>391</v>
      </c>
      <c r="H19" s="2243"/>
      <c r="I19" s="2182"/>
      <c r="J19" s="2184"/>
      <c r="K19" s="2190"/>
      <c r="L19" s="309"/>
    </row>
    <row r="20" spans="1:12" s="306" customFormat="1" ht="45" customHeight="1" x14ac:dyDescent="0.2">
      <c r="A20" s="339"/>
      <c r="B20" s="2251"/>
      <c r="C20" s="2220"/>
      <c r="D20" s="2218"/>
      <c r="E20" s="2218"/>
      <c r="F20" s="541" t="s">
        <v>393</v>
      </c>
      <c r="G20" s="536" t="s">
        <v>391</v>
      </c>
      <c r="H20" s="2252"/>
      <c r="I20" s="2214"/>
      <c r="J20" s="2215"/>
      <c r="K20" s="2216"/>
      <c r="L20" s="309"/>
    </row>
    <row r="21" spans="1:12" s="306" customFormat="1" ht="45" customHeight="1" x14ac:dyDescent="0.2">
      <c r="A21" s="339"/>
      <c r="B21" s="2249" t="s">
        <v>357</v>
      </c>
      <c r="C21" s="2224"/>
      <c r="D21" s="353" t="s">
        <v>377</v>
      </c>
      <c r="E21" s="353" t="s">
        <v>403</v>
      </c>
      <c r="F21" s="539" t="s">
        <v>395</v>
      </c>
      <c r="G21" s="387" t="s">
        <v>391</v>
      </c>
      <c r="H21" s="2242" t="s">
        <v>1128</v>
      </c>
      <c r="I21" s="2191"/>
      <c r="J21" s="2188"/>
      <c r="K21" s="2189"/>
      <c r="L21" s="309"/>
    </row>
    <row r="22" spans="1:12" s="306" customFormat="1" ht="45" customHeight="1" x14ac:dyDescent="0.2">
      <c r="A22" s="339"/>
      <c r="B22" s="2250"/>
      <c r="C22" s="2219"/>
      <c r="D22" s="2217" t="s">
        <v>397</v>
      </c>
      <c r="E22" s="2217" t="s">
        <v>398</v>
      </c>
      <c r="F22" s="540" t="s">
        <v>394</v>
      </c>
      <c r="G22" s="385" t="s">
        <v>391</v>
      </c>
      <c r="H22" s="2243"/>
      <c r="I22" s="2182"/>
      <c r="J22" s="2184"/>
      <c r="K22" s="2190"/>
      <c r="L22" s="309"/>
    </row>
    <row r="23" spans="1:12" s="306" customFormat="1" ht="45" customHeight="1" x14ac:dyDescent="0.2">
      <c r="A23" s="338"/>
      <c r="B23" s="2251"/>
      <c r="C23" s="2220"/>
      <c r="D23" s="2218"/>
      <c r="E23" s="2218"/>
      <c r="F23" s="541" t="s">
        <v>393</v>
      </c>
      <c r="G23" s="536" t="s">
        <v>391</v>
      </c>
      <c r="H23" s="2252"/>
      <c r="I23" s="2214"/>
      <c r="J23" s="2215"/>
      <c r="K23" s="2216"/>
      <c r="L23" s="309"/>
    </row>
    <row r="24" spans="1:12" s="306" customFormat="1" ht="45" customHeight="1" x14ac:dyDescent="0.2">
      <c r="A24" s="338"/>
      <c r="B24" s="2249" t="s">
        <v>356</v>
      </c>
      <c r="C24" s="2224"/>
      <c r="D24" s="353" t="s">
        <v>377</v>
      </c>
      <c r="E24" s="353" t="s">
        <v>403</v>
      </c>
      <c r="F24" s="539" t="s">
        <v>395</v>
      </c>
      <c r="G24" s="387" t="s">
        <v>391</v>
      </c>
      <c r="H24" s="2242" t="s">
        <v>1128</v>
      </c>
      <c r="I24" s="2191"/>
      <c r="J24" s="2188"/>
      <c r="K24" s="2189"/>
      <c r="L24" s="309"/>
    </row>
    <row r="25" spans="1:12" s="306" customFormat="1" ht="45" customHeight="1" x14ac:dyDescent="0.2">
      <c r="A25" s="338"/>
      <c r="B25" s="2250"/>
      <c r="C25" s="2219"/>
      <c r="D25" s="2217" t="s">
        <v>397</v>
      </c>
      <c r="E25" s="2217" t="s">
        <v>398</v>
      </c>
      <c r="F25" s="540" t="s">
        <v>394</v>
      </c>
      <c r="G25" s="385" t="s">
        <v>391</v>
      </c>
      <c r="H25" s="2243"/>
      <c r="I25" s="2182"/>
      <c r="J25" s="2184"/>
      <c r="K25" s="2190"/>
      <c r="L25" s="309"/>
    </row>
    <row r="26" spans="1:12" s="306" customFormat="1" ht="45" customHeight="1" x14ac:dyDescent="0.2">
      <c r="A26" s="338"/>
      <c r="B26" s="2251"/>
      <c r="C26" s="2220"/>
      <c r="D26" s="2218"/>
      <c r="E26" s="2218"/>
      <c r="F26" s="541" t="s">
        <v>393</v>
      </c>
      <c r="G26" s="536" t="s">
        <v>391</v>
      </c>
      <c r="H26" s="2252"/>
      <c r="I26" s="2214"/>
      <c r="J26" s="2215"/>
      <c r="K26" s="2216"/>
      <c r="L26" s="309"/>
    </row>
    <row r="27" spans="1:12" s="306" customFormat="1" ht="45" customHeight="1" x14ac:dyDescent="0.2">
      <c r="A27" s="338"/>
      <c r="B27" s="2249" t="s">
        <v>355</v>
      </c>
      <c r="C27" s="2224"/>
      <c r="D27" s="353" t="s">
        <v>377</v>
      </c>
      <c r="E27" s="2199"/>
      <c r="F27" s="539" t="s">
        <v>395</v>
      </c>
      <c r="G27" s="387" t="s">
        <v>391</v>
      </c>
      <c r="H27" s="2242" t="s">
        <v>1128</v>
      </c>
      <c r="I27" s="2191"/>
      <c r="J27" s="2188"/>
      <c r="K27" s="2189"/>
      <c r="L27" s="309"/>
    </row>
    <row r="28" spans="1:12" s="306" customFormat="1" ht="45" customHeight="1" x14ac:dyDescent="0.2">
      <c r="A28" s="338"/>
      <c r="B28" s="2250"/>
      <c r="C28" s="2219"/>
      <c r="D28" s="2217" t="s">
        <v>397</v>
      </c>
      <c r="E28" s="2200"/>
      <c r="F28" s="540" t="s">
        <v>394</v>
      </c>
      <c r="G28" s="385" t="s">
        <v>391</v>
      </c>
      <c r="H28" s="2243"/>
      <c r="I28" s="2182"/>
      <c r="J28" s="2184"/>
      <c r="K28" s="2190"/>
      <c r="L28" s="309"/>
    </row>
    <row r="29" spans="1:12" s="306" customFormat="1" ht="45" customHeight="1" x14ac:dyDescent="0.2">
      <c r="A29" s="338"/>
      <c r="B29" s="2251"/>
      <c r="C29" s="2220"/>
      <c r="D29" s="2218"/>
      <c r="E29" s="2253"/>
      <c r="F29" s="541" t="s">
        <v>393</v>
      </c>
      <c r="G29" s="536" t="s">
        <v>391</v>
      </c>
      <c r="H29" s="2252"/>
      <c r="I29" s="2214"/>
      <c r="J29" s="2215"/>
      <c r="K29" s="2216"/>
      <c r="L29" s="309"/>
    </row>
    <row r="30" spans="1:12" s="335" customFormat="1" ht="45" customHeight="1" x14ac:dyDescent="0.2">
      <c r="A30" s="337"/>
      <c r="B30" s="2192" t="s">
        <v>334</v>
      </c>
      <c r="C30" s="2240" t="s">
        <v>411</v>
      </c>
      <c r="D30" s="2197" t="s">
        <v>396</v>
      </c>
      <c r="E30" s="2199"/>
      <c r="F30" s="539" t="s">
        <v>395</v>
      </c>
      <c r="G30" s="387" t="s">
        <v>391</v>
      </c>
      <c r="H30" s="2242" t="s">
        <v>1603</v>
      </c>
      <c r="I30" s="2191"/>
      <c r="J30" s="2188"/>
      <c r="K30" s="2239"/>
      <c r="L30" s="336"/>
    </row>
    <row r="31" spans="1:12" s="335" customFormat="1" ht="45" customHeight="1" x14ac:dyDescent="0.2">
      <c r="A31" s="337"/>
      <c r="B31" s="2193"/>
      <c r="C31" s="2241"/>
      <c r="D31" s="2198"/>
      <c r="E31" s="2200"/>
      <c r="F31" s="540" t="s">
        <v>394</v>
      </c>
      <c r="G31" s="385" t="s">
        <v>391</v>
      </c>
      <c r="H31" s="2243"/>
      <c r="I31" s="2182"/>
      <c r="J31" s="2184"/>
      <c r="K31" s="2186"/>
      <c r="L31" s="336"/>
    </row>
    <row r="32" spans="1:12" s="335" customFormat="1" ht="45" customHeight="1" x14ac:dyDescent="0.2">
      <c r="A32" s="337"/>
      <c r="B32" s="2193"/>
      <c r="C32" s="2241"/>
      <c r="D32" s="2198"/>
      <c r="E32" s="2200"/>
      <c r="F32" s="540" t="s">
        <v>393</v>
      </c>
      <c r="G32" s="385" t="s">
        <v>391</v>
      </c>
      <c r="H32" s="2243"/>
      <c r="I32" s="2182"/>
      <c r="J32" s="2184"/>
      <c r="K32" s="2186"/>
      <c r="L32" s="336"/>
    </row>
    <row r="33" spans="1:43" s="335" customFormat="1" ht="45" customHeight="1" x14ac:dyDescent="0.2">
      <c r="A33" s="337"/>
      <c r="B33" s="2193"/>
      <c r="C33" s="2241" t="s">
        <v>411</v>
      </c>
      <c r="D33" s="2198" t="s">
        <v>396</v>
      </c>
      <c r="E33" s="2200"/>
      <c r="F33" s="540" t="s">
        <v>395</v>
      </c>
      <c r="G33" s="385" t="s">
        <v>391</v>
      </c>
      <c r="H33" s="2243" t="s">
        <v>1603</v>
      </c>
      <c r="I33" s="2182"/>
      <c r="J33" s="2184"/>
      <c r="K33" s="2186"/>
      <c r="L33" s="336"/>
    </row>
    <row r="34" spans="1:43" s="335" customFormat="1" ht="45" customHeight="1" x14ac:dyDescent="0.2">
      <c r="A34" s="337"/>
      <c r="B34" s="2193"/>
      <c r="C34" s="2241"/>
      <c r="D34" s="2198"/>
      <c r="E34" s="2200"/>
      <c r="F34" s="540" t="s">
        <v>394</v>
      </c>
      <c r="G34" s="385" t="s">
        <v>391</v>
      </c>
      <c r="H34" s="2243"/>
      <c r="I34" s="2182"/>
      <c r="J34" s="2184"/>
      <c r="K34" s="2186"/>
      <c r="L34" s="336"/>
    </row>
    <row r="35" spans="1:43" s="335" customFormat="1" ht="45" customHeight="1" x14ac:dyDescent="0.2">
      <c r="A35" s="337"/>
      <c r="B35" s="2193"/>
      <c r="C35" s="2241"/>
      <c r="D35" s="2198"/>
      <c r="E35" s="2200"/>
      <c r="F35" s="540" t="s">
        <v>393</v>
      </c>
      <c r="G35" s="385" t="s">
        <v>391</v>
      </c>
      <c r="H35" s="2243"/>
      <c r="I35" s="2182"/>
      <c r="J35" s="2184"/>
      <c r="K35" s="2186"/>
      <c r="L35" s="336"/>
    </row>
    <row r="36" spans="1:43" s="335" customFormat="1" ht="45" customHeight="1" x14ac:dyDescent="0.2">
      <c r="A36" s="337"/>
      <c r="B36" s="2193"/>
      <c r="C36" s="2241" t="s">
        <v>411</v>
      </c>
      <c r="D36" s="2198" t="s">
        <v>396</v>
      </c>
      <c r="E36" s="2245"/>
      <c r="F36" s="540" t="s">
        <v>395</v>
      </c>
      <c r="G36" s="385" t="s">
        <v>391</v>
      </c>
      <c r="H36" s="2243" t="s">
        <v>1603</v>
      </c>
      <c r="I36" s="2182"/>
      <c r="J36" s="2184"/>
      <c r="K36" s="2186"/>
      <c r="L36" s="336"/>
    </row>
    <row r="37" spans="1:43" s="335" customFormat="1" ht="45" customHeight="1" x14ac:dyDescent="0.2">
      <c r="A37" s="337"/>
      <c r="B37" s="2193"/>
      <c r="C37" s="2241"/>
      <c r="D37" s="2198"/>
      <c r="E37" s="2246"/>
      <c r="F37" s="540" t="s">
        <v>394</v>
      </c>
      <c r="G37" s="385" t="s">
        <v>391</v>
      </c>
      <c r="H37" s="2243"/>
      <c r="I37" s="2182"/>
      <c r="J37" s="2184"/>
      <c r="K37" s="2186"/>
      <c r="L37" s="336"/>
    </row>
    <row r="38" spans="1:43" s="335" customFormat="1" ht="45" customHeight="1" thickBot="1" x14ac:dyDescent="0.25">
      <c r="A38" s="337"/>
      <c r="B38" s="2194"/>
      <c r="C38" s="2244"/>
      <c r="D38" s="2204"/>
      <c r="E38" s="2247"/>
      <c r="F38" s="542" t="s">
        <v>393</v>
      </c>
      <c r="G38" s="388" t="s">
        <v>391</v>
      </c>
      <c r="H38" s="2248"/>
      <c r="I38" s="2183"/>
      <c r="J38" s="2185"/>
      <c r="K38" s="2187"/>
      <c r="L38" s="336"/>
    </row>
    <row r="39" spans="1:43" s="276" customFormat="1" ht="14.25" x14ac:dyDescent="0.2">
      <c r="H39" s="378"/>
      <c r="J39" s="274"/>
      <c r="K39" s="274"/>
      <c r="L39" s="274"/>
      <c r="M39" s="274"/>
      <c r="N39" s="274"/>
      <c r="O39" s="274"/>
      <c r="P39" s="274"/>
      <c r="Q39" s="274"/>
      <c r="R39" s="274"/>
      <c r="S39" s="274"/>
      <c r="T39" s="274"/>
      <c r="U39" s="274"/>
      <c r="V39" s="274"/>
      <c r="W39" s="274"/>
      <c r="X39" s="274"/>
      <c r="Y39" s="274"/>
      <c r="Z39" s="274"/>
      <c r="AA39" s="274"/>
      <c r="AB39" s="274"/>
      <c r="AC39" s="274"/>
      <c r="AD39" s="274"/>
      <c r="AE39" s="274"/>
    </row>
    <row r="40" spans="1:43" s="332" customFormat="1" ht="15.95" customHeight="1" x14ac:dyDescent="0.2">
      <c r="A40" s="334"/>
      <c r="B40" s="333" t="s">
        <v>84</v>
      </c>
      <c r="F40" s="333"/>
      <c r="G40" s="333"/>
      <c r="H40" s="333"/>
      <c r="J40" s="333"/>
      <c r="K40" s="333"/>
    </row>
    <row r="41" spans="1:43" s="276" customFormat="1" ht="14.25" customHeight="1" x14ac:dyDescent="0.2">
      <c r="B41" s="331" t="s">
        <v>333</v>
      </c>
      <c r="D41" s="331"/>
      <c r="E41" s="331"/>
      <c r="F41" s="377"/>
      <c r="G41" s="377"/>
      <c r="H41" s="377"/>
      <c r="I41" s="331"/>
      <c r="J41" s="331"/>
      <c r="K41" s="331"/>
      <c r="M41" s="331"/>
      <c r="O41" s="331"/>
      <c r="Q41" s="331"/>
      <c r="S41" s="331"/>
      <c r="U41" s="331"/>
      <c r="W41" s="331"/>
      <c r="Y41" s="331"/>
      <c r="AA41" s="331"/>
      <c r="AC41" s="331"/>
      <c r="AE41" s="331"/>
    </row>
    <row r="42" spans="1:43" s="271" customFormat="1" x14ac:dyDescent="0.2">
      <c r="B42" s="273" t="s">
        <v>474</v>
      </c>
      <c r="C42" s="273"/>
      <c r="D42" s="273"/>
      <c r="E42" s="273"/>
      <c r="F42" s="273"/>
      <c r="G42" s="273"/>
      <c r="H42" s="273"/>
      <c r="I42" s="330"/>
      <c r="J42" s="330"/>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row>
    <row r="43" spans="1:43" s="305" customFormat="1" ht="20.100000000000001" customHeight="1" x14ac:dyDescent="0.2">
      <c r="A43" s="308"/>
      <c r="B43" s="310"/>
      <c r="C43" s="323"/>
      <c r="D43" s="326"/>
      <c r="E43" s="326"/>
      <c r="F43" s="384"/>
      <c r="G43" s="384"/>
      <c r="H43" s="384"/>
      <c r="I43" s="325"/>
      <c r="J43" s="325"/>
      <c r="K43" s="324"/>
      <c r="L43" s="323"/>
    </row>
    <row r="44" spans="1:43" ht="20.100000000000001" hidden="1" customHeight="1" x14ac:dyDescent="0.2">
      <c r="B44" s="543" t="s">
        <v>377</v>
      </c>
      <c r="C44" s="352"/>
      <c r="D44" s="543" t="s">
        <v>377</v>
      </c>
      <c r="E44" s="543"/>
      <c r="F44" s="352" t="s">
        <v>403</v>
      </c>
      <c r="G44" s="352" t="s">
        <v>419</v>
      </c>
      <c r="H44" s="352"/>
      <c r="I44" s="401" t="s">
        <v>391</v>
      </c>
      <c r="J44" s="324"/>
      <c r="K44" s="323"/>
      <c r="L44" s="404"/>
    </row>
    <row r="45" spans="1:43" s="305" customFormat="1" ht="20.100000000000001" hidden="1" customHeight="1" x14ac:dyDescent="0.2">
      <c r="A45" s="308"/>
      <c r="B45" s="357" t="s">
        <v>366</v>
      </c>
      <c r="C45" s="328"/>
      <c r="D45" s="389" t="s">
        <v>412</v>
      </c>
      <c r="E45" s="389"/>
      <c r="F45" s="328" t="s">
        <v>402</v>
      </c>
      <c r="G45" s="328" t="s">
        <v>418</v>
      </c>
      <c r="H45" s="400"/>
      <c r="I45" s="389" t="s">
        <v>388</v>
      </c>
      <c r="J45" s="324"/>
      <c r="K45" s="323"/>
      <c r="L45" s="404"/>
    </row>
    <row r="46" spans="1:43" s="305" customFormat="1" ht="20.100000000000001" hidden="1" customHeight="1" x14ac:dyDescent="0.2">
      <c r="A46" s="308"/>
      <c r="B46" s="357" t="s">
        <v>365</v>
      </c>
      <c r="C46" s="328"/>
      <c r="D46" s="396" t="s">
        <v>417</v>
      </c>
      <c r="E46" s="396"/>
      <c r="F46" s="328" t="s">
        <v>401</v>
      </c>
      <c r="G46" s="328" t="s">
        <v>416</v>
      </c>
      <c r="H46" s="400"/>
      <c r="I46" s="399" t="s">
        <v>385</v>
      </c>
      <c r="J46" s="324"/>
      <c r="K46" s="323"/>
      <c r="L46" s="404"/>
    </row>
    <row r="47" spans="1:43" s="305" customFormat="1" ht="20.100000000000001" hidden="1" customHeight="1" x14ac:dyDescent="0.2">
      <c r="A47" s="308"/>
      <c r="B47" s="398" t="s">
        <v>424</v>
      </c>
      <c r="C47" s="328"/>
      <c r="D47" s="389" t="s">
        <v>475</v>
      </c>
      <c r="E47" s="389"/>
      <c r="F47" s="328" t="s">
        <v>400</v>
      </c>
      <c r="G47" s="328"/>
      <c r="H47" s="400"/>
      <c r="I47" s="328"/>
      <c r="J47" s="324"/>
      <c r="K47" s="323"/>
      <c r="L47" s="404"/>
    </row>
    <row r="48" spans="1:43" s="305" customFormat="1" ht="20.100000000000001" hidden="1" customHeight="1" x14ac:dyDescent="0.2">
      <c r="A48" s="308"/>
      <c r="B48" s="357" t="s">
        <v>364</v>
      </c>
      <c r="C48" s="396"/>
      <c r="D48" s="389" t="s">
        <v>414</v>
      </c>
      <c r="E48" s="389"/>
      <c r="F48" s="383"/>
      <c r="G48" s="383"/>
      <c r="H48" s="383"/>
      <c r="I48" s="324"/>
      <c r="J48" s="324"/>
      <c r="K48" s="323"/>
      <c r="L48" s="404"/>
    </row>
    <row r="49" spans="1:12" s="305" customFormat="1" ht="20.100000000000001" hidden="1" customHeight="1" x14ac:dyDescent="0.2">
      <c r="A49" s="308"/>
      <c r="B49" s="357" t="s">
        <v>363</v>
      </c>
      <c r="C49" s="396"/>
      <c r="E49" s="389"/>
      <c r="F49" s="383"/>
      <c r="G49" s="383"/>
      <c r="H49" s="383"/>
      <c r="I49" s="324"/>
      <c r="J49" s="324"/>
      <c r="K49" s="323"/>
      <c r="L49" s="404"/>
    </row>
    <row r="50" spans="1:12" s="305" customFormat="1" ht="20.100000000000001" hidden="1" customHeight="1" x14ac:dyDescent="0.2">
      <c r="A50" s="308"/>
      <c r="B50" s="396" t="s">
        <v>354</v>
      </c>
      <c r="C50" s="396"/>
      <c r="D50" s="389"/>
      <c r="E50" s="389"/>
      <c r="F50" s="383"/>
      <c r="G50" s="383"/>
      <c r="H50" s="383"/>
      <c r="I50" s="324"/>
      <c r="J50" s="324"/>
      <c r="K50" s="323"/>
      <c r="L50" s="404"/>
    </row>
    <row r="51" spans="1:12" s="305" customFormat="1" ht="12.75" customHeight="1" x14ac:dyDescent="0.2">
      <c r="A51" s="308"/>
      <c r="B51" s="396"/>
      <c r="C51" s="314"/>
      <c r="D51" s="405"/>
      <c r="E51" s="405"/>
      <c r="F51" s="402"/>
      <c r="G51" s="402"/>
      <c r="H51" s="402"/>
      <c r="I51" s="314"/>
      <c r="J51" s="314"/>
      <c r="K51" s="314"/>
      <c r="L51" s="314"/>
    </row>
    <row r="52" spans="1:12" s="305" customFormat="1" x14ac:dyDescent="0.2">
      <c r="A52" s="308"/>
      <c r="B52" s="310"/>
      <c r="C52" s="314"/>
      <c r="D52" s="405"/>
      <c r="E52" s="405"/>
      <c r="F52" s="406"/>
      <c r="G52" s="406"/>
      <c r="H52" s="402"/>
      <c r="I52" s="314"/>
      <c r="J52" s="314"/>
      <c r="K52" s="314"/>
      <c r="L52" s="314"/>
    </row>
    <row r="53" spans="1:12" s="305" customFormat="1" hidden="1" x14ac:dyDescent="0.2">
      <c r="A53" s="308"/>
      <c r="B53" s="310"/>
      <c r="C53" s="314"/>
      <c r="D53" s="405"/>
      <c r="E53" s="405"/>
      <c r="F53" s="406"/>
      <c r="G53" s="406"/>
      <c r="H53" s="402"/>
      <c r="I53" s="314"/>
      <c r="J53" s="314"/>
      <c r="K53" s="314"/>
      <c r="L53" s="314"/>
    </row>
    <row r="54" spans="1:12" s="305" customFormat="1" hidden="1" x14ac:dyDescent="0.2">
      <c r="A54" s="308"/>
      <c r="B54" s="310"/>
      <c r="C54" s="314"/>
      <c r="D54" s="405"/>
      <c r="E54" s="405"/>
      <c r="F54" s="406"/>
      <c r="G54" s="406"/>
      <c r="H54" s="402"/>
      <c r="I54" s="314"/>
      <c r="J54" s="314"/>
      <c r="K54" s="314"/>
      <c r="L54" s="314"/>
    </row>
    <row r="55" spans="1:12" s="305" customFormat="1" hidden="1" x14ac:dyDescent="0.2">
      <c r="A55" s="308"/>
      <c r="B55" s="310"/>
      <c r="C55" s="314"/>
      <c r="D55" s="405"/>
      <c r="E55" s="405"/>
      <c r="F55" s="406"/>
      <c r="G55" s="406"/>
      <c r="H55" s="402"/>
      <c r="I55" s="314"/>
      <c r="J55" s="314"/>
      <c r="K55" s="314"/>
      <c r="L55" s="314"/>
    </row>
    <row r="56" spans="1:12" s="305" customFormat="1" hidden="1" x14ac:dyDescent="0.2">
      <c r="A56" s="308"/>
      <c r="B56" s="310"/>
      <c r="C56" s="314"/>
      <c r="D56" s="405"/>
      <c r="E56" s="405"/>
      <c r="F56" s="406"/>
      <c r="G56" s="406"/>
      <c r="H56" s="402"/>
      <c r="I56" s="314"/>
      <c r="J56" s="314"/>
      <c r="K56" s="314"/>
      <c r="L56" s="314"/>
    </row>
    <row r="57" spans="1:12" s="305" customFormat="1" hidden="1" x14ac:dyDescent="0.2">
      <c r="A57" s="308"/>
      <c r="B57" s="310"/>
      <c r="C57" s="314"/>
      <c r="D57" s="405"/>
      <c r="E57" s="405"/>
      <c r="F57" s="406"/>
      <c r="G57" s="406"/>
      <c r="H57" s="402"/>
      <c r="I57" s="314"/>
      <c r="J57" s="314"/>
      <c r="K57" s="314"/>
      <c r="L57" s="314"/>
    </row>
    <row r="58" spans="1:12" s="305" customFormat="1" hidden="1" x14ac:dyDescent="0.2">
      <c r="A58" s="308"/>
      <c r="B58" s="310"/>
      <c r="C58" s="314"/>
      <c r="D58" s="405"/>
      <c r="E58" s="405"/>
      <c r="F58" s="406"/>
      <c r="G58" s="406"/>
      <c r="H58" s="402"/>
      <c r="I58" s="314"/>
      <c r="J58" s="314"/>
      <c r="K58" s="314"/>
      <c r="L58" s="314"/>
    </row>
    <row r="59" spans="1:12" s="305" customFormat="1" hidden="1" x14ac:dyDescent="0.2">
      <c r="A59" s="308"/>
      <c r="B59" s="310"/>
      <c r="C59" s="314"/>
      <c r="D59" s="405"/>
      <c r="E59" s="405"/>
      <c r="F59" s="406"/>
      <c r="G59" s="406"/>
      <c r="H59" s="402"/>
      <c r="I59" s="314"/>
      <c r="J59" s="314"/>
      <c r="K59" s="314"/>
      <c r="L59" s="314"/>
    </row>
    <row r="60" spans="1:12" s="305" customFormat="1" hidden="1" x14ac:dyDescent="0.2">
      <c r="A60" s="308"/>
      <c r="B60" s="310"/>
      <c r="C60" s="314"/>
      <c r="D60" s="405"/>
      <c r="E60" s="405"/>
      <c r="F60" s="406"/>
      <c r="G60" s="406"/>
      <c r="H60" s="402"/>
      <c r="I60" s="314"/>
      <c r="J60" s="314"/>
      <c r="K60" s="314"/>
      <c r="L60" s="314"/>
    </row>
    <row r="61" spans="1:12" s="305" customFormat="1" hidden="1" x14ac:dyDescent="0.2">
      <c r="A61" s="308"/>
      <c r="B61" s="310"/>
      <c r="C61" s="314"/>
      <c r="D61" s="405"/>
      <c r="E61" s="405"/>
      <c r="F61" s="406"/>
      <c r="G61" s="406"/>
      <c r="H61" s="402"/>
      <c r="I61" s="314"/>
      <c r="J61" s="314"/>
      <c r="K61" s="314"/>
      <c r="L61" s="314"/>
    </row>
    <row r="62" spans="1:12" s="305" customFormat="1" hidden="1" x14ac:dyDescent="0.2">
      <c r="A62" s="308"/>
      <c r="B62" s="310"/>
      <c r="C62" s="314"/>
      <c r="D62" s="405"/>
      <c r="E62" s="405"/>
      <c r="F62" s="406"/>
      <c r="G62" s="406"/>
      <c r="H62" s="402"/>
      <c r="I62" s="314"/>
      <c r="J62" s="314"/>
      <c r="K62" s="314"/>
      <c r="L62" s="314"/>
    </row>
    <row r="63" spans="1:12" s="305" customFormat="1" hidden="1" x14ac:dyDescent="0.2">
      <c r="A63" s="308"/>
      <c r="B63" s="310"/>
      <c r="C63" s="314"/>
      <c r="D63" s="405"/>
      <c r="E63" s="405"/>
      <c r="F63" s="406"/>
      <c r="G63" s="406"/>
      <c r="H63" s="402"/>
      <c r="I63" s="314"/>
      <c r="J63" s="314"/>
      <c r="K63" s="314"/>
      <c r="L63" s="314"/>
    </row>
    <row r="64" spans="1:12" s="305" customFormat="1" hidden="1" x14ac:dyDescent="0.2">
      <c r="A64" s="308"/>
      <c r="B64" s="310"/>
      <c r="C64" s="314"/>
      <c r="D64" s="405"/>
      <c r="E64" s="405"/>
      <c r="F64" s="406"/>
      <c r="G64" s="406"/>
      <c r="H64" s="402"/>
      <c r="I64" s="314"/>
      <c r="J64" s="314"/>
      <c r="K64" s="314"/>
      <c r="L64" s="314"/>
    </row>
    <row r="65" spans="1:12" s="305" customFormat="1" hidden="1" x14ac:dyDescent="0.2">
      <c r="A65" s="308"/>
      <c r="B65" s="310"/>
      <c r="C65" s="314"/>
      <c r="D65" s="405"/>
      <c r="E65" s="405"/>
      <c r="F65" s="406"/>
      <c r="G65" s="406"/>
      <c r="H65" s="402"/>
      <c r="I65" s="314"/>
      <c r="J65" s="314"/>
      <c r="K65" s="314"/>
      <c r="L65" s="314"/>
    </row>
    <row r="66" spans="1:12" s="305" customFormat="1" hidden="1" x14ac:dyDescent="0.2">
      <c r="A66" s="308"/>
      <c r="B66" s="310"/>
      <c r="C66" s="314"/>
      <c r="D66" s="405"/>
      <c r="E66" s="405"/>
      <c r="F66" s="406"/>
      <c r="G66" s="406"/>
      <c r="H66" s="402"/>
      <c r="I66" s="314"/>
      <c r="J66" s="314"/>
      <c r="K66" s="314"/>
      <c r="L66" s="314"/>
    </row>
    <row r="67" spans="1:12" s="305" customFormat="1" hidden="1" x14ac:dyDescent="0.2">
      <c r="A67" s="308"/>
      <c r="B67" s="310"/>
      <c r="C67" s="314"/>
      <c r="D67" s="405"/>
      <c r="E67" s="405"/>
      <c r="F67" s="406"/>
      <c r="G67" s="406"/>
      <c r="H67" s="402"/>
      <c r="I67" s="314"/>
      <c r="J67" s="314"/>
      <c r="K67" s="314"/>
      <c r="L67" s="314"/>
    </row>
    <row r="68" spans="1:12" s="305" customFormat="1" hidden="1" x14ac:dyDescent="0.2">
      <c r="A68" s="308"/>
      <c r="B68" s="310"/>
      <c r="C68" s="314"/>
      <c r="D68" s="405"/>
      <c r="E68" s="405"/>
      <c r="F68" s="406"/>
      <c r="G68" s="406"/>
      <c r="H68" s="402"/>
      <c r="I68" s="314"/>
      <c r="J68" s="314"/>
      <c r="K68" s="314"/>
      <c r="L68" s="314"/>
    </row>
    <row r="69" spans="1:12" s="305" customFormat="1" hidden="1" x14ac:dyDescent="0.2">
      <c r="A69" s="308"/>
      <c r="B69" s="310"/>
      <c r="C69" s="314"/>
      <c r="D69" s="405"/>
      <c r="E69" s="405"/>
      <c r="F69" s="406"/>
      <c r="G69" s="406"/>
      <c r="H69" s="402"/>
      <c r="I69" s="314"/>
      <c r="J69" s="314"/>
      <c r="K69" s="314"/>
      <c r="L69" s="314"/>
    </row>
    <row r="70" spans="1:12" s="305" customFormat="1" hidden="1" x14ac:dyDescent="0.2">
      <c r="A70" s="308"/>
      <c r="B70" s="310"/>
      <c r="C70" s="314"/>
      <c r="D70" s="405"/>
      <c r="E70" s="405"/>
      <c r="F70" s="406"/>
      <c r="G70" s="406"/>
      <c r="H70" s="402"/>
      <c r="I70" s="314"/>
      <c r="J70" s="314"/>
      <c r="K70" s="314"/>
      <c r="L70" s="314"/>
    </row>
    <row r="71" spans="1:12" s="305" customFormat="1" hidden="1" x14ac:dyDescent="0.2">
      <c r="A71" s="308"/>
      <c r="B71" s="310"/>
      <c r="C71" s="314"/>
      <c r="D71" s="405"/>
      <c r="E71" s="405"/>
      <c r="F71" s="406"/>
      <c r="G71" s="406"/>
      <c r="H71" s="402"/>
      <c r="I71" s="314"/>
      <c r="J71" s="314"/>
      <c r="K71" s="314"/>
      <c r="L71" s="314"/>
    </row>
    <row r="72" spans="1:12" s="305" customFormat="1" hidden="1" x14ac:dyDescent="0.2">
      <c r="A72" s="308"/>
      <c r="B72" s="310"/>
      <c r="C72" s="314"/>
      <c r="D72" s="405"/>
      <c r="E72" s="405"/>
      <c r="F72" s="406"/>
      <c r="G72" s="406"/>
      <c r="H72" s="402"/>
      <c r="I72" s="314"/>
      <c r="J72" s="314"/>
      <c r="K72" s="314"/>
      <c r="L72" s="314"/>
    </row>
    <row r="73" spans="1:12" s="305" customFormat="1" hidden="1" x14ac:dyDescent="0.2">
      <c r="A73" s="308"/>
      <c r="B73" s="310"/>
      <c r="C73" s="314"/>
      <c r="D73" s="405"/>
      <c r="E73" s="405"/>
      <c r="F73" s="406"/>
      <c r="G73" s="406"/>
      <c r="H73" s="402"/>
      <c r="I73" s="314"/>
      <c r="J73" s="314"/>
      <c r="K73" s="314"/>
      <c r="L73" s="314"/>
    </row>
    <row r="74" spans="1:12" s="305" customFormat="1" hidden="1" x14ac:dyDescent="0.2">
      <c r="A74" s="308"/>
      <c r="B74" s="310"/>
      <c r="C74" s="314"/>
      <c r="D74" s="405"/>
      <c r="E74" s="405"/>
      <c r="F74" s="406"/>
      <c r="G74" s="406"/>
      <c r="H74" s="402"/>
      <c r="I74" s="314"/>
      <c r="J74" s="314"/>
      <c r="K74" s="314"/>
      <c r="L74" s="314"/>
    </row>
    <row r="75" spans="1:12" s="305" customFormat="1" hidden="1" x14ac:dyDescent="0.2">
      <c r="A75" s="308"/>
      <c r="B75" s="310"/>
      <c r="C75" s="314"/>
      <c r="D75" s="405"/>
      <c r="E75" s="405"/>
      <c r="F75" s="406"/>
      <c r="G75" s="406"/>
      <c r="H75" s="402"/>
      <c r="I75" s="314"/>
      <c r="J75" s="314"/>
      <c r="K75" s="314"/>
      <c r="L75" s="314"/>
    </row>
    <row r="76" spans="1:12" s="305" customFormat="1" hidden="1" x14ac:dyDescent="0.2">
      <c r="A76" s="308"/>
      <c r="B76" s="310"/>
      <c r="C76" s="314"/>
      <c r="D76" s="405"/>
      <c r="E76" s="405"/>
      <c r="F76" s="406"/>
      <c r="G76" s="406"/>
      <c r="H76" s="402"/>
      <c r="I76" s="314"/>
      <c r="J76" s="314"/>
      <c r="K76" s="314"/>
      <c r="L76" s="314"/>
    </row>
    <row r="77" spans="1:12" s="305" customFormat="1" hidden="1" x14ac:dyDescent="0.2">
      <c r="A77" s="308"/>
      <c r="B77" s="310"/>
      <c r="C77" s="314"/>
      <c r="D77" s="405"/>
      <c r="E77" s="405"/>
      <c r="F77" s="406"/>
      <c r="G77" s="406"/>
      <c r="H77" s="402"/>
      <c r="I77" s="314"/>
      <c r="J77" s="314"/>
      <c r="K77" s="314"/>
      <c r="L77" s="314"/>
    </row>
    <row r="78" spans="1:12" s="305" customFormat="1" hidden="1" x14ac:dyDescent="0.2">
      <c r="A78" s="308"/>
      <c r="B78" s="310"/>
      <c r="C78" s="314"/>
      <c r="D78" s="405"/>
      <c r="E78" s="405"/>
      <c r="F78" s="406"/>
      <c r="G78" s="406"/>
      <c r="H78" s="402"/>
      <c r="I78" s="314"/>
      <c r="J78" s="314"/>
      <c r="K78" s="314"/>
      <c r="L78" s="314"/>
    </row>
    <row r="79" spans="1:12" s="305" customFormat="1" hidden="1" x14ac:dyDescent="0.2">
      <c r="A79" s="308"/>
      <c r="B79" s="310"/>
      <c r="C79" s="314"/>
      <c r="D79" s="405"/>
      <c r="E79" s="405"/>
      <c r="F79" s="406"/>
      <c r="G79" s="406"/>
      <c r="H79" s="402"/>
      <c r="I79" s="314"/>
      <c r="J79" s="314"/>
      <c r="K79" s="314"/>
      <c r="L79" s="314"/>
    </row>
    <row r="80" spans="1:12" s="305" customFormat="1" hidden="1" x14ac:dyDescent="0.2">
      <c r="A80" s="308"/>
      <c r="B80" s="310"/>
      <c r="C80" s="314"/>
      <c r="D80" s="405"/>
      <c r="E80" s="405"/>
      <c r="F80" s="406"/>
      <c r="G80" s="406"/>
      <c r="H80" s="402"/>
      <c r="I80" s="314"/>
      <c r="J80" s="314"/>
      <c r="K80" s="314"/>
      <c r="L80" s="314"/>
    </row>
    <row r="81" spans="1:12" s="305" customFormat="1" hidden="1" x14ac:dyDescent="0.2">
      <c r="A81" s="308"/>
      <c r="B81" s="310"/>
      <c r="C81" s="314"/>
      <c r="D81" s="405"/>
      <c r="E81" s="405"/>
      <c r="F81" s="406"/>
      <c r="G81" s="406"/>
      <c r="H81" s="402"/>
      <c r="I81" s="314"/>
      <c r="J81" s="314"/>
      <c r="K81" s="314"/>
      <c r="L81" s="314"/>
    </row>
    <row r="82" spans="1:12" s="305" customFormat="1" hidden="1" x14ac:dyDescent="0.2">
      <c r="A82" s="308"/>
      <c r="B82" s="310"/>
      <c r="C82" s="314"/>
      <c r="D82" s="405"/>
      <c r="E82" s="405"/>
      <c r="F82" s="406"/>
      <c r="G82" s="406"/>
      <c r="H82" s="402"/>
      <c r="I82" s="314"/>
      <c r="J82" s="314"/>
      <c r="K82" s="314"/>
      <c r="L82" s="314"/>
    </row>
    <row r="83" spans="1:12" s="305" customFormat="1" hidden="1" x14ac:dyDescent="0.2">
      <c r="A83" s="308"/>
      <c r="B83" s="310"/>
      <c r="C83" s="314"/>
      <c r="D83" s="405"/>
      <c r="E83" s="405"/>
      <c r="F83" s="406"/>
      <c r="G83" s="406"/>
      <c r="H83" s="402"/>
      <c r="I83" s="314"/>
      <c r="J83" s="314"/>
      <c r="K83" s="314"/>
      <c r="L83" s="314"/>
    </row>
    <row r="84" spans="1:12" s="305" customFormat="1" hidden="1" x14ac:dyDescent="0.2">
      <c r="A84" s="308"/>
      <c r="B84" s="310"/>
      <c r="C84" s="314"/>
      <c r="D84" s="405"/>
      <c r="E84" s="405"/>
      <c r="F84" s="406"/>
      <c r="G84" s="406"/>
      <c r="H84" s="402"/>
      <c r="I84" s="314"/>
      <c r="J84" s="314"/>
      <c r="K84" s="314"/>
      <c r="L84" s="314"/>
    </row>
    <row r="85" spans="1:12" s="305" customFormat="1" hidden="1" x14ac:dyDescent="0.2">
      <c r="A85" s="308"/>
      <c r="B85" s="310"/>
      <c r="C85" s="314"/>
      <c r="D85" s="405"/>
      <c r="E85" s="405"/>
      <c r="F85" s="406"/>
      <c r="G85" s="406"/>
      <c r="H85" s="402"/>
      <c r="I85" s="314"/>
      <c r="J85" s="314"/>
      <c r="K85" s="314"/>
      <c r="L85" s="314"/>
    </row>
    <row r="86" spans="1:12" s="305" customFormat="1" hidden="1" x14ac:dyDescent="0.2">
      <c r="A86" s="308"/>
      <c r="B86" s="310"/>
      <c r="C86" s="314"/>
      <c r="D86" s="405"/>
      <c r="E86" s="405"/>
      <c r="F86" s="406"/>
      <c r="G86" s="406"/>
      <c r="H86" s="402"/>
      <c r="I86" s="314"/>
      <c r="J86" s="314"/>
      <c r="K86" s="314"/>
      <c r="L86" s="314"/>
    </row>
    <row r="87" spans="1:12" s="305" customFormat="1" hidden="1" x14ac:dyDescent="0.2">
      <c r="A87" s="308"/>
      <c r="B87" s="310"/>
      <c r="C87" s="314"/>
      <c r="D87" s="405"/>
      <c r="E87" s="405"/>
      <c r="F87" s="406"/>
      <c r="G87" s="406"/>
      <c r="H87" s="402"/>
      <c r="I87" s="314"/>
      <c r="J87" s="314"/>
      <c r="K87" s="314"/>
      <c r="L87" s="314"/>
    </row>
    <row r="88" spans="1:12" s="305" customFormat="1" hidden="1" x14ac:dyDescent="0.2">
      <c r="A88" s="308"/>
      <c r="B88" s="310"/>
      <c r="C88" s="314"/>
      <c r="D88" s="405"/>
      <c r="E88" s="405"/>
      <c r="F88" s="406"/>
      <c r="G88" s="406"/>
      <c r="H88" s="402"/>
      <c r="I88" s="314"/>
      <c r="J88" s="314"/>
      <c r="K88" s="314"/>
      <c r="L88" s="314"/>
    </row>
    <row r="89" spans="1:12" s="305" customFormat="1" hidden="1" x14ac:dyDescent="0.2">
      <c r="A89" s="308"/>
      <c r="B89" s="310"/>
      <c r="C89" s="314"/>
      <c r="D89" s="405"/>
      <c r="E89" s="405"/>
      <c r="F89" s="406"/>
      <c r="G89" s="406"/>
      <c r="H89" s="402"/>
      <c r="I89" s="314"/>
      <c r="J89" s="314"/>
      <c r="K89" s="314"/>
      <c r="L89" s="314"/>
    </row>
    <row r="90" spans="1:12" s="305" customFormat="1" hidden="1" x14ac:dyDescent="0.2">
      <c r="A90" s="308"/>
      <c r="B90" s="310"/>
      <c r="C90" s="314"/>
      <c r="D90" s="405"/>
      <c r="E90" s="405"/>
      <c r="F90" s="406"/>
      <c r="G90" s="406"/>
      <c r="H90" s="402"/>
      <c r="I90" s="314"/>
      <c r="J90" s="314"/>
      <c r="K90" s="314"/>
      <c r="L90" s="314"/>
    </row>
    <row r="91" spans="1:12" s="305" customFormat="1" hidden="1" x14ac:dyDescent="0.2">
      <c r="A91" s="308"/>
      <c r="B91" s="310"/>
      <c r="C91" s="314"/>
      <c r="D91" s="405"/>
      <c r="E91" s="405"/>
      <c r="F91" s="406"/>
      <c r="G91" s="406"/>
      <c r="H91" s="402"/>
      <c r="I91" s="314"/>
      <c r="J91" s="314"/>
      <c r="K91" s="314"/>
      <c r="L91" s="314"/>
    </row>
    <row r="92" spans="1:12" s="305" customFormat="1" hidden="1" x14ac:dyDescent="0.2">
      <c r="A92" s="308"/>
      <c r="B92" s="310"/>
      <c r="C92" s="314"/>
      <c r="D92" s="405"/>
      <c r="E92" s="405"/>
      <c r="F92" s="406"/>
      <c r="G92" s="406"/>
      <c r="H92" s="402"/>
      <c r="I92" s="314"/>
      <c r="J92" s="314"/>
      <c r="K92" s="314"/>
      <c r="L92" s="314"/>
    </row>
    <row r="93" spans="1:12" s="305" customFormat="1" hidden="1" x14ac:dyDescent="0.2">
      <c r="A93" s="308"/>
      <c r="B93" s="310"/>
      <c r="C93" s="314"/>
      <c r="D93" s="405"/>
      <c r="E93" s="405"/>
      <c r="F93" s="406"/>
      <c r="G93" s="406"/>
      <c r="H93" s="402"/>
      <c r="I93" s="314"/>
      <c r="J93" s="314"/>
      <c r="K93" s="314"/>
      <c r="L93" s="314"/>
    </row>
    <row r="94" spans="1:12" s="305" customFormat="1" hidden="1" x14ac:dyDescent="0.2">
      <c r="A94" s="308"/>
      <c r="B94" s="310"/>
      <c r="C94" s="314"/>
      <c r="D94" s="405"/>
      <c r="E94" s="405"/>
      <c r="F94" s="406"/>
      <c r="G94" s="406"/>
      <c r="H94" s="402"/>
      <c r="I94" s="314"/>
      <c r="J94" s="314"/>
      <c r="K94" s="314"/>
      <c r="L94" s="314"/>
    </row>
    <row r="95" spans="1:12" s="305" customFormat="1" hidden="1" x14ac:dyDescent="0.2">
      <c r="A95" s="308"/>
      <c r="B95" s="310"/>
      <c r="C95" s="314"/>
      <c r="D95" s="405"/>
      <c r="E95" s="405"/>
      <c r="F95" s="406"/>
      <c r="G95" s="406"/>
      <c r="H95" s="402"/>
      <c r="I95" s="314"/>
      <c r="J95" s="314"/>
      <c r="K95" s="314"/>
      <c r="L95" s="314"/>
    </row>
    <row r="96" spans="1:12" s="305" customFormat="1" hidden="1" x14ac:dyDescent="0.2">
      <c r="A96" s="308"/>
      <c r="B96" s="310"/>
      <c r="C96" s="314"/>
      <c r="D96" s="405"/>
      <c r="E96" s="405"/>
      <c r="F96" s="406"/>
      <c r="G96" s="406"/>
      <c r="H96" s="402"/>
      <c r="I96" s="314"/>
      <c r="J96" s="314"/>
      <c r="K96" s="314"/>
      <c r="L96" s="314"/>
    </row>
    <row r="97" spans="1:12" s="305" customFormat="1" hidden="1" x14ac:dyDescent="0.2">
      <c r="A97" s="308"/>
      <c r="B97" s="310"/>
      <c r="C97" s="314"/>
      <c r="D97" s="405"/>
      <c r="E97" s="405"/>
      <c r="F97" s="406"/>
      <c r="G97" s="406"/>
      <c r="H97" s="402"/>
      <c r="I97" s="314"/>
      <c r="J97" s="314"/>
      <c r="K97" s="314"/>
      <c r="L97" s="314"/>
    </row>
    <row r="98" spans="1:12" s="305" customFormat="1" hidden="1" x14ac:dyDescent="0.2">
      <c r="A98" s="308"/>
      <c r="B98" s="310"/>
      <c r="C98" s="314"/>
      <c r="D98" s="405"/>
      <c r="E98" s="405"/>
      <c r="F98" s="406"/>
      <c r="G98" s="406"/>
      <c r="H98" s="402"/>
      <c r="I98" s="314"/>
      <c r="J98" s="314"/>
      <c r="K98" s="314"/>
      <c r="L98" s="314"/>
    </row>
    <row r="99" spans="1:12" s="305" customFormat="1" hidden="1" x14ac:dyDescent="0.2">
      <c r="A99" s="308"/>
      <c r="B99" s="310"/>
      <c r="C99" s="314"/>
      <c r="D99" s="405"/>
      <c r="E99" s="405"/>
      <c r="F99" s="406"/>
      <c r="G99" s="406"/>
      <c r="H99" s="402"/>
      <c r="I99" s="314"/>
      <c r="J99" s="314"/>
      <c r="K99" s="314"/>
      <c r="L99" s="314"/>
    </row>
    <row r="100" spans="1:12" s="305" customFormat="1" hidden="1" x14ac:dyDescent="0.2">
      <c r="A100" s="308"/>
      <c r="B100" s="310"/>
      <c r="C100" s="314"/>
      <c r="D100" s="405"/>
      <c r="E100" s="405"/>
      <c r="F100" s="406"/>
      <c r="G100" s="406"/>
      <c r="H100" s="402"/>
      <c r="I100" s="314"/>
      <c r="J100" s="314"/>
      <c r="K100" s="314"/>
      <c r="L100" s="314"/>
    </row>
    <row r="101" spans="1:12" hidden="1" x14ac:dyDescent="0.2"/>
    <row r="102" spans="1:12" hidden="1" x14ac:dyDescent="0.2"/>
    <row r="103" spans="1:12" hidden="1" x14ac:dyDescent="0.2"/>
  </sheetData>
  <sheetProtection formatCells="0" formatColumns="0" formatRows="0" insertRows="0" insertHyperlinks="0" deleteRows="0"/>
  <mergeCells count="71">
    <mergeCell ref="K12:K14"/>
    <mergeCell ref="D13:D14"/>
    <mergeCell ref="E13:E14"/>
    <mergeCell ref="B4:C4"/>
    <mergeCell ref="B8:C8"/>
    <mergeCell ref="D8:E8"/>
    <mergeCell ref="B9:C9"/>
    <mergeCell ref="D9:E9"/>
    <mergeCell ref="B11:C11"/>
    <mergeCell ref="F11:H11"/>
    <mergeCell ref="B12:C14"/>
    <mergeCell ref="H12:H14"/>
    <mergeCell ref="I12:I14"/>
    <mergeCell ref="J12:J14"/>
    <mergeCell ref="B15:C17"/>
    <mergeCell ref="H15:H17"/>
    <mergeCell ref="I15:I17"/>
    <mergeCell ref="J15:J17"/>
    <mergeCell ref="K15:K17"/>
    <mergeCell ref="D16:D17"/>
    <mergeCell ref="E16:E17"/>
    <mergeCell ref="B18:C20"/>
    <mergeCell ref="H18:H20"/>
    <mergeCell ref="I18:I20"/>
    <mergeCell ref="J18:J20"/>
    <mergeCell ref="K18:K20"/>
    <mergeCell ref="D19:D20"/>
    <mergeCell ref="E19:E20"/>
    <mergeCell ref="B21:C23"/>
    <mergeCell ref="H21:H23"/>
    <mergeCell ref="I21:I23"/>
    <mergeCell ref="J21:J23"/>
    <mergeCell ref="K21:K23"/>
    <mergeCell ref="D22:D23"/>
    <mergeCell ref="E22:E23"/>
    <mergeCell ref="K27:K29"/>
    <mergeCell ref="D28:D29"/>
    <mergeCell ref="B24:C26"/>
    <mergeCell ref="H24:H26"/>
    <mergeCell ref="I24:I26"/>
    <mergeCell ref="J24:J26"/>
    <mergeCell ref="K24:K26"/>
    <mergeCell ref="D25:D26"/>
    <mergeCell ref="E25:E26"/>
    <mergeCell ref="B27:C29"/>
    <mergeCell ref="E27:E29"/>
    <mergeCell ref="H27:H29"/>
    <mergeCell ref="I27:I29"/>
    <mergeCell ref="J27:J29"/>
    <mergeCell ref="B30:B38"/>
    <mergeCell ref="C30:C32"/>
    <mergeCell ref="D30:D32"/>
    <mergeCell ref="E30:E32"/>
    <mergeCell ref="H30:H32"/>
    <mergeCell ref="C36:C38"/>
    <mergeCell ref="D36:D38"/>
    <mergeCell ref="E36:E38"/>
    <mergeCell ref="H36:H38"/>
    <mergeCell ref="C33:C35"/>
    <mergeCell ref="D33:D35"/>
    <mergeCell ref="E33:E35"/>
    <mergeCell ref="H33:H35"/>
    <mergeCell ref="I33:I35"/>
    <mergeCell ref="I36:I38"/>
    <mergeCell ref="J36:J38"/>
    <mergeCell ref="K36:K38"/>
    <mergeCell ref="J30:J32"/>
    <mergeCell ref="K30:K32"/>
    <mergeCell ref="J33:J35"/>
    <mergeCell ref="K33:K35"/>
    <mergeCell ref="I30:I32"/>
  </mergeCells>
  <dataValidations count="5">
    <dataValidation type="list" allowBlank="1" showErrorMessage="1" sqref="D15 D18 D21 D24 D27">
      <formula1>$D$44:$D$48</formula1>
    </dataValidation>
    <dataValidation type="list" allowBlank="1" showErrorMessage="1" sqref="G12:G38">
      <formula1>$I$44:$I$46</formula1>
    </dataValidation>
    <dataValidation type="list" allowBlank="1" showErrorMessage="1" sqref="D12">
      <formula1>$B$44:$B$50</formula1>
    </dataValidation>
    <dataValidation type="list" allowBlank="1" showErrorMessage="1" sqref="E24 E15 E18 E21">
      <formula1>$F$44:$F$47</formula1>
    </dataValidation>
    <dataValidation type="list" allowBlank="1" showErrorMessage="1" sqref="E12">
      <formula1>$G$44:$G$46</formula1>
    </dataValidation>
  </dataValidations>
  <pageMargins left="0.70866141732283472" right="0.70866141732283472" top="0.74803149606299213" bottom="0.74803149606299213" header="0.31496062992125984" footer="0.31496062992125984"/>
  <pageSetup paperSize="8" scale="43" orientation="landscape" cellComments="asDisplayed" r:id="rId1"/>
  <headerFooter>
    <oddHeader>&amp;LFSB NBFI montoring exercise&amp;RConfidential when completed</oddHeader>
    <oddFooter>&amp;C&amp;P of &amp;N</oddFooter>
  </headerFooter>
  <rowBreaks count="1" manualBreakCount="1">
    <brk id="2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0</xdr:colOff>
                    <xdr:row>3</xdr:row>
                    <xdr:rowOff>9525</xdr:rowOff>
                  </from>
                  <to>
                    <xdr:col>3</xdr:col>
                    <xdr:colOff>2095500</xdr:colOff>
                    <xdr:row>4</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L95"/>
  <sheetViews>
    <sheetView showGridLines="0" zoomScaleNormal="100" zoomScaleSheetLayoutView="40" workbookViewId="0">
      <selection activeCell="G3" sqref="G3"/>
    </sheetView>
  </sheetViews>
  <sheetFormatPr defaultColWidth="0" defaultRowHeight="12.75" customHeight="1" zeroHeight="1" x14ac:dyDescent="0.2"/>
  <cols>
    <col min="1" max="1" width="3.625" style="308" customWidth="1"/>
    <col min="2" max="2" width="7.875" style="417" customWidth="1"/>
    <col min="3" max="3" width="30.625" style="412" customWidth="1"/>
    <col min="4" max="5" width="45.625" style="424" customWidth="1"/>
    <col min="6" max="6" width="14.375" style="425" customWidth="1"/>
    <col min="7" max="7" width="12.625" style="425" customWidth="1"/>
    <col min="8" max="8" width="35.625" style="425" customWidth="1"/>
    <col min="9" max="11" width="45.625" style="412" customWidth="1"/>
    <col min="12" max="12" width="3.625" style="305" customWidth="1"/>
    <col min="13" max="64" width="0" style="305" hidden="1" customWidth="1"/>
    <col min="65" max="16384" width="10" style="305" hidden="1"/>
  </cols>
  <sheetData>
    <row r="1" spans="1:40" s="271" customFormat="1" ht="14.25" customHeight="1" x14ac:dyDescent="0.2">
      <c r="A1" s="272"/>
      <c r="B1" s="273"/>
      <c r="C1" s="273"/>
      <c r="D1" s="273"/>
      <c r="E1" s="273"/>
      <c r="F1" s="330"/>
      <c r="G1" s="330"/>
      <c r="H1" s="330"/>
      <c r="I1" s="273"/>
      <c r="J1" s="273"/>
      <c r="K1" s="273"/>
    </row>
    <row r="2" spans="1:40" s="3" customFormat="1" ht="19.5" customHeight="1" x14ac:dyDescent="0.2">
      <c r="A2" s="276"/>
      <c r="B2" s="13" t="s">
        <v>469</v>
      </c>
      <c r="C2" s="13"/>
      <c r="D2" s="13"/>
      <c r="E2" s="13"/>
      <c r="F2" s="350"/>
      <c r="G2" s="350"/>
      <c r="H2" s="350"/>
      <c r="I2" s="13"/>
      <c r="J2" s="13"/>
      <c r="K2" s="13"/>
      <c r="L2" s="276"/>
    </row>
    <row r="3" spans="1:40" s="271" customFormat="1" ht="9.9499999999999993" customHeight="1" x14ac:dyDescent="0.2">
      <c r="B3" s="1544" t="b">
        <v>0</v>
      </c>
      <c r="C3" s="275"/>
      <c r="F3" s="348"/>
      <c r="G3" s="348"/>
      <c r="H3" s="348"/>
      <c r="J3" s="273"/>
    </row>
    <row r="4" spans="1:40" s="271" customFormat="1" ht="32.25" customHeight="1" x14ac:dyDescent="0.2">
      <c r="B4" s="2254"/>
      <c r="C4" s="2254"/>
      <c r="F4" s="348"/>
      <c r="G4" s="348"/>
      <c r="H4" s="348"/>
      <c r="J4" s="273"/>
    </row>
    <row r="5" spans="1:40" s="271" customFormat="1" ht="16.5" customHeight="1" x14ac:dyDescent="0.2">
      <c r="B5" s="349" t="str">
        <f>IF(B3=FALSE,"Please highlight any cells in which policy tools changed relative to the previous exercise","")</f>
        <v>Please highlight any cells in which policy tools changed relative to the previous exercise</v>
      </c>
      <c r="C5" s="275"/>
      <c r="F5" s="348"/>
      <c r="G5" s="348"/>
      <c r="H5" s="348"/>
      <c r="J5" s="273"/>
    </row>
    <row r="6" spans="1:40" s="271" customFormat="1" ht="12" customHeight="1" x14ac:dyDescent="0.2">
      <c r="B6" s="349" t="s">
        <v>353</v>
      </c>
      <c r="C6" s="277"/>
      <c r="D6" s="273"/>
      <c r="E6" s="273"/>
      <c r="F6" s="348"/>
      <c r="G6" s="348"/>
      <c r="H6" s="348"/>
      <c r="I6" s="273"/>
      <c r="J6" s="273"/>
      <c r="K6" s="273"/>
      <c r="L6" s="273"/>
      <c r="N6" s="273"/>
      <c r="O6" s="273"/>
      <c r="P6" s="273"/>
      <c r="Q6" s="273"/>
      <c r="R6" s="273"/>
      <c r="S6" s="273"/>
      <c r="U6" s="273"/>
      <c r="V6" s="273"/>
      <c r="W6" s="273"/>
      <c r="X6" s="273"/>
      <c r="Y6" s="273"/>
      <c r="Z6" s="273"/>
      <c r="AB6" s="273"/>
      <c r="AC6" s="273"/>
      <c r="AD6" s="273"/>
      <c r="AE6" s="273"/>
      <c r="AF6" s="273"/>
      <c r="AG6" s="273"/>
      <c r="AI6" s="273"/>
      <c r="AJ6" s="273"/>
      <c r="AK6" s="273"/>
      <c r="AL6" s="273"/>
      <c r="AM6" s="273"/>
      <c r="AN6" s="273"/>
    </row>
    <row r="7" spans="1:40" s="342" customFormat="1" ht="12" customHeight="1" x14ac:dyDescent="0.25">
      <c r="A7" s="308"/>
      <c r="B7" s="345"/>
      <c r="C7" s="345"/>
      <c r="D7" s="345"/>
      <c r="E7" s="345"/>
      <c r="F7" s="346"/>
      <c r="G7" s="346"/>
      <c r="H7" s="346"/>
      <c r="I7" s="345"/>
      <c r="J7" s="345"/>
      <c r="K7" s="345"/>
    </row>
    <row r="8" spans="1:40" s="342" customFormat="1" ht="45" customHeight="1" x14ac:dyDescent="0.2">
      <c r="A8" s="308"/>
      <c r="B8" s="2233" t="s">
        <v>371</v>
      </c>
      <c r="C8" s="2233"/>
      <c r="D8" s="2234" t="s">
        <v>1601</v>
      </c>
      <c r="E8" s="2255"/>
      <c r="F8" s="343"/>
      <c r="G8" s="343"/>
      <c r="H8" s="343"/>
      <c r="I8" s="343"/>
      <c r="J8" s="343"/>
      <c r="K8" s="343"/>
    </row>
    <row r="9" spans="1:40" s="342" customFormat="1" ht="45" customHeight="1" x14ac:dyDescent="0.2">
      <c r="A9" s="341"/>
      <c r="B9" s="2236" t="s">
        <v>351</v>
      </c>
      <c r="C9" s="2236"/>
      <c r="D9" s="2237" t="s">
        <v>1602</v>
      </c>
      <c r="E9" s="2238"/>
      <c r="F9" s="343"/>
      <c r="G9" s="343"/>
      <c r="H9" s="343"/>
      <c r="I9" s="343"/>
      <c r="J9" s="343"/>
      <c r="K9" s="343"/>
    </row>
    <row r="10" spans="1:40" s="342" customFormat="1" ht="20.100000000000001" customHeight="1" x14ac:dyDescent="0.2">
      <c r="A10" s="341"/>
      <c r="B10" s="341"/>
      <c r="C10" s="320"/>
      <c r="D10" s="320"/>
      <c r="E10" s="320"/>
      <c r="F10" s="321"/>
      <c r="G10" s="321"/>
      <c r="H10" s="321"/>
      <c r="I10" s="320"/>
      <c r="J10" s="320"/>
      <c r="K10" s="320"/>
    </row>
    <row r="11" spans="1:40" s="304" customFormat="1" ht="45" customHeight="1" x14ac:dyDescent="0.2">
      <c r="A11" s="341"/>
      <c r="B11" s="2231" t="s">
        <v>350</v>
      </c>
      <c r="C11" s="2231"/>
      <c r="D11" s="532" t="s">
        <v>349</v>
      </c>
      <c r="E11" s="533" t="s">
        <v>399</v>
      </c>
      <c r="F11" s="2225" t="s">
        <v>1127</v>
      </c>
      <c r="G11" s="2226"/>
      <c r="H11" s="2227"/>
      <c r="I11" s="534" t="s">
        <v>348</v>
      </c>
      <c r="J11" s="533" t="s">
        <v>347</v>
      </c>
      <c r="K11" s="535" t="s">
        <v>361</v>
      </c>
      <c r="L11" s="305"/>
    </row>
    <row r="12" spans="1:40" s="306" customFormat="1" ht="45" customHeight="1" x14ac:dyDescent="0.2">
      <c r="A12" s="340"/>
      <c r="B12" s="2261" t="s">
        <v>370</v>
      </c>
      <c r="C12" s="2262"/>
      <c r="D12" s="353" t="s">
        <v>420</v>
      </c>
      <c r="E12" s="353" t="s">
        <v>419</v>
      </c>
      <c r="F12" s="539" t="s">
        <v>395</v>
      </c>
      <c r="G12" s="387" t="s">
        <v>391</v>
      </c>
      <c r="H12" s="2242" t="s">
        <v>1128</v>
      </c>
      <c r="I12" s="2191"/>
      <c r="J12" s="2188"/>
      <c r="K12" s="2189"/>
      <c r="L12" s="309"/>
    </row>
    <row r="13" spans="1:40" s="306" customFormat="1" ht="45" customHeight="1" x14ac:dyDescent="0.2">
      <c r="A13" s="340"/>
      <c r="B13" s="2263"/>
      <c r="C13" s="2264"/>
      <c r="D13" s="2198" t="s">
        <v>1604</v>
      </c>
      <c r="E13" s="2198" t="s">
        <v>398</v>
      </c>
      <c r="F13" s="540" t="s">
        <v>394</v>
      </c>
      <c r="G13" s="385" t="s">
        <v>391</v>
      </c>
      <c r="H13" s="2243"/>
      <c r="I13" s="2182"/>
      <c r="J13" s="2184"/>
      <c r="K13" s="2190"/>
      <c r="L13" s="309"/>
    </row>
    <row r="14" spans="1:40" s="306" customFormat="1" ht="45" customHeight="1" x14ac:dyDescent="0.2">
      <c r="A14" s="340"/>
      <c r="B14" s="2265"/>
      <c r="C14" s="2266"/>
      <c r="D14" s="2260"/>
      <c r="E14" s="2260"/>
      <c r="F14" s="541" t="s">
        <v>393</v>
      </c>
      <c r="G14" s="536" t="s">
        <v>391</v>
      </c>
      <c r="H14" s="2252"/>
      <c r="I14" s="2214"/>
      <c r="J14" s="2215"/>
      <c r="K14" s="2216"/>
      <c r="L14" s="309"/>
    </row>
    <row r="15" spans="1:40" s="306" customFormat="1" ht="45" customHeight="1" x14ac:dyDescent="0.2">
      <c r="A15" s="340"/>
      <c r="B15" s="2261" t="s">
        <v>369</v>
      </c>
      <c r="C15" s="2262"/>
      <c r="D15" s="353" t="s">
        <v>377</v>
      </c>
      <c r="E15" s="353" t="s">
        <v>403</v>
      </c>
      <c r="F15" s="539" t="s">
        <v>395</v>
      </c>
      <c r="G15" s="387" t="s">
        <v>391</v>
      </c>
      <c r="H15" s="2242" t="s">
        <v>1128</v>
      </c>
      <c r="I15" s="2191"/>
      <c r="J15" s="2188"/>
      <c r="K15" s="2189"/>
      <c r="L15" s="309"/>
    </row>
    <row r="16" spans="1:40" s="306" customFormat="1" ht="45" customHeight="1" x14ac:dyDescent="0.2">
      <c r="A16" s="340"/>
      <c r="B16" s="2263"/>
      <c r="C16" s="2264"/>
      <c r="D16" s="2198" t="s">
        <v>397</v>
      </c>
      <c r="E16" s="2198" t="s">
        <v>398</v>
      </c>
      <c r="F16" s="540" t="s">
        <v>394</v>
      </c>
      <c r="G16" s="385" t="s">
        <v>391</v>
      </c>
      <c r="H16" s="2243"/>
      <c r="I16" s="2182"/>
      <c r="J16" s="2184"/>
      <c r="K16" s="2190"/>
      <c r="L16" s="309"/>
    </row>
    <row r="17" spans="1:12" s="306" customFormat="1" ht="45" customHeight="1" x14ac:dyDescent="0.2">
      <c r="A17" s="339"/>
      <c r="B17" s="2265"/>
      <c r="C17" s="2266"/>
      <c r="D17" s="2260"/>
      <c r="E17" s="2260"/>
      <c r="F17" s="541" t="s">
        <v>393</v>
      </c>
      <c r="G17" s="536" t="s">
        <v>391</v>
      </c>
      <c r="H17" s="2252"/>
      <c r="I17" s="2214"/>
      <c r="J17" s="2215"/>
      <c r="K17" s="2216"/>
      <c r="L17" s="309"/>
    </row>
    <row r="18" spans="1:12" s="306" customFormat="1" ht="45" customHeight="1" x14ac:dyDescent="0.2">
      <c r="A18" s="339"/>
      <c r="B18" s="2261" t="s">
        <v>368</v>
      </c>
      <c r="C18" s="2262"/>
      <c r="D18" s="353" t="s">
        <v>377</v>
      </c>
      <c r="E18" s="353" t="s">
        <v>403</v>
      </c>
      <c r="F18" s="539" t="s">
        <v>395</v>
      </c>
      <c r="G18" s="387" t="s">
        <v>391</v>
      </c>
      <c r="H18" s="2242" t="s">
        <v>1128</v>
      </c>
      <c r="I18" s="2191"/>
      <c r="J18" s="2188"/>
      <c r="K18" s="2189"/>
      <c r="L18" s="531"/>
    </row>
    <row r="19" spans="1:12" s="306" customFormat="1" ht="45" customHeight="1" x14ac:dyDescent="0.2">
      <c r="A19" s="339"/>
      <c r="B19" s="2263"/>
      <c r="C19" s="2264"/>
      <c r="D19" s="2198" t="s">
        <v>397</v>
      </c>
      <c r="E19" s="2198" t="s">
        <v>398</v>
      </c>
      <c r="F19" s="540" t="s">
        <v>394</v>
      </c>
      <c r="G19" s="385" t="s">
        <v>391</v>
      </c>
      <c r="H19" s="2243"/>
      <c r="I19" s="2182"/>
      <c r="J19" s="2184"/>
      <c r="K19" s="2190"/>
      <c r="L19" s="531"/>
    </row>
    <row r="20" spans="1:12" s="306" customFormat="1" ht="45" customHeight="1" x14ac:dyDescent="0.2">
      <c r="A20" s="339"/>
      <c r="B20" s="2265"/>
      <c r="C20" s="2266"/>
      <c r="D20" s="2260"/>
      <c r="E20" s="2260"/>
      <c r="F20" s="541" t="s">
        <v>393</v>
      </c>
      <c r="G20" s="536" t="s">
        <v>391</v>
      </c>
      <c r="H20" s="2252"/>
      <c r="I20" s="2214"/>
      <c r="J20" s="2215"/>
      <c r="K20" s="2216"/>
      <c r="L20" s="531"/>
    </row>
    <row r="21" spans="1:12" s="306" customFormat="1" ht="45" customHeight="1" x14ac:dyDescent="0.2">
      <c r="A21" s="339"/>
      <c r="B21" s="2261" t="s">
        <v>367</v>
      </c>
      <c r="C21" s="2262"/>
      <c r="D21" s="353" t="s">
        <v>377</v>
      </c>
      <c r="E21" s="2199"/>
      <c r="F21" s="539" t="s">
        <v>395</v>
      </c>
      <c r="G21" s="387" t="s">
        <v>391</v>
      </c>
      <c r="H21" s="2242" t="s">
        <v>1128</v>
      </c>
      <c r="I21" s="2191"/>
      <c r="J21" s="2188"/>
      <c r="K21" s="2189"/>
      <c r="L21" s="531"/>
    </row>
    <row r="22" spans="1:12" s="306" customFormat="1" ht="45" customHeight="1" x14ac:dyDescent="0.2">
      <c r="A22" s="339"/>
      <c r="B22" s="2263"/>
      <c r="C22" s="2264"/>
      <c r="D22" s="2198" t="s">
        <v>397</v>
      </c>
      <c r="E22" s="2200"/>
      <c r="F22" s="540" t="s">
        <v>394</v>
      </c>
      <c r="G22" s="385" t="s">
        <v>391</v>
      </c>
      <c r="H22" s="2243"/>
      <c r="I22" s="2182"/>
      <c r="J22" s="2184"/>
      <c r="K22" s="2190"/>
      <c r="L22" s="531"/>
    </row>
    <row r="23" spans="1:12" s="306" customFormat="1" ht="45" customHeight="1" x14ac:dyDescent="0.2">
      <c r="A23" s="338"/>
      <c r="B23" s="2265"/>
      <c r="C23" s="2266"/>
      <c r="D23" s="2260"/>
      <c r="E23" s="2253"/>
      <c r="F23" s="541" t="s">
        <v>393</v>
      </c>
      <c r="G23" s="536" t="s">
        <v>391</v>
      </c>
      <c r="H23" s="2252"/>
      <c r="I23" s="2214"/>
      <c r="J23" s="2215"/>
      <c r="K23" s="2216"/>
      <c r="L23" s="531"/>
    </row>
    <row r="24" spans="1:12" s="335" customFormat="1" ht="45" customHeight="1" x14ac:dyDescent="0.2">
      <c r="A24" s="337"/>
      <c r="B24" s="2192" t="s">
        <v>334</v>
      </c>
      <c r="C24" s="2240" t="s">
        <v>411</v>
      </c>
      <c r="D24" s="2197" t="s">
        <v>396</v>
      </c>
      <c r="E24" s="2199"/>
      <c r="F24" s="539" t="s">
        <v>395</v>
      </c>
      <c r="G24" s="387" t="s">
        <v>391</v>
      </c>
      <c r="H24" s="2242" t="s">
        <v>1603</v>
      </c>
      <c r="I24" s="2191"/>
      <c r="J24" s="2188"/>
      <c r="K24" s="2189"/>
      <c r="L24" s="336"/>
    </row>
    <row r="25" spans="1:12" s="335" customFormat="1" ht="45" customHeight="1" x14ac:dyDescent="0.2">
      <c r="A25" s="337"/>
      <c r="B25" s="2193"/>
      <c r="C25" s="2241"/>
      <c r="D25" s="2198"/>
      <c r="E25" s="2200"/>
      <c r="F25" s="540" t="s">
        <v>394</v>
      </c>
      <c r="G25" s="385" t="s">
        <v>391</v>
      </c>
      <c r="H25" s="2243"/>
      <c r="I25" s="2182"/>
      <c r="J25" s="2184"/>
      <c r="K25" s="2190"/>
      <c r="L25" s="336"/>
    </row>
    <row r="26" spans="1:12" s="335" customFormat="1" ht="45" customHeight="1" x14ac:dyDescent="0.2">
      <c r="A26" s="337"/>
      <c r="B26" s="2193"/>
      <c r="C26" s="2241"/>
      <c r="D26" s="2198"/>
      <c r="E26" s="2200"/>
      <c r="F26" s="540" t="s">
        <v>393</v>
      </c>
      <c r="G26" s="385" t="s">
        <v>391</v>
      </c>
      <c r="H26" s="2243"/>
      <c r="I26" s="2182"/>
      <c r="J26" s="2184"/>
      <c r="K26" s="2190"/>
      <c r="L26" s="336"/>
    </row>
    <row r="27" spans="1:12" s="335" customFormat="1" ht="45" customHeight="1" x14ac:dyDescent="0.2">
      <c r="A27" s="337"/>
      <c r="B27" s="2193"/>
      <c r="C27" s="2241" t="s">
        <v>411</v>
      </c>
      <c r="D27" s="2198" t="s">
        <v>396</v>
      </c>
      <c r="E27" s="2200"/>
      <c r="F27" s="540" t="s">
        <v>395</v>
      </c>
      <c r="G27" s="385" t="s">
        <v>391</v>
      </c>
      <c r="H27" s="2243" t="s">
        <v>1603</v>
      </c>
      <c r="I27" s="2182"/>
      <c r="J27" s="2184"/>
      <c r="K27" s="2190"/>
      <c r="L27" s="336"/>
    </row>
    <row r="28" spans="1:12" s="335" customFormat="1" ht="45" customHeight="1" x14ac:dyDescent="0.2">
      <c r="A28" s="337"/>
      <c r="B28" s="2193"/>
      <c r="C28" s="2241"/>
      <c r="D28" s="2198"/>
      <c r="E28" s="2200"/>
      <c r="F28" s="540" t="s">
        <v>394</v>
      </c>
      <c r="G28" s="385" t="s">
        <v>391</v>
      </c>
      <c r="H28" s="2243"/>
      <c r="I28" s="2182"/>
      <c r="J28" s="2184"/>
      <c r="K28" s="2190"/>
      <c r="L28" s="336"/>
    </row>
    <row r="29" spans="1:12" s="335" customFormat="1" ht="45" customHeight="1" x14ac:dyDescent="0.2">
      <c r="A29" s="337"/>
      <c r="B29" s="2193"/>
      <c r="C29" s="2241"/>
      <c r="D29" s="2198"/>
      <c r="E29" s="2200"/>
      <c r="F29" s="540" t="s">
        <v>393</v>
      </c>
      <c r="G29" s="385" t="s">
        <v>391</v>
      </c>
      <c r="H29" s="2243"/>
      <c r="I29" s="2182"/>
      <c r="J29" s="2184"/>
      <c r="K29" s="2190"/>
      <c r="L29" s="336"/>
    </row>
    <row r="30" spans="1:12" s="335" customFormat="1" ht="45" customHeight="1" x14ac:dyDescent="0.2">
      <c r="A30" s="337"/>
      <c r="B30" s="2193"/>
      <c r="C30" s="2241" t="s">
        <v>411</v>
      </c>
      <c r="D30" s="2198" t="s">
        <v>396</v>
      </c>
      <c r="E30" s="2257"/>
      <c r="F30" s="540" t="s">
        <v>395</v>
      </c>
      <c r="G30" s="385" t="s">
        <v>391</v>
      </c>
      <c r="H30" s="2243" t="s">
        <v>1603</v>
      </c>
      <c r="I30" s="2182"/>
      <c r="J30" s="2184"/>
      <c r="K30" s="2186"/>
      <c r="L30" s="336"/>
    </row>
    <row r="31" spans="1:12" s="335" customFormat="1" ht="45" customHeight="1" x14ac:dyDescent="0.2">
      <c r="A31" s="337"/>
      <c r="B31" s="2193"/>
      <c r="C31" s="2241"/>
      <c r="D31" s="2198"/>
      <c r="E31" s="2258"/>
      <c r="F31" s="540" t="s">
        <v>394</v>
      </c>
      <c r="G31" s="385" t="s">
        <v>391</v>
      </c>
      <c r="H31" s="2243"/>
      <c r="I31" s="2182"/>
      <c r="J31" s="2184"/>
      <c r="K31" s="2186"/>
      <c r="L31" s="336"/>
    </row>
    <row r="32" spans="1:12" s="335" customFormat="1" ht="45" customHeight="1" thickBot="1" x14ac:dyDescent="0.25">
      <c r="A32" s="337"/>
      <c r="B32" s="2194"/>
      <c r="C32" s="2244"/>
      <c r="D32" s="2204"/>
      <c r="E32" s="2259"/>
      <c r="F32" s="542" t="s">
        <v>393</v>
      </c>
      <c r="G32" s="388" t="s">
        <v>391</v>
      </c>
      <c r="H32" s="2248"/>
      <c r="I32" s="2183"/>
      <c r="J32" s="2185"/>
      <c r="K32" s="2187"/>
      <c r="L32" s="336"/>
    </row>
    <row r="33" spans="1:43" s="276" customFormat="1" ht="14.25" x14ac:dyDescent="0.2">
      <c r="G33" s="378"/>
      <c r="J33" s="274"/>
      <c r="K33" s="274"/>
      <c r="L33" s="274"/>
      <c r="M33" s="274"/>
      <c r="N33" s="274"/>
      <c r="O33" s="274"/>
      <c r="P33" s="274"/>
      <c r="Q33" s="274"/>
      <c r="R33" s="274"/>
      <c r="S33" s="274"/>
      <c r="T33" s="274"/>
      <c r="U33" s="274"/>
      <c r="V33" s="274"/>
      <c r="W33" s="274"/>
      <c r="X33" s="274"/>
      <c r="Y33" s="274"/>
      <c r="Z33" s="274"/>
      <c r="AA33" s="274"/>
      <c r="AB33" s="274"/>
      <c r="AC33" s="274"/>
      <c r="AD33" s="274"/>
      <c r="AE33" s="274"/>
    </row>
    <row r="34" spans="1:43" s="332" customFormat="1" ht="15.95" customHeight="1" x14ac:dyDescent="0.2">
      <c r="A34" s="334"/>
      <c r="B34" s="333" t="s">
        <v>84</v>
      </c>
      <c r="F34" s="333"/>
      <c r="G34" s="333"/>
      <c r="H34" s="333"/>
      <c r="J34" s="333"/>
      <c r="K34" s="333"/>
    </row>
    <row r="35" spans="1:43" s="276" customFormat="1" ht="14.25" customHeight="1" x14ac:dyDescent="0.2">
      <c r="B35" s="331" t="s">
        <v>333</v>
      </c>
      <c r="D35" s="331"/>
      <c r="E35" s="331"/>
      <c r="F35" s="331"/>
      <c r="G35" s="377"/>
      <c r="H35" s="331"/>
      <c r="I35" s="331"/>
      <c r="J35" s="331"/>
      <c r="K35" s="331"/>
      <c r="M35" s="331"/>
      <c r="O35" s="331"/>
      <c r="Q35" s="331"/>
      <c r="S35" s="331"/>
      <c r="U35" s="331"/>
      <c r="W35" s="331"/>
      <c r="Y35" s="331"/>
      <c r="AA35" s="331"/>
      <c r="AC35" s="331"/>
      <c r="AE35" s="331"/>
    </row>
    <row r="36" spans="1:43" s="271" customFormat="1" x14ac:dyDescent="0.2">
      <c r="B36" s="273" t="s">
        <v>474</v>
      </c>
      <c r="C36" s="273"/>
      <c r="D36" s="273"/>
      <c r="E36" s="273"/>
      <c r="F36" s="273"/>
      <c r="G36" s="273"/>
      <c r="H36" s="273"/>
      <c r="I36" s="330"/>
      <c r="J36" s="330"/>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row>
    <row r="37" spans="1:43" ht="20.100000000000001" customHeight="1" x14ac:dyDescent="0.2">
      <c r="B37" s="310"/>
      <c r="C37" s="323"/>
      <c r="D37" s="326"/>
      <c r="E37" s="326"/>
      <c r="F37" s="326"/>
      <c r="G37" s="384"/>
      <c r="H37" s="326"/>
      <c r="I37" s="325"/>
      <c r="J37" s="325"/>
      <c r="K37" s="324"/>
      <c r="L37" s="323"/>
    </row>
    <row r="38" spans="1:43" s="359" customFormat="1" ht="20.100000000000001" hidden="1" customHeight="1" x14ac:dyDescent="0.2">
      <c r="A38" s="358"/>
      <c r="B38" s="360" t="s">
        <v>420</v>
      </c>
      <c r="C38" s="352"/>
      <c r="D38" s="543" t="s">
        <v>377</v>
      </c>
      <c r="E38" s="543"/>
      <c r="F38" s="428" t="s">
        <v>419</v>
      </c>
      <c r="G38" s="428" t="s">
        <v>403</v>
      </c>
      <c r="H38" s="429" t="s">
        <v>391</v>
      </c>
      <c r="I38" s="328"/>
      <c r="J38" s="328"/>
      <c r="K38" s="328"/>
      <c r="L38" s="356"/>
    </row>
    <row r="39" spans="1:43" s="355" customFormat="1" ht="20.100000000000001" hidden="1" customHeight="1" x14ac:dyDescent="0.2">
      <c r="A39" s="358"/>
      <c r="B39" s="357" t="s">
        <v>366</v>
      </c>
      <c r="C39" s="328"/>
      <c r="D39" s="389" t="s">
        <v>412</v>
      </c>
      <c r="E39" s="389"/>
      <c r="F39" s="413" t="s">
        <v>418</v>
      </c>
      <c r="G39" s="413" t="s">
        <v>402</v>
      </c>
      <c r="H39" s="389" t="s">
        <v>388</v>
      </c>
      <c r="I39" s="328"/>
      <c r="J39" s="328"/>
      <c r="K39" s="328"/>
      <c r="L39" s="356"/>
    </row>
    <row r="40" spans="1:43" s="355" customFormat="1" ht="20.100000000000001" hidden="1" customHeight="1" x14ac:dyDescent="0.2">
      <c r="A40" s="358"/>
      <c r="B40" s="357" t="s">
        <v>365</v>
      </c>
      <c r="C40" s="328"/>
      <c r="D40" s="396" t="s">
        <v>417</v>
      </c>
      <c r="E40" s="389"/>
      <c r="F40" s="413" t="s">
        <v>416</v>
      </c>
      <c r="G40" s="413" t="s">
        <v>401</v>
      </c>
      <c r="H40" s="414" t="s">
        <v>385</v>
      </c>
      <c r="I40" s="328"/>
      <c r="J40" s="328"/>
      <c r="K40" s="328"/>
      <c r="L40" s="356"/>
    </row>
    <row r="41" spans="1:43" s="355" customFormat="1" ht="20.100000000000001" hidden="1" customHeight="1" x14ac:dyDescent="0.2">
      <c r="A41" s="358"/>
      <c r="B41" s="412" t="s">
        <v>424</v>
      </c>
      <c r="C41" s="328"/>
      <c r="D41" s="389" t="s">
        <v>475</v>
      </c>
      <c r="E41" s="389"/>
      <c r="F41" s="403"/>
      <c r="G41" s="413" t="s">
        <v>400</v>
      </c>
      <c r="H41" s="413"/>
      <c r="I41" s="328"/>
      <c r="J41" s="328"/>
      <c r="K41" s="328"/>
      <c r="L41" s="356"/>
    </row>
    <row r="42" spans="1:43" s="355" customFormat="1" ht="20.100000000000001" hidden="1" customHeight="1" x14ac:dyDescent="0.2">
      <c r="A42" s="358"/>
      <c r="B42" s="357" t="s">
        <v>364</v>
      </c>
      <c r="C42" s="328"/>
      <c r="D42" s="389" t="s">
        <v>414</v>
      </c>
      <c r="E42" s="400"/>
      <c r="F42" s="415"/>
      <c r="G42" s="400"/>
      <c r="H42" s="415"/>
      <c r="I42" s="328"/>
      <c r="J42" s="328"/>
      <c r="K42" s="328"/>
      <c r="L42" s="356"/>
    </row>
    <row r="43" spans="1:43" s="355" customFormat="1" ht="20.100000000000001" hidden="1" customHeight="1" x14ac:dyDescent="0.2">
      <c r="A43" s="358"/>
      <c r="B43" s="357" t="s">
        <v>363</v>
      </c>
      <c r="C43" s="328"/>
      <c r="E43" s="400"/>
      <c r="F43" s="415"/>
      <c r="G43" s="415"/>
      <c r="H43" s="415"/>
      <c r="I43" s="328"/>
      <c r="J43" s="328"/>
      <c r="K43" s="328"/>
      <c r="L43" s="356"/>
    </row>
    <row r="44" spans="1:43" ht="12.75" customHeight="1" x14ac:dyDescent="0.2">
      <c r="C44" s="413"/>
      <c r="D44" s="400"/>
      <c r="E44" s="400"/>
      <c r="F44" s="416"/>
      <c r="G44" s="416"/>
      <c r="H44" s="416"/>
      <c r="I44" s="413"/>
      <c r="J44" s="413"/>
      <c r="K44" s="413"/>
      <c r="L44" s="342"/>
    </row>
    <row r="45" spans="1:43" x14ac:dyDescent="0.2">
      <c r="C45" s="413"/>
      <c r="D45" s="328"/>
      <c r="E45" s="328"/>
      <c r="F45" s="418"/>
      <c r="G45" s="418"/>
      <c r="H45" s="418"/>
      <c r="I45" s="413"/>
      <c r="J45" s="413"/>
      <c r="K45" s="413"/>
      <c r="L45" s="342"/>
    </row>
    <row r="46" spans="1:43" ht="14.25" hidden="1" x14ac:dyDescent="0.2">
      <c r="A46" s="319"/>
      <c r="C46" s="419"/>
      <c r="D46" s="390"/>
      <c r="E46" s="390"/>
      <c r="F46" s="420"/>
      <c r="G46" s="420"/>
      <c r="H46" s="420"/>
      <c r="I46" s="419"/>
      <c r="J46" s="419"/>
      <c r="K46" s="419"/>
      <c r="L46" s="342"/>
    </row>
    <row r="47" spans="1:43" ht="14.25" hidden="1" x14ac:dyDescent="0.2">
      <c r="A47" s="319"/>
      <c r="C47" s="421"/>
      <c r="D47" s="422"/>
      <c r="E47" s="422"/>
      <c r="F47" s="423"/>
      <c r="G47" s="423"/>
      <c r="H47" s="423"/>
      <c r="I47" s="421"/>
      <c r="J47" s="421"/>
      <c r="K47" s="421"/>
    </row>
    <row r="48" spans="1:43" ht="14.25" hidden="1" x14ac:dyDescent="0.2">
      <c r="A48" s="319"/>
      <c r="C48" s="421"/>
      <c r="D48" s="422"/>
      <c r="E48" s="422"/>
      <c r="F48" s="423"/>
      <c r="G48" s="423"/>
      <c r="H48" s="423"/>
      <c r="I48" s="421"/>
      <c r="J48" s="421"/>
      <c r="K48" s="421"/>
    </row>
    <row r="49" spans="2:11" hidden="1" x14ac:dyDescent="0.2">
      <c r="C49" s="421"/>
      <c r="D49" s="422"/>
      <c r="E49" s="422"/>
      <c r="F49" s="423"/>
      <c r="G49" s="423"/>
      <c r="H49" s="423"/>
      <c r="I49" s="421"/>
      <c r="J49" s="421"/>
      <c r="K49" s="421"/>
    </row>
    <row r="50" spans="2:11" hidden="1" x14ac:dyDescent="0.2">
      <c r="C50" s="421"/>
      <c r="D50" s="422"/>
      <c r="E50" s="422"/>
      <c r="F50" s="423"/>
      <c r="G50" s="423"/>
      <c r="H50" s="423"/>
      <c r="I50" s="421"/>
      <c r="J50" s="421"/>
      <c r="K50" s="421"/>
    </row>
    <row r="51" spans="2:11" hidden="1" x14ac:dyDescent="0.2">
      <c r="C51" s="421"/>
      <c r="D51" s="422"/>
      <c r="E51" s="422"/>
      <c r="F51" s="423"/>
      <c r="G51" s="423"/>
      <c r="H51" s="423"/>
      <c r="I51" s="421"/>
      <c r="J51" s="421"/>
      <c r="K51" s="421"/>
    </row>
    <row r="52" spans="2:11" hidden="1" x14ac:dyDescent="0.2"/>
    <row r="53" spans="2:11" hidden="1" x14ac:dyDescent="0.2">
      <c r="C53" s="421"/>
      <c r="D53" s="426"/>
      <c r="E53" s="426"/>
      <c r="F53" s="427"/>
      <c r="G53" s="427"/>
      <c r="H53" s="427"/>
      <c r="I53" s="421"/>
      <c r="J53" s="421"/>
      <c r="K53" s="421"/>
    </row>
    <row r="54" spans="2:11" hidden="1" x14ac:dyDescent="0.2">
      <c r="C54" s="421"/>
      <c r="D54" s="426"/>
      <c r="E54" s="426"/>
      <c r="F54" s="427"/>
      <c r="G54" s="427"/>
      <c r="H54" s="427"/>
      <c r="I54" s="421"/>
      <c r="J54" s="421"/>
      <c r="K54" s="421"/>
    </row>
    <row r="55" spans="2:11" hidden="1" x14ac:dyDescent="0.2">
      <c r="C55" s="421"/>
      <c r="D55" s="422"/>
      <c r="E55" s="422"/>
      <c r="F55" s="423"/>
      <c r="G55" s="423"/>
      <c r="H55" s="423"/>
      <c r="I55" s="421"/>
      <c r="J55" s="421"/>
      <c r="K55" s="421"/>
    </row>
    <row r="56" spans="2:11" hidden="1" x14ac:dyDescent="0.2">
      <c r="C56" s="421"/>
      <c r="D56" s="422"/>
      <c r="E56" s="422"/>
      <c r="F56" s="423"/>
      <c r="G56" s="423"/>
      <c r="H56" s="423"/>
      <c r="I56" s="421"/>
      <c r="J56" s="421"/>
      <c r="K56" s="421"/>
    </row>
    <row r="57" spans="2:11" hidden="1" x14ac:dyDescent="0.2">
      <c r="D57" s="422"/>
      <c r="E57" s="422"/>
      <c r="F57" s="423"/>
      <c r="G57" s="423"/>
      <c r="H57" s="423"/>
    </row>
    <row r="58" spans="2:11" ht="14.25" hidden="1" customHeight="1" x14ac:dyDescent="0.2">
      <c r="D58" s="422"/>
      <c r="E58" s="422"/>
      <c r="F58" s="423"/>
      <c r="G58" s="423"/>
      <c r="H58" s="423"/>
    </row>
    <row r="59" spans="2:11" ht="14.25" hidden="1" customHeight="1" x14ac:dyDescent="0.2">
      <c r="B59" s="2256"/>
      <c r="C59" s="2256"/>
      <c r="D59" s="2256"/>
      <c r="E59" s="2256"/>
      <c r="F59" s="2256"/>
      <c r="G59" s="2256"/>
      <c r="H59" s="2256"/>
      <c r="I59" s="2256"/>
      <c r="J59" s="2256"/>
      <c r="K59" s="2256"/>
    </row>
    <row r="60" spans="2:11" ht="14.25" hidden="1" customHeight="1" x14ac:dyDescent="0.2">
      <c r="B60" s="2256"/>
      <c r="C60" s="2256"/>
      <c r="D60" s="2256"/>
      <c r="E60" s="2256"/>
      <c r="F60" s="2256"/>
      <c r="G60" s="2256"/>
      <c r="H60" s="2256"/>
      <c r="I60" s="2256"/>
      <c r="J60" s="2256"/>
      <c r="K60" s="2256"/>
    </row>
    <row r="61" spans="2:11" ht="15" hidden="1" customHeight="1" x14ac:dyDescent="0.2">
      <c r="D61" s="426"/>
      <c r="E61" s="426"/>
      <c r="F61" s="427"/>
      <c r="G61" s="427"/>
      <c r="H61" s="427"/>
    </row>
    <row r="62" spans="2:11" ht="14.25" hidden="1" customHeight="1" x14ac:dyDescent="0.2"/>
    <row r="63" spans="2:11" ht="14.25" hidden="1" customHeight="1" x14ac:dyDescent="0.2">
      <c r="D63" s="422"/>
      <c r="E63" s="422"/>
      <c r="F63" s="423"/>
      <c r="G63" s="423"/>
      <c r="H63" s="423"/>
    </row>
    <row r="64" spans="2:11" ht="14.25" hidden="1" customHeight="1" x14ac:dyDescent="0.2">
      <c r="D64" s="422"/>
      <c r="E64" s="422"/>
      <c r="F64" s="423"/>
      <c r="G64" s="423"/>
      <c r="H64" s="423"/>
    </row>
    <row r="65" spans="4:8" hidden="1" x14ac:dyDescent="0.2">
      <c r="D65" s="422"/>
      <c r="E65" s="422"/>
      <c r="F65" s="423"/>
      <c r="G65" s="423"/>
      <c r="H65" s="423"/>
    </row>
    <row r="66" spans="4:8" hidden="1" x14ac:dyDescent="0.2">
      <c r="D66" s="422"/>
      <c r="E66" s="422"/>
      <c r="F66" s="423"/>
      <c r="G66" s="423"/>
      <c r="H66" s="423"/>
    </row>
    <row r="67" spans="4:8" hidden="1" x14ac:dyDescent="0.2">
      <c r="D67" s="422"/>
      <c r="E67" s="422"/>
      <c r="F67" s="423"/>
      <c r="G67" s="423"/>
      <c r="H67" s="423"/>
    </row>
    <row r="68" spans="4:8" hidden="1" x14ac:dyDescent="0.2"/>
    <row r="69" spans="4:8" hidden="1" x14ac:dyDescent="0.2">
      <c r="D69" s="426"/>
      <c r="E69" s="426"/>
      <c r="F69" s="427"/>
      <c r="G69" s="427"/>
      <c r="H69" s="427"/>
    </row>
    <row r="70" spans="4:8" hidden="1" x14ac:dyDescent="0.2"/>
    <row r="71" spans="4:8" hidden="1" x14ac:dyDescent="0.2">
      <c r="D71" s="422"/>
      <c r="E71" s="422"/>
      <c r="F71" s="423"/>
      <c r="G71" s="423"/>
      <c r="H71" s="423"/>
    </row>
    <row r="72" spans="4:8" hidden="1" x14ac:dyDescent="0.2">
      <c r="D72" s="422"/>
      <c r="E72" s="422"/>
      <c r="F72" s="423"/>
      <c r="G72" s="423"/>
      <c r="H72" s="423"/>
    </row>
    <row r="73" spans="4:8" hidden="1" x14ac:dyDescent="0.2">
      <c r="D73" s="422"/>
      <c r="E73" s="422"/>
      <c r="F73" s="423"/>
      <c r="G73" s="423"/>
      <c r="H73" s="423"/>
    </row>
    <row r="74" spans="4:8" hidden="1" x14ac:dyDescent="0.2"/>
    <row r="75" spans="4:8" hidden="1" x14ac:dyDescent="0.2"/>
    <row r="76" spans="4:8" hidden="1" x14ac:dyDescent="0.2"/>
    <row r="77" spans="4:8" hidden="1" x14ac:dyDescent="0.2"/>
    <row r="78" spans="4:8" hidden="1" x14ac:dyDescent="0.2"/>
    <row r="79" spans="4:8" hidden="1" x14ac:dyDescent="0.2"/>
    <row r="80" spans="4:8"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sheetData>
  <sheetProtection formatCells="0" formatColumns="0" formatRows="0" insertRows="0" insertHyperlinks="0" deleteRows="0"/>
  <mergeCells count="58">
    <mergeCell ref="K12:K14"/>
    <mergeCell ref="D13:D14"/>
    <mergeCell ref="E13:E14"/>
    <mergeCell ref="B4:C4"/>
    <mergeCell ref="B8:C8"/>
    <mergeCell ref="D8:E8"/>
    <mergeCell ref="B9:C9"/>
    <mergeCell ref="D9:E9"/>
    <mergeCell ref="B11:C11"/>
    <mergeCell ref="F11:H11"/>
    <mergeCell ref="B12:C14"/>
    <mergeCell ref="H12:H14"/>
    <mergeCell ref="I12:I14"/>
    <mergeCell ref="J12:J14"/>
    <mergeCell ref="B15:C17"/>
    <mergeCell ref="H15:H17"/>
    <mergeCell ref="I15:I17"/>
    <mergeCell ref="J15:J17"/>
    <mergeCell ref="K15:K17"/>
    <mergeCell ref="D16:D17"/>
    <mergeCell ref="E16:E17"/>
    <mergeCell ref="K21:K23"/>
    <mergeCell ref="D22:D23"/>
    <mergeCell ref="B18:C20"/>
    <mergeCell ref="H18:H20"/>
    <mergeCell ref="I18:I20"/>
    <mergeCell ref="J18:J20"/>
    <mergeCell ref="K18:K20"/>
    <mergeCell ref="D19:D20"/>
    <mergeCell ref="E19:E20"/>
    <mergeCell ref="B21:C23"/>
    <mergeCell ref="E21:E23"/>
    <mergeCell ref="H21:H23"/>
    <mergeCell ref="I21:I23"/>
    <mergeCell ref="J21:J23"/>
    <mergeCell ref="H24:H26"/>
    <mergeCell ref="I24:I26"/>
    <mergeCell ref="C30:C32"/>
    <mergeCell ref="D30:D32"/>
    <mergeCell ref="E30:E32"/>
    <mergeCell ref="H30:H32"/>
    <mergeCell ref="I30:I32"/>
    <mergeCell ref="J30:J32"/>
    <mergeCell ref="K30:K32"/>
    <mergeCell ref="B59:K60"/>
    <mergeCell ref="J24:J26"/>
    <mergeCell ref="K24:K26"/>
    <mergeCell ref="C27:C29"/>
    <mergeCell ref="D27:D29"/>
    <mergeCell ref="E27:E29"/>
    <mergeCell ref="H27:H29"/>
    <mergeCell ref="I27:I29"/>
    <mergeCell ref="J27:J29"/>
    <mergeCell ref="K27:K29"/>
    <mergeCell ref="B24:B32"/>
    <mergeCell ref="C24:C26"/>
    <mergeCell ref="D24:D26"/>
    <mergeCell ref="E24:E26"/>
  </mergeCells>
  <dataValidations count="5">
    <dataValidation type="list" allowBlank="1" showErrorMessage="1" sqref="D15 D18 D21">
      <formula1>$D$38:$D$42</formula1>
    </dataValidation>
    <dataValidation type="list" allowBlank="1" showErrorMessage="1" sqref="D12">
      <formula1>$B$38:$B$43</formula1>
    </dataValidation>
    <dataValidation type="list" allowBlank="1" showErrorMessage="1" sqref="G12:G32">
      <formula1>$H$38:$H$40</formula1>
    </dataValidation>
    <dataValidation type="list" allowBlank="1" showErrorMessage="1" sqref="E18 E15">
      <formula1>$G$38:$G$41</formula1>
    </dataValidation>
    <dataValidation type="list" allowBlank="1" showErrorMessage="1" sqref="E12">
      <formula1>$F$38:$F$40</formula1>
    </dataValidation>
  </dataValidations>
  <pageMargins left="0.70866141732283472" right="0.70866141732283472" top="0.74803149606299213" bottom="0.74803149606299213" header="0.31496062992125984" footer="0.31496062992125984"/>
  <pageSetup paperSize="8" scale="49" orientation="landscape" cellComments="asDisplayed" r:id="rId1"/>
  <headerFooter>
    <oddHeader>&amp;LFSB NBFI montoring exercise&amp;RConfidential when completed</oddHead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0</xdr:colOff>
                    <xdr:row>3</xdr:row>
                    <xdr:rowOff>9525</xdr:rowOff>
                  </from>
                  <to>
                    <xdr:col>3</xdr:col>
                    <xdr:colOff>2095500</xdr:colOff>
                    <xdr:row>3</xdr:row>
                    <xdr:rowOff>381000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Q81"/>
  <sheetViews>
    <sheetView showGridLines="0" zoomScaleNormal="100" zoomScaleSheetLayoutView="40" workbookViewId="0">
      <selection activeCell="G3" sqref="G3"/>
    </sheetView>
  </sheetViews>
  <sheetFormatPr defaultColWidth="0" defaultRowHeight="12.75" x14ac:dyDescent="0.2"/>
  <cols>
    <col min="1" max="1" width="3.625" style="308" customWidth="1"/>
    <col min="2" max="2" width="7.875" style="308" customWidth="1"/>
    <col min="3" max="3" width="30.625" style="305" customWidth="1"/>
    <col min="4" max="5" width="45.625" style="309" customWidth="1"/>
    <col min="6" max="6" width="16.75" style="368" customWidth="1"/>
    <col min="7" max="7" width="11.75" style="368" customWidth="1"/>
    <col min="8" max="8" width="35.625" style="368" customWidth="1"/>
    <col min="9" max="11" width="45.625" style="305" customWidth="1"/>
    <col min="12" max="12" width="3.625" style="305" customWidth="1"/>
    <col min="13" max="16384" width="10" style="305" hidden="1"/>
  </cols>
  <sheetData>
    <row r="1" spans="1:40" s="271" customFormat="1" ht="14.25" customHeight="1" x14ac:dyDescent="0.2">
      <c r="A1" s="272"/>
      <c r="B1" s="273"/>
      <c r="C1" s="273"/>
      <c r="D1" s="273"/>
      <c r="E1" s="273"/>
      <c r="F1" s="273"/>
      <c r="G1" s="273"/>
      <c r="H1" s="273"/>
      <c r="I1" s="273"/>
      <c r="J1" s="273"/>
      <c r="K1" s="273"/>
    </row>
    <row r="2" spans="1:40" s="3" customFormat="1" ht="19.5" customHeight="1" x14ac:dyDescent="0.2">
      <c r="A2" s="276"/>
      <c r="B2" s="13" t="s">
        <v>468</v>
      </c>
      <c r="C2" s="13"/>
      <c r="D2" s="13"/>
      <c r="E2" s="13"/>
      <c r="F2" s="382"/>
      <c r="G2" s="382"/>
      <c r="H2" s="382"/>
      <c r="I2" s="13"/>
      <c r="J2" s="13"/>
      <c r="K2" s="13"/>
      <c r="L2" s="276"/>
    </row>
    <row r="3" spans="1:40" s="271" customFormat="1" ht="9.9499999999999993" customHeight="1" x14ac:dyDescent="0.2">
      <c r="B3" s="1683" t="b">
        <v>0</v>
      </c>
      <c r="J3" s="273"/>
    </row>
    <row r="4" spans="1:40" s="271" customFormat="1" ht="29.25" customHeight="1" x14ac:dyDescent="0.2">
      <c r="J4" s="273"/>
    </row>
    <row r="5" spans="1:40" s="271" customFormat="1" ht="15.75" customHeight="1" x14ac:dyDescent="0.2">
      <c r="B5" s="349" t="str">
        <f>IF(B3=FALSE,"Please highlight any cells in which policy tools changed relative to the previous exercise","")</f>
        <v>Please highlight any cells in which policy tools changed relative to the previous exercise</v>
      </c>
      <c r="J5" s="273"/>
    </row>
    <row r="6" spans="1:40" s="271" customFormat="1" ht="12" customHeight="1" x14ac:dyDescent="0.2">
      <c r="B6" s="349" t="s">
        <v>353</v>
      </c>
      <c r="C6" s="277"/>
      <c r="D6" s="273"/>
      <c r="E6" s="273"/>
      <c r="I6" s="273"/>
      <c r="J6" s="273"/>
      <c r="K6" s="273"/>
      <c r="L6" s="273"/>
      <c r="N6" s="273"/>
      <c r="O6" s="273"/>
      <c r="P6" s="273"/>
      <c r="Q6" s="273"/>
      <c r="R6" s="273"/>
      <c r="S6" s="273"/>
      <c r="U6" s="273"/>
      <c r="V6" s="273"/>
      <c r="W6" s="273"/>
      <c r="X6" s="273"/>
      <c r="Y6" s="273"/>
      <c r="Z6" s="273"/>
      <c r="AB6" s="273"/>
      <c r="AC6" s="273"/>
      <c r="AD6" s="273"/>
      <c r="AE6" s="273"/>
      <c r="AF6" s="273"/>
      <c r="AG6" s="273"/>
      <c r="AI6" s="273"/>
      <c r="AJ6" s="273"/>
      <c r="AK6" s="273"/>
      <c r="AL6" s="273"/>
      <c r="AM6" s="273"/>
      <c r="AN6" s="273"/>
    </row>
    <row r="7" spans="1:40" s="342" customFormat="1" ht="12" customHeight="1" x14ac:dyDescent="0.25">
      <c r="A7" s="308"/>
      <c r="B7" s="345"/>
      <c r="C7" s="345"/>
      <c r="D7" s="345"/>
      <c r="E7" s="345"/>
      <c r="F7" s="380"/>
      <c r="G7" s="380"/>
      <c r="H7" s="380"/>
      <c r="I7" s="345"/>
      <c r="J7" s="345"/>
      <c r="K7" s="345"/>
    </row>
    <row r="8" spans="1:40" s="342" customFormat="1" ht="45" customHeight="1" x14ac:dyDescent="0.2">
      <c r="A8" s="308"/>
      <c r="B8" s="2233" t="s">
        <v>376</v>
      </c>
      <c r="C8" s="2233"/>
      <c r="D8" s="2234" t="s">
        <v>1601</v>
      </c>
      <c r="E8" s="2235"/>
      <c r="F8" s="548"/>
      <c r="G8" s="344"/>
      <c r="H8" s="343"/>
      <c r="I8" s="343"/>
      <c r="J8" s="343"/>
      <c r="K8" s="343"/>
    </row>
    <row r="9" spans="1:40" s="342" customFormat="1" ht="45" customHeight="1" x14ac:dyDescent="0.2">
      <c r="A9" s="341"/>
      <c r="B9" s="2236" t="s">
        <v>351</v>
      </c>
      <c r="C9" s="2236"/>
      <c r="D9" s="2237" t="s">
        <v>1602</v>
      </c>
      <c r="E9" s="2276"/>
      <c r="F9" s="548"/>
      <c r="G9" s="344"/>
      <c r="H9" s="343"/>
      <c r="I9" s="343"/>
      <c r="J9" s="343"/>
      <c r="K9" s="343"/>
    </row>
    <row r="10" spans="1:40" ht="20.100000000000001" customHeight="1" x14ac:dyDescent="0.2">
      <c r="A10" s="341"/>
      <c r="B10" s="341"/>
      <c r="C10" s="320"/>
      <c r="D10" s="320"/>
      <c r="E10" s="320"/>
      <c r="F10" s="379"/>
      <c r="G10" s="379"/>
      <c r="H10" s="379"/>
      <c r="I10" s="320"/>
      <c r="J10" s="320"/>
      <c r="K10" s="320"/>
      <c r="L10" s="342"/>
    </row>
    <row r="11" spans="1:40" s="304" customFormat="1" ht="45" customHeight="1" x14ac:dyDescent="0.2">
      <c r="A11" s="341"/>
      <c r="B11" s="2231" t="s">
        <v>350</v>
      </c>
      <c r="C11" s="2231"/>
      <c r="D11" s="532" t="s">
        <v>349</v>
      </c>
      <c r="E11" s="533" t="s">
        <v>399</v>
      </c>
      <c r="F11" s="2225" t="s">
        <v>1127</v>
      </c>
      <c r="G11" s="2226"/>
      <c r="H11" s="2227"/>
      <c r="I11" s="534" t="s">
        <v>348</v>
      </c>
      <c r="J11" s="533" t="s">
        <v>347</v>
      </c>
      <c r="K11" s="535" t="s">
        <v>361</v>
      </c>
      <c r="L11" s="342"/>
    </row>
    <row r="12" spans="1:40" s="306" customFormat="1" ht="45" customHeight="1" x14ac:dyDescent="0.2">
      <c r="A12" s="340"/>
      <c r="B12" s="2261" t="s">
        <v>375</v>
      </c>
      <c r="C12" s="2262"/>
      <c r="D12" s="353" t="s">
        <v>377</v>
      </c>
      <c r="E12" s="353" t="s">
        <v>407</v>
      </c>
      <c r="F12" s="539" t="s">
        <v>395</v>
      </c>
      <c r="G12" s="387" t="s">
        <v>391</v>
      </c>
      <c r="H12" s="2242" t="s">
        <v>1128</v>
      </c>
      <c r="I12" s="2273"/>
      <c r="J12" s="2188"/>
      <c r="K12" s="2189"/>
      <c r="L12" s="365"/>
    </row>
    <row r="13" spans="1:40" s="306" customFormat="1" ht="45" customHeight="1" x14ac:dyDescent="0.2">
      <c r="A13" s="340"/>
      <c r="B13" s="2263"/>
      <c r="C13" s="2264"/>
      <c r="D13" s="2198" t="s">
        <v>397</v>
      </c>
      <c r="E13" s="2198" t="s">
        <v>398</v>
      </c>
      <c r="F13" s="540" t="s">
        <v>394</v>
      </c>
      <c r="G13" s="385" t="s">
        <v>391</v>
      </c>
      <c r="H13" s="2243"/>
      <c r="I13" s="2274"/>
      <c r="J13" s="2184"/>
      <c r="K13" s="2190"/>
      <c r="L13" s="365"/>
    </row>
    <row r="14" spans="1:40" s="306" customFormat="1" ht="45" customHeight="1" x14ac:dyDescent="0.2">
      <c r="A14" s="340"/>
      <c r="B14" s="2265"/>
      <c r="C14" s="2266"/>
      <c r="D14" s="2260"/>
      <c r="E14" s="2260"/>
      <c r="F14" s="541" t="s">
        <v>393</v>
      </c>
      <c r="G14" s="536" t="s">
        <v>391</v>
      </c>
      <c r="H14" s="2252"/>
      <c r="I14" s="2275"/>
      <c r="J14" s="2215"/>
      <c r="K14" s="2216"/>
      <c r="L14" s="365"/>
    </row>
    <row r="15" spans="1:40" s="306" customFormat="1" ht="45" customHeight="1" x14ac:dyDescent="0.2">
      <c r="A15" s="340"/>
      <c r="B15" s="2261" t="s">
        <v>374</v>
      </c>
      <c r="C15" s="2262"/>
      <c r="D15" s="353" t="s">
        <v>377</v>
      </c>
      <c r="E15" s="353" t="s">
        <v>421</v>
      </c>
      <c r="F15" s="539" t="s">
        <v>395</v>
      </c>
      <c r="G15" s="387" t="s">
        <v>391</v>
      </c>
      <c r="H15" s="2242" t="s">
        <v>1128</v>
      </c>
      <c r="I15" s="2273"/>
      <c r="J15" s="2188"/>
      <c r="K15" s="2189"/>
      <c r="L15" s="365"/>
    </row>
    <row r="16" spans="1:40" s="306" customFormat="1" ht="45" customHeight="1" x14ac:dyDescent="0.2">
      <c r="A16" s="340"/>
      <c r="B16" s="2263"/>
      <c r="C16" s="2264"/>
      <c r="D16" s="2198" t="s">
        <v>397</v>
      </c>
      <c r="E16" s="2198" t="s">
        <v>398</v>
      </c>
      <c r="F16" s="540" t="s">
        <v>394</v>
      </c>
      <c r="G16" s="385" t="s">
        <v>391</v>
      </c>
      <c r="H16" s="2243"/>
      <c r="I16" s="2274"/>
      <c r="J16" s="2184"/>
      <c r="K16" s="2190"/>
      <c r="L16" s="365"/>
    </row>
    <row r="17" spans="1:12" s="306" customFormat="1" ht="45" customHeight="1" x14ac:dyDescent="0.2">
      <c r="A17" s="339"/>
      <c r="B17" s="2265"/>
      <c r="C17" s="2266"/>
      <c r="D17" s="2260"/>
      <c r="E17" s="2260"/>
      <c r="F17" s="541" t="s">
        <v>393</v>
      </c>
      <c r="G17" s="536" t="s">
        <v>391</v>
      </c>
      <c r="H17" s="2252"/>
      <c r="I17" s="2275"/>
      <c r="J17" s="2215"/>
      <c r="K17" s="2216"/>
      <c r="L17" s="365"/>
    </row>
    <row r="18" spans="1:12" s="306" customFormat="1" ht="45" customHeight="1" x14ac:dyDescent="0.2">
      <c r="A18" s="339"/>
      <c r="B18" s="2261" t="s">
        <v>358</v>
      </c>
      <c r="C18" s="2262"/>
      <c r="D18" s="353" t="s">
        <v>377</v>
      </c>
      <c r="E18" s="353" t="s">
        <v>406</v>
      </c>
      <c r="F18" s="539" t="s">
        <v>395</v>
      </c>
      <c r="G18" s="387" t="s">
        <v>391</v>
      </c>
      <c r="H18" s="2242" t="s">
        <v>1128</v>
      </c>
      <c r="I18" s="2273"/>
      <c r="J18" s="2188"/>
      <c r="K18" s="2189"/>
      <c r="L18" s="365"/>
    </row>
    <row r="19" spans="1:12" s="306" customFormat="1" ht="45" customHeight="1" x14ac:dyDescent="0.2">
      <c r="A19" s="339"/>
      <c r="B19" s="2263"/>
      <c r="C19" s="2264"/>
      <c r="D19" s="2198" t="s">
        <v>397</v>
      </c>
      <c r="E19" s="2198" t="s">
        <v>398</v>
      </c>
      <c r="F19" s="540" t="s">
        <v>394</v>
      </c>
      <c r="G19" s="385" t="s">
        <v>391</v>
      </c>
      <c r="H19" s="2243"/>
      <c r="I19" s="2274"/>
      <c r="J19" s="2184"/>
      <c r="K19" s="2190"/>
      <c r="L19" s="365"/>
    </row>
    <row r="20" spans="1:12" s="306" customFormat="1" ht="45" customHeight="1" x14ac:dyDescent="0.2">
      <c r="A20" s="339"/>
      <c r="B20" s="2265"/>
      <c r="C20" s="2266"/>
      <c r="D20" s="2260"/>
      <c r="E20" s="2260"/>
      <c r="F20" s="541" t="s">
        <v>393</v>
      </c>
      <c r="G20" s="536" t="s">
        <v>391</v>
      </c>
      <c r="H20" s="2252"/>
      <c r="I20" s="2275"/>
      <c r="J20" s="2215"/>
      <c r="K20" s="2216"/>
      <c r="L20" s="365"/>
    </row>
    <row r="21" spans="1:12" s="306" customFormat="1" ht="45" customHeight="1" x14ac:dyDescent="0.2">
      <c r="A21" s="339"/>
      <c r="B21" s="2261" t="s">
        <v>373</v>
      </c>
      <c r="C21" s="2262"/>
      <c r="D21" s="353" t="s">
        <v>377</v>
      </c>
      <c r="E21" s="353" t="s">
        <v>405</v>
      </c>
      <c r="F21" s="539" t="s">
        <v>395</v>
      </c>
      <c r="G21" s="387" t="s">
        <v>391</v>
      </c>
      <c r="H21" s="2242" t="s">
        <v>1128</v>
      </c>
      <c r="I21" s="2191"/>
      <c r="J21" s="2188"/>
      <c r="K21" s="2189"/>
      <c r="L21" s="365"/>
    </row>
    <row r="22" spans="1:12" s="306" customFormat="1" ht="45" customHeight="1" x14ac:dyDescent="0.2">
      <c r="A22" s="339"/>
      <c r="B22" s="2263"/>
      <c r="C22" s="2264"/>
      <c r="D22" s="2198" t="s">
        <v>397</v>
      </c>
      <c r="E22" s="2198" t="s">
        <v>398</v>
      </c>
      <c r="F22" s="540" t="s">
        <v>394</v>
      </c>
      <c r="G22" s="385" t="s">
        <v>391</v>
      </c>
      <c r="H22" s="2243"/>
      <c r="I22" s="2182"/>
      <c r="J22" s="2184"/>
      <c r="K22" s="2190"/>
      <c r="L22" s="365"/>
    </row>
    <row r="23" spans="1:12" s="306" customFormat="1" ht="45" customHeight="1" x14ac:dyDescent="0.2">
      <c r="A23" s="338"/>
      <c r="B23" s="2265"/>
      <c r="C23" s="2266"/>
      <c r="D23" s="2260"/>
      <c r="E23" s="2260"/>
      <c r="F23" s="541" t="s">
        <v>393</v>
      </c>
      <c r="G23" s="536" t="s">
        <v>391</v>
      </c>
      <c r="H23" s="2252"/>
      <c r="I23" s="2214"/>
      <c r="J23" s="2215"/>
      <c r="K23" s="2216"/>
      <c r="L23" s="365"/>
    </row>
    <row r="24" spans="1:12" s="306" customFormat="1" ht="45" customHeight="1" x14ac:dyDescent="0.2">
      <c r="A24" s="338"/>
      <c r="B24" s="2261" t="s">
        <v>372</v>
      </c>
      <c r="C24" s="2262"/>
      <c r="D24" s="353" t="s">
        <v>377</v>
      </c>
      <c r="E24" s="2199"/>
      <c r="F24" s="539" t="s">
        <v>395</v>
      </c>
      <c r="G24" s="387" t="s">
        <v>391</v>
      </c>
      <c r="H24" s="2270" t="s">
        <v>1128</v>
      </c>
      <c r="I24" s="2191"/>
      <c r="J24" s="2188"/>
      <c r="K24" s="2189"/>
      <c r="L24" s="365"/>
    </row>
    <row r="25" spans="1:12" s="306" customFormat="1" ht="45" customHeight="1" x14ac:dyDescent="0.2">
      <c r="A25" s="338"/>
      <c r="B25" s="2263"/>
      <c r="C25" s="2264"/>
      <c r="D25" s="2198" t="s">
        <v>397</v>
      </c>
      <c r="E25" s="2200"/>
      <c r="F25" s="540" t="s">
        <v>394</v>
      </c>
      <c r="G25" s="385" t="s">
        <v>391</v>
      </c>
      <c r="H25" s="2271"/>
      <c r="I25" s="2182"/>
      <c r="J25" s="2184"/>
      <c r="K25" s="2190"/>
      <c r="L25" s="365"/>
    </row>
    <row r="26" spans="1:12" s="306" customFormat="1" ht="45" customHeight="1" x14ac:dyDescent="0.2">
      <c r="A26" s="338"/>
      <c r="B26" s="2265"/>
      <c r="C26" s="2266"/>
      <c r="D26" s="2260"/>
      <c r="E26" s="2253"/>
      <c r="F26" s="541" t="s">
        <v>393</v>
      </c>
      <c r="G26" s="536" t="s">
        <v>391</v>
      </c>
      <c r="H26" s="2272"/>
      <c r="I26" s="2214"/>
      <c r="J26" s="2215"/>
      <c r="K26" s="2216"/>
      <c r="L26" s="365"/>
    </row>
    <row r="27" spans="1:12" s="335" customFormat="1" ht="45" customHeight="1" x14ac:dyDescent="0.2">
      <c r="A27" s="337"/>
      <c r="B27" s="2192" t="s">
        <v>334</v>
      </c>
      <c r="C27" s="2240" t="s">
        <v>411</v>
      </c>
      <c r="D27" s="2197" t="s">
        <v>396</v>
      </c>
      <c r="E27" s="2199"/>
      <c r="F27" s="539" t="s">
        <v>395</v>
      </c>
      <c r="G27" s="387" t="s">
        <v>391</v>
      </c>
      <c r="H27" s="2242" t="s">
        <v>1603</v>
      </c>
      <c r="I27" s="2191"/>
      <c r="J27" s="2188"/>
      <c r="K27" s="2189"/>
      <c r="L27" s="336"/>
    </row>
    <row r="28" spans="1:12" s="335" customFormat="1" ht="45" customHeight="1" x14ac:dyDescent="0.2">
      <c r="A28" s="337"/>
      <c r="B28" s="2193"/>
      <c r="C28" s="2241"/>
      <c r="D28" s="2198"/>
      <c r="E28" s="2200"/>
      <c r="F28" s="540" t="s">
        <v>394</v>
      </c>
      <c r="G28" s="385" t="s">
        <v>391</v>
      </c>
      <c r="H28" s="2243"/>
      <c r="I28" s="2182"/>
      <c r="J28" s="2184"/>
      <c r="K28" s="2190"/>
      <c r="L28" s="336"/>
    </row>
    <row r="29" spans="1:12" s="335" customFormat="1" ht="45" customHeight="1" x14ac:dyDescent="0.2">
      <c r="A29" s="337"/>
      <c r="B29" s="2193"/>
      <c r="C29" s="2241"/>
      <c r="D29" s="2198"/>
      <c r="E29" s="2200"/>
      <c r="F29" s="540" t="s">
        <v>393</v>
      </c>
      <c r="G29" s="385" t="s">
        <v>391</v>
      </c>
      <c r="H29" s="2243"/>
      <c r="I29" s="2182"/>
      <c r="J29" s="2184"/>
      <c r="K29" s="2190"/>
      <c r="L29" s="336"/>
    </row>
    <row r="30" spans="1:12" s="335" customFormat="1" ht="45" customHeight="1" x14ac:dyDescent="0.2">
      <c r="A30" s="337"/>
      <c r="B30" s="2193"/>
      <c r="C30" s="2241" t="s">
        <v>411</v>
      </c>
      <c r="D30" s="2198" t="s">
        <v>396</v>
      </c>
      <c r="E30" s="2200"/>
      <c r="F30" s="540" t="s">
        <v>395</v>
      </c>
      <c r="G30" s="385" t="s">
        <v>391</v>
      </c>
      <c r="H30" s="2243" t="s">
        <v>1603</v>
      </c>
      <c r="I30" s="2182"/>
      <c r="J30" s="2184"/>
      <c r="K30" s="2190"/>
      <c r="L30" s="336"/>
    </row>
    <row r="31" spans="1:12" s="335" customFormat="1" ht="45" customHeight="1" x14ac:dyDescent="0.2">
      <c r="A31" s="337"/>
      <c r="B31" s="2193"/>
      <c r="C31" s="2241"/>
      <c r="D31" s="2198"/>
      <c r="E31" s="2200"/>
      <c r="F31" s="540" t="s">
        <v>394</v>
      </c>
      <c r="G31" s="385" t="s">
        <v>391</v>
      </c>
      <c r="H31" s="2243"/>
      <c r="I31" s="2182"/>
      <c r="J31" s="2184"/>
      <c r="K31" s="2190"/>
      <c r="L31" s="336"/>
    </row>
    <row r="32" spans="1:12" s="335" customFormat="1" ht="45" customHeight="1" x14ac:dyDescent="0.2">
      <c r="A32" s="337"/>
      <c r="B32" s="2193"/>
      <c r="C32" s="2241"/>
      <c r="D32" s="2198"/>
      <c r="E32" s="2200"/>
      <c r="F32" s="540" t="s">
        <v>393</v>
      </c>
      <c r="G32" s="385" t="s">
        <v>391</v>
      </c>
      <c r="H32" s="2243"/>
      <c r="I32" s="2182"/>
      <c r="J32" s="2184"/>
      <c r="K32" s="2190"/>
      <c r="L32" s="336"/>
    </row>
    <row r="33" spans="1:43" s="335" customFormat="1" ht="45" customHeight="1" x14ac:dyDescent="0.2">
      <c r="A33" s="337"/>
      <c r="B33" s="2193"/>
      <c r="C33" s="2241" t="s">
        <v>411</v>
      </c>
      <c r="D33" s="2198" t="s">
        <v>396</v>
      </c>
      <c r="E33" s="2268"/>
      <c r="F33" s="540" t="s">
        <v>395</v>
      </c>
      <c r="G33" s="385" t="s">
        <v>391</v>
      </c>
      <c r="H33" s="2243" t="s">
        <v>1603</v>
      </c>
      <c r="I33" s="2182"/>
      <c r="J33" s="2184"/>
      <c r="K33" s="2186"/>
      <c r="L33" s="336"/>
    </row>
    <row r="34" spans="1:43" s="335" customFormat="1" ht="45" customHeight="1" x14ac:dyDescent="0.2">
      <c r="A34" s="337"/>
      <c r="B34" s="2193"/>
      <c r="C34" s="2241"/>
      <c r="D34" s="2198"/>
      <c r="E34" s="2268"/>
      <c r="F34" s="540" t="s">
        <v>394</v>
      </c>
      <c r="G34" s="385" t="s">
        <v>391</v>
      </c>
      <c r="H34" s="2243"/>
      <c r="I34" s="2182"/>
      <c r="J34" s="2184"/>
      <c r="K34" s="2186"/>
      <c r="L34" s="336"/>
    </row>
    <row r="35" spans="1:43" s="362" customFormat="1" ht="45" customHeight="1" thickBot="1" x14ac:dyDescent="0.25">
      <c r="A35" s="364"/>
      <c r="B35" s="2194"/>
      <c r="C35" s="2244"/>
      <c r="D35" s="2204"/>
      <c r="E35" s="2269"/>
      <c r="F35" s="542" t="s">
        <v>393</v>
      </c>
      <c r="G35" s="388" t="s">
        <v>391</v>
      </c>
      <c r="H35" s="2248"/>
      <c r="I35" s="2183"/>
      <c r="J35" s="2185"/>
      <c r="K35" s="2187"/>
      <c r="L35" s="363"/>
    </row>
    <row r="36" spans="1:43" s="276" customFormat="1" ht="14.25" x14ac:dyDescent="0.2">
      <c r="F36" s="378"/>
      <c r="G36" s="378"/>
      <c r="H36" s="378"/>
      <c r="J36" s="274"/>
      <c r="K36" s="274"/>
      <c r="L36" s="274"/>
      <c r="M36" s="274"/>
      <c r="N36" s="274"/>
      <c r="O36" s="274"/>
      <c r="P36" s="274"/>
      <c r="Q36" s="274"/>
      <c r="R36" s="274"/>
      <c r="S36" s="274"/>
      <c r="T36" s="274"/>
      <c r="U36" s="274"/>
      <c r="V36" s="274"/>
      <c r="W36" s="274"/>
      <c r="X36" s="274"/>
      <c r="Y36" s="274"/>
      <c r="Z36" s="274"/>
      <c r="AA36" s="274"/>
      <c r="AB36" s="274"/>
      <c r="AC36" s="274"/>
      <c r="AD36" s="274"/>
      <c r="AE36" s="274"/>
    </row>
    <row r="37" spans="1:43" s="332" customFormat="1" ht="15.95" customHeight="1" x14ac:dyDescent="0.2">
      <c r="A37" s="334"/>
      <c r="B37" s="333" t="s">
        <v>84</v>
      </c>
      <c r="F37" s="333"/>
      <c r="G37" s="333"/>
      <c r="H37" s="333"/>
      <c r="J37" s="333"/>
      <c r="K37" s="333"/>
    </row>
    <row r="38" spans="1:43" s="276" customFormat="1" ht="14.25" customHeight="1" x14ac:dyDescent="0.2">
      <c r="B38" s="331" t="s">
        <v>333</v>
      </c>
      <c r="D38" s="331"/>
      <c r="E38" s="331"/>
      <c r="F38" s="377"/>
      <c r="G38" s="377"/>
      <c r="H38" s="377"/>
      <c r="I38" s="331"/>
      <c r="J38" s="331"/>
      <c r="K38" s="331"/>
      <c r="M38" s="331"/>
      <c r="O38" s="331"/>
      <c r="Q38" s="331"/>
      <c r="S38" s="331"/>
      <c r="U38" s="331"/>
      <c r="W38" s="331"/>
      <c r="Y38" s="331"/>
      <c r="AA38" s="331"/>
      <c r="AC38" s="331"/>
      <c r="AE38" s="331"/>
    </row>
    <row r="39" spans="1:43" s="271" customFormat="1" x14ac:dyDescent="0.2">
      <c r="B39" s="273" t="s">
        <v>474</v>
      </c>
      <c r="C39" s="273"/>
      <c r="D39" s="273"/>
      <c r="E39" s="273"/>
      <c r="F39" s="273"/>
      <c r="G39" s="273"/>
      <c r="H39" s="273"/>
      <c r="I39" s="330"/>
      <c r="J39" s="330"/>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row>
    <row r="40" spans="1:43" ht="20.100000000000001" customHeight="1" x14ac:dyDescent="0.2">
      <c r="B40" s="310"/>
      <c r="C40" s="323"/>
      <c r="D40" s="326"/>
      <c r="E40" s="326"/>
      <c r="F40" s="305"/>
      <c r="G40" s="305"/>
      <c r="H40" s="384"/>
      <c r="I40" s="325"/>
      <c r="J40" s="325"/>
      <c r="K40" s="324"/>
      <c r="L40" s="323"/>
    </row>
    <row r="41" spans="1:43" s="304" customFormat="1" ht="20.100000000000001" hidden="1" customHeight="1" x14ac:dyDescent="0.2">
      <c r="A41" s="308"/>
      <c r="B41" s="543" t="s">
        <v>377</v>
      </c>
      <c r="C41" s="329"/>
      <c r="D41" s="326"/>
      <c r="E41" s="428" t="s">
        <v>407</v>
      </c>
      <c r="F41" s="429" t="s">
        <v>391</v>
      </c>
      <c r="G41" s="429"/>
      <c r="H41" s="428" t="s">
        <v>406</v>
      </c>
      <c r="I41" s="428" t="s">
        <v>405</v>
      </c>
      <c r="J41" s="428" t="s">
        <v>421</v>
      </c>
      <c r="K41" s="413"/>
      <c r="L41" s="342"/>
    </row>
    <row r="42" spans="1:43" ht="20.100000000000001" hidden="1" customHeight="1" x14ac:dyDescent="0.2">
      <c r="B42" s="389" t="s">
        <v>412</v>
      </c>
      <c r="C42" s="323"/>
      <c r="D42" s="326"/>
      <c r="E42" s="413" t="s">
        <v>402</v>
      </c>
      <c r="F42" s="430" t="s">
        <v>388</v>
      </c>
      <c r="G42" s="430"/>
      <c r="H42" s="413" t="s">
        <v>387</v>
      </c>
      <c r="I42" s="413" t="s">
        <v>404</v>
      </c>
      <c r="J42" s="413" t="s">
        <v>387</v>
      </c>
      <c r="K42" s="413"/>
      <c r="L42" s="342"/>
    </row>
    <row r="43" spans="1:43" ht="20.100000000000001" hidden="1" customHeight="1" x14ac:dyDescent="0.2">
      <c r="B43" s="351" t="s">
        <v>417</v>
      </c>
      <c r="C43" s="323"/>
      <c r="D43" s="326"/>
      <c r="E43" s="413" t="s">
        <v>401</v>
      </c>
      <c r="F43" s="397" t="s">
        <v>385</v>
      </c>
      <c r="G43" s="397"/>
      <c r="H43" s="413" t="s">
        <v>384</v>
      </c>
      <c r="I43" s="413" t="s">
        <v>385</v>
      </c>
      <c r="J43" s="413" t="s">
        <v>384</v>
      </c>
      <c r="K43" s="413"/>
      <c r="L43" s="342"/>
    </row>
    <row r="44" spans="1:43" ht="20.100000000000001" hidden="1" customHeight="1" x14ac:dyDescent="0.2">
      <c r="B44" s="389" t="s">
        <v>475</v>
      </c>
      <c r="C44" s="323"/>
      <c r="D44" s="326"/>
      <c r="E44" s="413" t="s">
        <v>400</v>
      </c>
      <c r="F44" s="413"/>
      <c r="G44" s="413"/>
      <c r="H44" s="413"/>
      <c r="I44" s="413"/>
      <c r="J44" s="413"/>
      <c r="K44" s="413"/>
      <c r="L44" s="342"/>
    </row>
    <row r="45" spans="1:43" ht="12.75" hidden="1" customHeight="1" x14ac:dyDescent="0.2">
      <c r="B45" s="389" t="s">
        <v>414</v>
      </c>
      <c r="C45" s="323"/>
      <c r="D45" s="326"/>
      <c r="E45" s="413"/>
      <c r="F45" s="413"/>
      <c r="G45" s="413"/>
      <c r="H45" s="413"/>
      <c r="I45" s="413"/>
      <c r="J45" s="413"/>
      <c r="K45" s="413"/>
      <c r="L45" s="342"/>
    </row>
    <row r="46" spans="1:43" ht="14.25" x14ac:dyDescent="0.2">
      <c r="A46" s="319"/>
      <c r="C46" s="320"/>
      <c r="D46" s="322"/>
      <c r="E46" s="322"/>
      <c r="F46" s="375"/>
      <c r="G46" s="375"/>
      <c r="H46" s="375"/>
      <c r="I46" s="320"/>
      <c r="J46" s="320"/>
      <c r="K46" s="320"/>
      <c r="L46" s="342"/>
    </row>
    <row r="47" spans="1:43" ht="14.25" x14ac:dyDescent="0.2">
      <c r="A47" s="319"/>
      <c r="B47" s="354"/>
      <c r="C47" s="318"/>
      <c r="D47" s="315"/>
      <c r="E47" s="315"/>
      <c r="F47" s="372"/>
      <c r="G47" s="372"/>
      <c r="H47" s="372"/>
      <c r="I47" s="318"/>
      <c r="J47" s="318"/>
      <c r="K47" s="318"/>
    </row>
    <row r="48" spans="1:43" ht="14.25" x14ac:dyDescent="0.2">
      <c r="A48" s="319"/>
      <c r="B48" s="310"/>
      <c r="C48" s="318"/>
      <c r="D48" s="315"/>
      <c r="E48" s="315"/>
      <c r="F48" s="372"/>
      <c r="G48" s="372"/>
      <c r="H48" s="372"/>
      <c r="I48" s="318"/>
      <c r="J48" s="318"/>
      <c r="K48" s="318"/>
    </row>
    <row r="49" spans="2:11" x14ac:dyDescent="0.2">
      <c r="B49" s="310"/>
      <c r="C49" s="318"/>
      <c r="D49" s="315"/>
      <c r="E49" s="315"/>
      <c r="F49" s="372"/>
      <c r="G49" s="372"/>
      <c r="H49" s="372"/>
      <c r="I49" s="318"/>
      <c r="J49" s="318"/>
      <c r="K49" s="318"/>
    </row>
    <row r="50" spans="2:11" x14ac:dyDescent="0.2">
      <c r="B50" s="310"/>
      <c r="C50" s="318"/>
      <c r="D50" s="315"/>
      <c r="E50" s="315"/>
      <c r="F50" s="372"/>
      <c r="G50" s="372"/>
      <c r="H50" s="372"/>
      <c r="I50" s="318"/>
      <c r="J50" s="318"/>
      <c r="K50" s="318"/>
    </row>
    <row r="51" spans="2:11" x14ac:dyDescent="0.2">
      <c r="B51" s="310"/>
      <c r="C51" s="318"/>
      <c r="D51" s="315"/>
      <c r="E51" s="315"/>
      <c r="F51" s="372"/>
      <c r="G51" s="372"/>
      <c r="H51" s="372"/>
      <c r="I51" s="318"/>
      <c r="J51" s="318"/>
      <c r="K51" s="318"/>
    </row>
    <row r="52" spans="2:11" x14ac:dyDescent="0.2">
      <c r="B52" s="310"/>
      <c r="C52" s="314"/>
      <c r="D52" s="316"/>
      <c r="E52" s="316"/>
      <c r="F52" s="373"/>
      <c r="G52" s="373"/>
      <c r="H52" s="373"/>
      <c r="I52" s="314"/>
      <c r="J52" s="314"/>
      <c r="K52" s="314"/>
    </row>
    <row r="53" spans="2:11" x14ac:dyDescent="0.2">
      <c r="B53" s="310"/>
      <c r="C53" s="318"/>
      <c r="D53" s="317"/>
      <c r="E53" s="317"/>
      <c r="F53" s="374"/>
      <c r="G53" s="374"/>
      <c r="H53" s="374"/>
      <c r="I53" s="318"/>
      <c r="J53" s="318"/>
      <c r="K53" s="318"/>
    </row>
    <row r="54" spans="2:11" x14ac:dyDescent="0.2">
      <c r="B54" s="310"/>
      <c r="C54" s="318"/>
      <c r="D54" s="317"/>
      <c r="E54" s="317"/>
      <c r="F54" s="374"/>
      <c r="G54" s="374"/>
      <c r="H54" s="374"/>
      <c r="I54" s="318"/>
      <c r="J54" s="318"/>
      <c r="K54" s="318"/>
    </row>
    <row r="55" spans="2:11" x14ac:dyDescent="0.2">
      <c r="B55" s="310"/>
      <c r="C55" s="318"/>
      <c r="D55" s="315"/>
      <c r="E55" s="315"/>
      <c r="F55" s="372"/>
      <c r="G55" s="372"/>
      <c r="H55" s="372"/>
      <c r="I55" s="318"/>
      <c r="J55" s="318"/>
      <c r="K55" s="318"/>
    </row>
    <row r="56" spans="2:11" x14ac:dyDescent="0.2">
      <c r="B56" s="310"/>
      <c r="C56" s="318"/>
      <c r="D56" s="315"/>
      <c r="E56" s="315"/>
      <c r="F56" s="372"/>
      <c r="G56" s="372"/>
      <c r="H56" s="372"/>
      <c r="I56" s="318"/>
      <c r="J56" s="318"/>
      <c r="K56" s="318"/>
    </row>
    <row r="57" spans="2:11" ht="14.25" customHeight="1" x14ac:dyDescent="0.2">
      <c r="B57" s="310"/>
      <c r="C57" s="314"/>
      <c r="D57" s="315"/>
      <c r="E57" s="315"/>
      <c r="F57" s="372"/>
      <c r="G57" s="372"/>
      <c r="H57" s="372"/>
      <c r="I57" s="314"/>
      <c r="J57" s="314"/>
      <c r="K57" s="314"/>
    </row>
    <row r="58" spans="2:11" ht="14.25" customHeight="1" x14ac:dyDescent="0.2">
      <c r="B58" s="2267"/>
      <c r="C58" s="2267"/>
      <c r="D58" s="2267"/>
      <c r="E58" s="2267"/>
      <c r="F58" s="2267"/>
      <c r="G58" s="2267"/>
      <c r="H58" s="2267"/>
      <c r="I58" s="2267"/>
      <c r="J58" s="2267"/>
      <c r="K58" s="2267"/>
    </row>
    <row r="59" spans="2:11" ht="14.25" customHeight="1" x14ac:dyDescent="0.2">
      <c r="B59" s="2267"/>
      <c r="C59" s="2267"/>
      <c r="D59" s="2267"/>
      <c r="E59" s="2267"/>
      <c r="F59" s="2267"/>
      <c r="G59" s="2267"/>
      <c r="H59" s="2267"/>
      <c r="I59" s="2267"/>
      <c r="J59" s="2267"/>
      <c r="K59" s="2267"/>
    </row>
    <row r="60" spans="2:11" ht="14.25" customHeight="1" x14ac:dyDescent="0.2">
      <c r="B60" s="310"/>
      <c r="C60" s="314"/>
      <c r="D60" s="316"/>
      <c r="E60" s="316"/>
      <c r="F60" s="373"/>
      <c r="G60" s="373"/>
      <c r="H60" s="373"/>
      <c r="I60" s="314"/>
      <c r="J60" s="314"/>
      <c r="K60" s="314"/>
    </row>
    <row r="61" spans="2:11" ht="15" customHeight="1" x14ac:dyDescent="0.2">
      <c r="B61" s="310"/>
      <c r="C61" s="314"/>
      <c r="D61" s="317"/>
      <c r="E61" s="317"/>
      <c r="F61" s="374"/>
      <c r="G61" s="374"/>
      <c r="H61" s="374"/>
      <c r="I61" s="314"/>
      <c r="J61" s="314"/>
      <c r="K61" s="314"/>
    </row>
    <row r="62" spans="2:11" ht="14.25" customHeight="1" x14ac:dyDescent="0.2">
      <c r="B62" s="310"/>
      <c r="C62" s="314"/>
      <c r="D62" s="316"/>
      <c r="E62" s="316"/>
      <c r="F62" s="373"/>
      <c r="G62" s="373"/>
      <c r="H62" s="373"/>
      <c r="I62" s="314"/>
      <c r="J62" s="314"/>
      <c r="K62" s="314"/>
    </row>
    <row r="63" spans="2:11" ht="14.25" customHeight="1" x14ac:dyDescent="0.2">
      <c r="B63" s="310"/>
      <c r="C63" s="314"/>
      <c r="D63" s="315"/>
      <c r="E63" s="315"/>
      <c r="F63" s="372"/>
      <c r="G63" s="372"/>
      <c r="H63" s="372"/>
      <c r="I63" s="314"/>
      <c r="J63" s="314"/>
      <c r="K63" s="314"/>
    </row>
    <row r="64" spans="2:11" x14ac:dyDescent="0.2">
      <c r="B64" s="310"/>
      <c r="C64" s="314"/>
      <c r="D64" s="315"/>
      <c r="E64" s="315"/>
      <c r="F64" s="372"/>
      <c r="G64" s="372"/>
      <c r="H64" s="372"/>
      <c r="I64" s="314"/>
      <c r="J64" s="314"/>
      <c r="K64" s="314"/>
    </row>
    <row r="65" spans="2:11" x14ac:dyDescent="0.2">
      <c r="B65" s="310"/>
      <c r="C65" s="314"/>
      <c r="D65" s="315"/>
      <c r="E65" s="315"/>
      <c r="F65" s="372"/>
      <c r="G65" s="372"/>
      <c r="H65" s="372"/>
      <c r="I65" s="314"/>
      <c r="J65" s="314"/>
      <c r="K65" s="314"/>
    </row>
    <row r="66" spans="2:11" x14ac:dyDescent="0.2">
      <c r="B66" s="310"/>
      <c r="C66" s="314"/>
      <c r="D66" s="315"/>
      <c r="E66" s="315"/>
      <c r="F66" s="372"/>
      <c r="G66" s="372"/>
      <c r="H66" s="372"/>
      <c r="I66" s="314"/>
      <c r="J66" s="314"/>
      <c r="K66" s="314"/>
    </row>
    <row r="67" spans="2:11" x14ac:dyDescent="0.2">
      <c r="B67" s="310"/>
      <c r="C67" s="314"/>
      <c r="D67" s="315"/>
      <c r="E67" s="315"/>
      <c r="F67" s="372"/>
      <c r="G67" s="372"/>
      <c r="H67" s="372"/>
      <c r="I67" s="314"/>
      <c r="J67" s="314"/>
      <c r="K67" s="314"/>
    </row>
    <row r="68" spans="2:11" x14ac:dyDescent="0.2">
      <c r="B68" s="310"/>
      <c r="D68" s="312"/>
      <c r="E68" s="312"/>
      <c r="F68" s="370"/>
      <c r="G68" s="370"/>
      <c r="H68" s="370"/>
    </row>
    <row r="69" spans="2:11" x14ac:dyDescent="0.2">
      <c r="B69" s="310"/>
      <c r="D69" s="313"/>
      <c r="E69" s="313"/>
      <c r="F69" s="371"/>
      <c r="G69" s="371"/>
      <c r="H69" s="371"/>
    </row>
    <row r="70" spans="2:11" x14ac:dyDescent="0.2">
      <c r="B70" s="310"/>
      <c r="D70" s="312"/>
      <c r="E70" s="312"/>
      <c r="F70" s="370"/>
      <c r="G70" s="370"/>
      <c r="H70" s="370"/>
    </row>
    <row r="71" spans="2:11" x14ac:dyDescent="0.2">
      <c r="B71" s="310"/>
      <c r="D71" s="311"/>
      <c r="E71" s="311"/>
      <c r="F71" s="369"/>
      <c r="G71" s="369"/>
      <c r="H71" s="369"/>
    </row>
    <row r="72" spans="2:11" x14ac:dyDescent="0.2">
      <c r="B72" s="310"/>
      <c r="D72" s="311"/>
      <c r="E72" s="311"/>
      <c r="F72" s="369"/>
      <c r="G72" s="369"/>
      <c r="H72" s="369"/>
    </row>
    <row r="73" spans="2:11" x14ac:dyDescent="0.2">
      <c r="B73" s="310"/>
      <c r="D73" s="311"/>
      <c r="E73" s="311"/>
      <c r="F73" s="369"/>
      <c r="G73" s="369"/>
      <c r="H73" s="369"/>
    </row>
    <row r="74" spans="2:11" x14ac:dyDescent="0.2">
      <c r="B74" s="310"/>
    </row>
    <row r="75" spans="2:11" x14ac:dyDescent="0.2">
      <c r="B75" s="310"/>
    </row>
    <row r="76" spans="2:11" x14ac:dyDescent="0.2">
      <c r="B76" s="310"/>
    </row>
    <row r="77" spans="2:11" x14ac:dyDescent="0.2">
      <c r="B77" s="310"/>
    </row>
    <row r="78" spans="2:11" x14ac:dyDescent="0.2">
      <c r="B78" s="310"/>
    </row>
    <row r="79" spans="2:11" x14ac:dyDescent="0.2">
      <c r="B79" s="310"/>
    </row>
    <row r="80" spans="2:11" x14ac:dyDescent="0.2">
      <c r="B80" s="310"/>
    </row>
    <row r="81" spans="2:2" x14ac:dyDescent="0.2">
      <c r="B81" s="310"/>
    </row>
  </sheetData>
  <sheetProtection formatCells="0" formatColumns="0" formatRows="0" insertRows="0" insertHyperlinks="0" deleteRows="0"/>
  <mergeCells count="64">
    <mergeCell ref="F11:H11"/>
    <mergeCell ref="B8:C8"/>
    <mergeCell ref="D8:E8"/>
    <mergeCell ref="B9:C9"/>
    <mergeCell ref="D9:E9"/>
    <mergeCell ref="B11:C11"/>
    <mergeCell ref="B12:C14"/>
    <mergeCell ref="H12:H14"/>
    <mergeCell ref="I12:I14"/>
    <mergeCell ref="J12:J14"/>
    <mergeCell ref="K12:K14"/>
    <mergeCell ref="D13:D14"/>
    <mergeCell ref="E13:E14"/>
    <mergeCell ref="B15:C17"/>
    <mergeCell ref="H15:H17"/>
    <mergeCell ref="I15:I17"/>
    <mergeCell ref="J15:J17"/>
    <mergeCell ref="K15:K17"/>
    <mergeCell ref="D16:D17"/>
    <mergeCell ref="E16:E17"/>
    <mergeCell ref="B18:C20"/>
    <mergeCell ref="H18:H20"/>
    <mergeCell ref="I18:I20"/>
    <mergeCell ref="J18:J20"/>
    <mergeCell ref="K18:K20"/>
    <mergeCell ref="D19:D20"/>
    <mergeCell ref="E19:E20"/>
    <mergeCell ref="K24:K26"/>
    <mergeCell ref="D25:D26"/>
    <mergeCell ref="B21:C23"/>
    <mergeCell ref="H21:H23"/>
    <mergeCell ref="I21:I23"/>
    <mergeCell ref="J21:J23"/>
    <mergeCell ref="K21:K23"/>
    <mergeCell ref="D22:D23"/>
    <mergeCell ref="E22:E23"/>
    <mergeCell ref="B24:C26"/>
    <mergeCell ref="E24:E26"/>
    <mergeCell ref="H24:H26"/>
    <mergeCell ref="I24:I26"/>
    <mergeCell ref="J24:J26"/>
    <mergeCell ref="H27:H29"/>
    <mergeCell ref="I27:I29"/>
    <mergeCell ref="C33:C35"/>
    <mergeCell ref="D33:D35"/>
    <mergeCell ref="E33:E35"/>
    <mergeCell ref="H33:H35"/>
    <mergeCell ref="I33:I35"/>
    <mergeCell ref="J33:J35"/>
    <mergeCell ref="K33:K35"/>
    <mergeCell ref="B58:K59"/>
    <mergeCell ref="J27:J29"/>
    <mergeCell ref="K27:K29"/>
    <mergeCell ref="C30:C32"/>
    <mergeCell ref="D30:D32"/>
    <mergeCell ref="E30:E32"/>
    <mergeCell ref="H30:H32"/>
    <mergeCell ref="I30:I32"/>
    <mergeCell ref="J30:J32"/>
    <mergeCell ref="K30:K32"/>
    <mergeCell ref="B27:B35"/>
    <mergeCell ref="C27:C29"/>
    <mergeCell ref="D27:D29"/>
    <mergeCell ref="E27:E29"/>
  </mergeCells>
  <dataValidations count="6">
    <dataValidation type="list" allowBlank="1" showErrorMessage="1" sqref="D12 D24 D15 D18 D21">
      <formula1>$B$41:$B$45</formula1>
    </dataValidation>
    <dataValidation type="list" allowBlank="1" showErrorMessage="1" sqref="G12:G35">
      <formula1>$F$41:$F$43</formula1>
    </dataValidation>
    <dataValidation type="list" allowBlank="1" showErrorMessage="1" sqref="E12">
      <formula1>$E$41:$E$44</formula1>
    </dataValidation>
    <dataValidation type="list" allowBlank="1" showErrorMessage="1" sqref="E18">
      <formula1>$H$41:$H$43</formula1>
    </dataValidation>
    <dataValidation type="list" allowBlank="1" showErrorMessage="1" sqref="E21">
      <formula1>$I$41:$I$43</formula1>
    </dataValidation>
    <dataValidation type="list" allowBlank="1" showErrorMessage="1" sqref="E15">
      <formula1>$J$41:$J$43</formula1>
    </dataValidation>
  </dataValidations>
  <pageMargins left="0.70866141732283472" right="0.70866141732283472" top="0.74803149606299213" bottom="0.74803149606299213" header="0.31496062992125984" footer="0.31496062992125984"/>
  <pageSetup paperSize="8" scale="46" orientation="landscape" cellComments="asDisplayed" r:id="rId1"/>
  <headerFooter>
    <oddHeader>&amp;LFSB NBFI montoring exercise&amp;RConfidential when completed</oddHead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0</xdr:colOff>
                    <xdr:row>3</xdr:row>
                    <xdr:rowOff>0</xdr:rowOff>
                  </from>
                  <to>
                    <xdr:col>3</xdr:col>
                    <xdr:colOff>2095500</xdr:colOff>
                    <xdr:row>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K91"/>
  <sheetViews>
    <sheetView showGridLines="0" zoomScaleNormal="100" zoomScaleSheetLayoutView="40" workbookViewId="0">
      <selection activeCell="G3" sqref="G3"/>
    </sheetView>
  </sheetViews>
  <sheetFormatPr defaultColWidth="0" defaultRowHeight="12.75" customHeight="1" zeroHeight="1" x14ac:dyDescent="0.2"/>
  <cols>
    <col min="1" max="1" width="3.625" style="308" customWidth="1"/>
    <col min="2" max="2" width="7.875" style="308" customWidth="1"/>
    <col min="3" max="3" width="30.625" style="305" customWidth="1"/>
    <col min="4" max="4" width="45.625" style="309" customWidth="1"/>
    <col min="5" max="5" width="14.25" style="368" customWidth="1"/>
    <col min="6" max="6" width="11.5" style="368" customWidth="1"/>
    <col min="7" max="7" width="35.625" style="368" customWidth="1"/>
    <col min="8" max="10" width="45.625" style="305" customWidth="1"/>
    <col min="11" max="11" width="3.625" style="305" customWidth="1"/>
    <col min="12" max="63" width="0" style="305" hidden="1" customWidth="1"/>
    <col min="64" max="16384" width="10" style="305" hidden="1"/>
  </cols>
  <sheetData>
    <row r="1" spans="1:39" s="271" customFormat="1" ht="14.25" customHeight="1" x14ac:dyDescent="0.2">
      <c r="A1" s="272"/>
      <c r="B1" s="273"/>
      <c r="C1" s="273"/>
      <c r="D1" s="273"/>
      <c r="E1" s="273"/>
      <c r="F1" s="273"/>
      <c r="G1" s="273"/>
      <c r="H1" s="273"/>
      <c r="I1" s="273"/>
      <c r="J1" s="273"/>
    </row>
    <row r="2" spans="1:39" s="3" customFormat="1" ht="19.5" customHeight="1" x14ac:dyDescent="0.2">
      <c r="A2" s="276"/>
      <c r="B2" s="13" t="s">
        <v>467</v>
      </c>
      <c r="C2" s="13"/>
      <c r="D2" s="13"/>
      <c r="E2" s="382"/>
      <c r="F2" s="382"/>
      <c r="G2" s="382"/>
      <c r="H2" s="13"/>
      <c r="I2" s="13"/>
      <c r="J2" s="13"/>
      <c r="K2" s="276"/>
    </row>
    <row r="3" spans="1:39" s="271" customFormat="1" ht="9.9499999999999993" customHeight="1" x14ac:dyDescent="0.2">
      <c r="B3" s="1683" t="b">
        <v>0</v>
      </c>
      <c r="I3" s="273"/>
    </row>
    <row r="4" spans="1:39" s="271" customFormat="1" ht="29.25" customHeight="1" x14ac:dyDescent="0.2">
      <c r="I4" s="273"/>
    </row>
    <row r="5" spans="1:39" s="271" customFormat="1" ht="13.5" customHeight="1" x14ac:dyDescent="0.2">
      <c r="B5" s="349" t="str">
        <f>IF(B3=FALSE,"Please highlight any cells in which policy tools changed relative to the previous exercise","")</f>
        <v>Please highlight any cells in which policy tools changed relative to the previous exercise</v>
      </c>
      <c r="I5" s="273"/>
    </row>
    <row r="6" spans="1:39" s="271" customFormat="1" ht="12" customHeight="1" x14ac:dyDescent="0.2">
      <c r="B6" s="349" t="s">
        <v>353</v>
      </c>
      <c r="C6" s="277"/>
      <c r="D6" s="273"/>
      <c r="H6" s="273"/>
      <c r="I6" s="273"/>
      <c r="J6" s="273"/>
      <c r="K6" s="273"/>
      <c r="M6" s="273"/>
      <c r="N6" s="273"/>
      <c r="O6" s="273"/>
      <c r="P6" s="273"/>
      <c r="Q6" s="273"/>
      <c r="R6" s="273"/>
      <c r="T6" s="273"/>
      <c r="U6" s="273"/>
      <c r="V6" s="273"/>
      <c r="W6" s="273"/>
      <c r="X6" s="273"/>
      <c r="Y6" s="273"/>
      <c r="AA6" s="273"/>
      <c r="AB6" s="273"/>
      <c r="AC6" s="273"/>
      <c r="AD6" s="273"/>
      <c r="AE6" s="273"/>
      <c r="AF6" s="273"/>
      <c r="AH6" s="273"/>
      <c r="AI6" s="273"/>
      <c r="AJ6" s="273"/>
      <c r="AK6" s="273"/>
      <c r="AL6" s="273"/>
      <c r="AM6" s="273"/>
    </row>
    <row r="7" spans="1:39" s="342" customFormat="1" ht="12" customHeight="1" x14ac:dyDescent="0.25">
      <c r="A7" s="308"/>
      <c r="B7" s="345"/>
      <c r="C7" s="345"/>
      <c r="D7" s="345"/>
      <c r="E7" s="380"/>
      <c r="F7" s="380"/>
      <c r="G7" s="380"/>
      <c r="H7" s="345"/>
      <c r="I7" s="345"/>
      <c r="J7" s="345"/>
    </row>
    <row r="8" spans="1:39" s="342" customFormat="1" ht="45" customHeight="1" x14ac:dyDescent="0.2">
      <c r="A8" s="308"/>
      <c r="B8" s="2233" t="s">
        <v>381</v>
      </c>
      <c r="C8" s="2233"/>
      <c r="D8" s="2234" t="s">
        <v>1601</v>
      </c>
      <c r="E8" s="2235"/>
      <c r="F8" s="2235"/>
      <c r="G8" s="2255"/>
      <c r="H8" s="343"/>
      <c r="I8" s="343"/>
      <c r="J8" s="343"/>
    </row>
    <row r="9" spans="1:39" s="342" customFormat="1" ht="45" customHeight="1" x14ac:dyDescent="0.2">
      <c r="A9" s="341"/>
      <c r="B9" s="2236" t="s">
        <v>351</v>
      </c>
      <c r="C9" s="2236"/>
      <c r="D9" s="2237" t="s">
        <v>1602</v>
      </c>
      <c r="E9" s="2276"/>
      <c r="F9" s="2276"/>
      <c r="G9" s="2238"/>
      <c r="H9" s="343"/>
      <c r="I9" s="343"/>
      <c r="J9" s="343"/>
    </row>
    <row r="10" spans="1:39" ht="20.100000000000001" customHeight="1" x14ac:dyDescent="0.2">
      <c r="A10" s="341"/>
      <c r="B10" s="341"/>
      <c r="C10" s="320"/>
      <c r="D10" s="320"/>
      <c r="E10" s="379"/>
      <c r="F10" s="379"/>
      <c r="G10" s="379"/>
      <c r="H10" s="320"/>
      <c r="I10" s="320"/>
      <c r="J10" s="320"/>
    </row>
    <row r="11" spans="1:39" s="304" customFormat="1" ht="45" customHeight="1" x14ac:dyDescent="0.2">
      <c r="A11" s="341"/>
      <c r="B11" s="2231" t="s">
        <v>350</v>
      </c>
      <c r="C11" s="2231"/>
      <c r="D11" s="532" t="s">
        <v>349</v>
      </c>
      <c r="E11" s="2225" t="s">
        <v>1127</v>
      </c>
      <c r="F11" s="2226"/>
      <c r="G11" s="2227"/>
      <c r="H11" s="534" t="s">
        <v>348</v>
      </c>
      <c r="I11" s="533" t="s">
        <v>347</v>
      </c>
      <c r="J11" s="535" t="s">
        <v>361</v>
      </c>
      <c r="K11" s="305"/>
    </row>
    <row r="12" spans="1:39" s="306" customFormat="1" ht="45" customHeight="1" x14ac:dyDescent="0.2">
      <c r="A12" s="340"/>
      <c r="B12" s="2249" t="s">
        <v>380</v>
      </c>
      <c r="C12" s="2224"/>
      <c r="D12" s="353" t="s">
        <v>377</v>
      </c>
      <c r="E12" s="539" t="s">
        <v>395</v>
      </c>
      <c r="F12" s="387" t="s">
        <v>391</v>
      </c>
      <c r="G12" s="2288" t="s">
        <v>1128</v>
      </c>
      <c r="H12" s="2191"/>
      <c r="I12" s="2188"/>
      <c r="J12" s="2189"/>
      <c r="K12" s="309"/>
    </row>
    <row r="13" spans="1:39" s="306" customFormat="1" ht="45" customHeight="1" x14ac:dyDescent="0.2">
      <c r="A13" s="340"/>
      <c r="B13" s="2250"/>
      <c r="C13" s="2219"/>
      <c r="D13" s="2292" t="s">
        <v>397</v>
      </c>
      <c r="E13" s="540" t="s">
        <v>394</v>
      </c>
      <c r="F13" s="385" t="s">
        <v>391</v>
      </c>
      <c r="G13" s="2289"/>
      <c r="H13" s="2182"/>
      <c r="I13" s="2184"/>
      <c r="J13" s="2190"/>
      <c r="K13" s="309"/>
    </row>
    <row r="14" spans="1:39" s="306" customFormat="1" ht="45" customHeight="1" x14ac:dyDescent="0.2">
      <c r="A14" s="340"/>
      <c r="B14" s="2286"/>
      <c r="C14" s="2287"/>
      <c r="D14" s="2293"/>
      <c r="E14" s="549" t="s">
        <v>393</v>
      </c>
      <c r="F14" s="386" t="s">
        <v>391</v>
      </c>
      <c r="G14" s="2290"/>
      <c r="H14" s="2285"/>
      <c r="I14" s="2277"/>
      <c r="J14" s="2291"/>
      <c r="K14" s="309"/>
    </row>
    <row r="15" spans="1:39" s="306" customFormat="1" ht="45" customHeight="1" x14ac:dyDescent="0.2">
      <c r="A15" s="340"/>
      <c r="B15" s="2249" t="s">
        <v>379</v>
      </c>
      <c r="C15" s="2224"/>
      <c r="D15" s="353" t="s">
        <v>377</v>
      </c>
      <c r="E15" s="539" t="s">
        <v>395</v>
      </c>
      <c r="F15" s="387" t="s">
        <v>391</v>
      </c>
      <c r="G15" s="2288" t="s">
        <v>1128</v>
      </c>
      <c r="H15" s="2191"/>
      <c r="I15" s="2188"/>
      <c r="J15" s="2189"/>
      <c r="K15" s="309"/>
    </row>
    <row r="16" spans="1:39" s="306" customFormat="1" ht="45" customHeight="1" x14ac:dyDescent="0.2">
      <c r="A16" s="340"/>
      <c r="B16" s="2250"/>
      <c r="C16" s="2219"/>
      <c r="D16" s="2292" t="s">
        <v>397</v>
      </c>
      <c r="E16" s="540" t="s">
        <v>394</v>
      </c>
      <c r="F16" s="385" t="s">
        <v>391</v>
      </c>
      <c r="G16" s="2289"/>
      <c r="H16" s="2182"/>
      <c r="I16" s="2184"/>
      <c r="J16" s="2190"/>
      <c r="K16" s="309"/>
    </row>
    <row r="17" spans="1:30" s="306" customFormat="1" ht="45" customHeight="1" x14ac:dyDescent="0.2">
      <c r="A17" s="339"/>
      <c r="B17" s="2286"/>
      <c r="C17" s="2287"/>
      <c r="D17" s="2293"/>
      <c r="E17" s="549" t="s">
        <v>393</v>
      </c>
      <c r="F17" s="386" t="s">
        <v>391</v>
      </c>
      <c r="G17" s="2290"/>
      <c r="H17" s="2285"/>
      <c r="I17" s="2277"/>
      <c r="J17" s="2291"/>
      <c r="K17" s="309"/>
    </row>
    <row r="18" spans="1:30" s="306" customFormat="1" ht="45" customHeight="1" x14ac:dyDescent="0.2">
      <c r="A18" s="339"/>
      <c r="B18" s="2249" t="s">
        <v>378</v>
      </c>
      <c r="C18" s="2224"/>
      <c r="D18" s="353" t="s">
        <v>377</v>
      </c>
      <c r="E18" s="539" t="s">
        <v>395</v>
      </c>
      <c r="F18" s="387" t="s">
        <v>391</v>
      </c>
      <c r="G18" s="2288" t="s">
        <v>1128</v>
      </c>
      <c r="H18" s="2191"/>
      <c r="I18" s="2188"/>
      <c r="J18" s="2189"/>
      <c r="K18" s="309"/>
    </row>
    <row r="19" spans="1:30" s="306" customFormat="1" ht="45" customHeight="1" x14ac:dyDescent="0.2">
      <c r="A19" s="339"/>
      <c r="B19" s="2250"/>
      <c r="C19" s="2219"/>
      <c r="D19" s="2292" t="s">
        <v>397</v>
      </c>
      <c r="E19" s="540" t="s">
        <v>394</v>
      </c>
      <c r="F19" s="385" t="s">
        <v>391</v>
      </c>
      <c r="G19" s="2289"/>
      <c r="H19" s="2182"/>
      <c r="I19" s="2184"/>
      <c r="J19" s="2190"/>
      <c r="K19" s="309"/>
    </row>
    <row r="20" spans="1:30" s="306" customFormat="1" ht="45" customHeight="1" x14ac:dyDescent="0.2">
      <c r="A20" s="339"/>
      <c r="B20" s="2286"/>
      <c r="C20" s="2287"/>
      <c r="D20" s="2293"/>
      <c r="E20" s="549" t="s">
        <v>393</v>
      </c>
      <c r="F20" s="386" t="s">
        <v>391</v>
      </c>
      <c r="G20" s="2290"/>
      <c r="H20" s="2285"/>
      <c r="I20" s="2277"/>
      <c r="J20" s="2291"/>
      <c r="K20" s="309"/>
    </row>
    <row r="21" spans="1:30" s="335" customFormat="1" ht="45" customHeight="1" x14ac:dyDescent="0.2">
      <c r="A21" s="337"/>
      <c r="B21" s="2279" t="s">
        <v>334</v>
      </c>
      <c r="C21" s="2240" t="s">
        <v>411</v>
      </c>
      <c r="D21" s="2197" t="s">
        <v>396</v>
      </c>
      <c r="E21" s="539" t="s">
        <v>395</v>
      </c>
      <c r="F21" s="387" t="s">
        <v>391</v>
      </c>
      <c r="G21" s="2242" t="s">
        <v>1603</v>
      </c>
      <c r="H21" s="2191"/>
      <c r="I21" s="2188"/>
      <c r="J21" s="2189"/>
      <c r="K21" s="336"/>
    </row>
    <row r="22" spans="1:30" s="335" customFormat="1" ht="45" customHeight="1" x14ac:dyDescent="0.2">
      <c r="A22" s="337"/>
      <c r="B22" s="2280"/>
      <c r="C22" s="2241"/>
      <c r="D22" s="2198"/>
      <c r="E22" s="540" t="s">
        <v>394</v>
      </c>
      <c r="F22" s="385" t="s">
        <v>391</v>
      </c>
      <c r="G22" s="2243"/>
      <c r="H22" s="2182"/>
      <c r="I22" s="2184"/>
      <c r="J22" s="2190"/>
      <c r="K22" s="336"/>
    </row>
    <row r="23" spans="1:30" s="335" customFormat="1" ht="45" customHeight="1" x14ac:dyDescent="0.2">
      <c r="A23" s="337"/>
      <c r="B23" s="2280"/>
      <c r="C23" s="2241"/>
      <c r="D23" s="2198"/>
      <c r="E23" s="540" t="s">
        <v>393</v>
      </c>
      <c r="F23" s="385" t="s">
        <v>391</v>
      </c>
      <c r="G23" s="2243"/>
      <c r="H23" s="2182"/>
      <c r="I23" s="2184"/>
      <c r="J23" s="2190"/>
      <c r="K23" s="336"/>
    </row>
    <row r="24" spans="1:30" s="335" customFormat="1" ht="45" customHeight="1" x14ac:dyDescent="0.2">
      <c r="A24" s="337"/>
      <c r="B24" s="2280"/>
      <c r="C24" s="2241" t="s">
        <v>411</v>
      </c>
      <c r="D24" s="2198" t="s">
        <v>396</v>
      </c>
      <c r="E24" s="540" t="s">
        <v>395</v>
      </c>
      <c r="F24" s="385" t="s">
        <v>391</v>
      </c>
      <c r="G24" s="2243" t="s">
        <v>1603</v>
      </c>
      <c r="H24" s="2182"/>
      <c r="I24" s="2184"/>
      <c r="J24" s="2190"/>
      <c r="K24" s="336"/>
    </row>
    <row r="25" spans="1:30" s="335" customFormat="1" ht="45" customHeight="1" x14ac:dyDescent="0.2">
      <c r="A25" s="337"/>
      <c r="B25" s="2280"/>
      <c r="C25" s="2241"/>
      <c r="D25" s="2198"/>
      <c r="E25" s="540" t="s">
        <v>394</v>
      </c>
      <c r="F25" s="385" t="s">
        <v>391</v>
      </c>
      <c r="G25" s="2243"/>
      <c r="H25" s="2182"/>
      <c r="I25" s="2184"/>
      <c r="J25" s="2190"/>
      <c r="K25" s="336"/>
    </row>
    <row r="26" spans="1:30" s="335" customFormat="1" ht="45" customHeight="1" x14ac:dyDescent="0.2">
      <c r="A26" s="337"/>
      <c r="B26" s="2280"/>
      <c r="C26" s="2241"/>
      <c r="D26" s="2198"/>
      <c r="E26" s="540" t="s">
        <v>393</v>
      </c>
      <c r="F26" s="385" t="s">
        <v>391</v>
      </c>
      <c r="G26" s="2243"/>
      <c r="H26" s="2182"/>
      <c r="I26" s="2184"/>
      <c r="J26" s="2190"/>
      <c r="K26" s="336"/>
    </row>
    <row r="27" spans="1:30" s="335" customFormat="1" ht="45" customHeight="1" x14ac:dyDescent="0.2">
      <c r="A27" s="337"/>
      <c r="B27" s="2280"/>
      <c r="C27" s="2241" t="s">
        <v>411</v>
      </c>
      <c r="D27" s="2198" t="s">
        <v>396</v>
      </c>
      <c r="E27" s="540" t="s">
        <v>395</v>
      </c>
      <c r="F27" s="385" t="s">
        <v>391</v>
      </c>
      <c r="G27" s="2243" t="s">
        <v>1603</v>
      </c>
      <c r="H27" s="2182"/>
      <c r="I27" s="2184"/>
      <c r="J27" s="2186"/>
      <c r="K27" s="336"/>
    </row>
    <row r="28" spans="1:30" s="335" customFormat="1" ht="45" customHeight="1" x14ac:dyDescent="0.2">
      <c r="A28" s="337"/>
      <c r="B28" s="2280"/>
      <c r="C28" s="2241"/>
      <c r="D28" s="2198"/>
      <c r="E28" s="540" t="s">
        <v>394</v>
      </c>
      <c r="F28" s="385" t="s">
        <v>391</v>
      </c>
      <c r="G28" s="2243"/>
      <c r="H28" s="2182"/>
      <c r="I28" s="2184"/>
      <c r="J28" s="2186"/>
      <c r="K28" s="336"/>
    </row>
    <row r="29" spans="1:30" s="335" customFormat="1" ht="45" customHeight="1" x14ac:dyDescent="0.2">
      <c r="A29" s="337"/>
      <c r="B29" s="2281"/>
      <c r="C29" s="2282"/>
      <c r="D29" s="2283"/>
      <c r="E29" s="549" t="s">
        <v>393</v>
      </c>
      <c r="F29" s="386" t="s">
        <v>391</v>
      </c>
      <c r="G29" s="2284"/>
      <c r="H29" s="2285"/>
      <c r="I29" s="2277"/>
      <c r="J29" s="2278"/>
      <c r="K29" s="336"/>
    </row>
    <row r="30" spans="1:30" s="276" customFormat="1" ht="14.25" x14ac:dyDescent="0.2">
      <c r="E30" s="378"/>
      <c r="F30" s="378"/>
      <c r="G30" s="378"/>
      <c r="I30" s="274"/>
      <c r="J30" s="274"/>
      <c r="K30" s="274"/>
      <c r="L30" s="274"/>
      <c r="M30" s="274"/>
      <c r="N30" s="274"/>
      <c r="O30" s="274"/>
      <c r="P30" s="274"/>
      <c r="Q30" s="274"/>
      <c r="R30" s="274"/>
      <c r="S30" s="274"/>
      <c r="T30" s="274"/>
      <c r="U30" s="274"/>
      <c r="V30" s="274"/>
      <c r="W30" s="274"/>
      <c r="X30" s="274"/>
      <c r="Y30" s="274"/>
      <c r="Z30" s="274"/>
      <c r="AA30" s="274"/>
      <c r="AB30" s="274"/>
      <c r="AC30" s="274"/>
      <c r="AD30" s="274"/>
    </row>
    <row r="31" spans="1:30" s="332" customFormat="1" ht="15.95" customHeight="1" x14ac:dyDescent="0.2">
      <c r="A31" s="334"/>
      <c r="B31" s="333" t="s">
        <v>84</v>
      </c>
      <c r="E31" s="333"/>
      <c r="F31" s="333"/>
      <c r="G31" s="333"/>
      <c r="I31" s="333"/>
      <c r="J31" s="333"/>
    </row>
    <row r="32" spans="1:30" s="276" customFormat="1" ht="14.25" customHeight="1" x14ac:dyDescent="0.2">
      <c r="B32" s="331" t="s">
        <v>333</v>
      </c>
      <c r="D32" s="331"/>
      <c r="E32" s="377"/>
      <c r="F32" s="377"/>
      <c r="G32" s="377"/>
      <c r="H32" s="331"/>
      <c r="I32" s="331"/>
      <c r="J32" s="331"/>
      <c r="L32" s="331"/>
      <c r="N32" s="331"/>
      <c r="P32" s="331"/>
      <c r="R32" s="331"/>
      <c r="T32" s="331"/>
      <c r="V32" s="331"/>
      <c r="X32" s="331"/>
      <c r="Z32" s="331"/>
      <c r="AB32" s="331"/>
      <c r="AD32" s="331"/>
    </row>
    <row r="33" spans="1:42" s="271" customFormat="1" x14ac:dyDescent="0.2">
      <c r="B33" s="273" t="s">
        <v>474</v>
      </c>
      <c r="C33" s="273"/>
      <c r="D33" s="273"/>
      <c r="E33" s="273"/>
      <c r="F33" s="273"/>
      <c r="G33" s="273"/>
      <c r="H33" s="330"/>
      <c r="I33" s="330"/>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row>
    <row r="34" spans="1:42" ht="20.100000000000001" customHeight="1" x14ac:dyDescent="0.2">
      <c r="B34" s="310"/>
      <c r="C34" s="323"/>
      <c r="D34" s="326"/>
      <c r="E34" s="384"/>
      <c r="F34" s="384"/>
      <c r="G34" s="384"/>
      <c r="H34" s="325"/>
      <c r="I34" s="325"/>
      <c r="J34" s="324"/>
      <c r="K34" s="323"/>
    </row>
    <row r="35" spans="1:42" s="304" customFormat="1" ht="20.100000000000001" hidden="1" customHeight="1" x14ac:dyDescent="0.2">
      <c r="A35" s="308"/>
      <c r="B35" s="543" t="s">
        <v>377</v>
      </c>
      <c r="C35" s="366"/>
      <c r="D35" s="326"/>
      <c r="E35" s="376"/>
      <c r="F35" s="376"/>
      <c r="G35" s="376"/>
      <c r="H35" s="324"/>
      <c r="I35" s="324"/>
      <c r="J35" s="323"/>
      <c r="K35" s="342"/>
    </row>
    <row r="36" spans="1:42" ht="20.100000000000001" hidden="1" customHeight="1" x14ac:dyDescent="0.2">
      <c r="B36" s="389" t="s">
        <v>412</v>
      </c>
      <c r="D36" s="326"/>
      <c r="E36" s="376"/>
      <c r="F36" s="376"/>
      <c r="G36" s="376"/>
      <c r="H36" s="324"/>
      <c r="I36" s="324"/>
      <c r="J36" s="323"/>
      <c r="K36" s="342"/>
    </row>
    <row r="37" spans="1:42" ht="20.100000000000001" hidden="1" customHeight="1" x14ac:dyDescent="0.2">
      <c r="B37" s="351" t="s">
        <v>423</v>
      </c>
      <c r="D37" s="326"/>
      <c r="E37" s="376"/>
      <c r="F37" s="376"/>
      <c r="G37" s="401" t="s">
        <v>391</v>
      </c>
      <c r="H37" s="324"/>
      <c r="I37" s="324"/>
      <c r="J37" s="323"/>
      <c r="K37" s="342"/>
    </row>
    <row r="38" spans="1:42" ht="20.100000000000001" hidden="1" customHeight="1" x14ac:dyDescent="0.2">
      <c r="B38" s="351" t="s">
        <v>422</v>
      </c>
      <c r="D38" s="326"/>
      <c r="E38" s="376"/>
      <c r="F38" s="376"/>
      <c r="G38" s="389" t="s">
        <v>388</v>
      </c>
      <c r="H38" s="324"/>
      <c r="I38" s="324"/>
      <c r="J38" s="323"/>
      <c r="K38" s="342"/>
    </row>
    <row r="39" spans="1:42" ht="20.100000000000001" hidden="1" customHeight="1" x14ac:dyDescent="0.2">
      <c r="B39" s="389" t="s">
        <v>475</v>
      </c>
      <c r="D39" s="326"/>
      <c r="E39" s="376"/>
      <c r="F39" s="376"/>
      <c r="G39" s="399" t="s">
        <v>385</v>
      </c>
      <c r="H39" s="324"/>
      <c r="I39" s="324"/>
      <c r="J39" s="323"/>
      <c r="K39" s="342"/>
    </row>
    <row r="40" spans="1:42" ht="12.75" hidden="1" customHeight="1" x14ac:dyDescent="0.2">
      <c r="A40" s="319"/>
      <c r="B40" s="389" t="s">
        <v>414</v>
      </c>
      <c r="C40" s="320"/>
      <c r="D40" s="322"/>
      <c r="E40" s="375"/>
      <c r="F40" s="375"/>
      <c r="G40" s="375"/>
      <c r="H40" s="320"/>
      <c r="I40" s="320"/>
      <c r="J40" s="320"/>
      <c r="K40" s="342"/>
    </row>
    <row r="41" spans="1:42" ht="14.25" hidden="1" x14ac:dyDescent="0.2">
      <c r="A41" s="319"/>
      <c r="C41" s="318"/>
      <c r="D41" s="315"/>
      <c r="E41" s="372"/>
      <c r="F41" s="372"/>
      <c r="G41" s="372"/>
      <c r="H41" s="318"/>
      <c r="I41" s="318"/>
      <c r="J41" s="318"/>
    </row>
    <row r="42" spans="1:42" ht="14.25" x14ac:dyDescent="0.2">
      <c r="A42" s="319"/>
      <c r="B42" s="310"/>
      <c r="C42" s="318"/>
      <c r="D42" s="315"/>
      <c r="E42" s="372"/>
      <c r="F42" s="372"/>
      <c r="G42" s="372"/>
      <c r="H42" s="318"/>
      <c r="I42" s="318"/>
      <c r="J42" s="318"/>
    </row>
    <row r="43" spans="1:42" hidden="1" x14ac:dyDescent="0.2">
      <c r="B43" s="310"/>
      <c r="C43" s="318"/>
      <c r="D43" s="315"/>
      <c r="E43" s="372"/>
      <c r="F43" s="372"/>
      <c r="G43" s="372"/>
      <c r="H43" s="318"/>
      <c r="I43" s="318"/>
      <c r="J43" s="318"/>
    </row>
    <row r="44" spans="1:42" hidden="1" x14ac:dyDescent="0.2">
      <c r="B44" s="310"/>
      <c r="C44" s="318"/>
      <c r="D44" s="315"/>
      <c r="E44" s="372"/>
      <c r="F44" s="372"/>
      <c r="G44" s="372"/>
      <c r="H44" s="318"/>
      <c r="I44" s="318"/>
      <c r="J44" s="318"/>
    </row>
    <row r="45" spans="1:42" hidden="1" x14ac:dyDescent="0.2">
      <c r="B45" s="310"/>
      <c r="C45" s="318"/>
      <c r="D45" s="315"/>
      <c r="E45" s="372"/>
      <c r="F45" s="372"/>
      <c r="G45" s="372"/>
      <c r="H45" s="318"/>
      <c r="I45" s="318"/>
      <c r="J45" s="318"/>
    </row>
    <row r="46" spans="1:42" hidden="1" x14ac:dyDescent="0.2">
      <c r="B46" s="310"/>
      <c r="C46" s="314"/>
      <c r="D46" s="316"/>
      <c r="E46" s="373"/>
      <c r="F46" s="373"/>
      <c r="G46" s="373"/>
      <c r="H46" s="314"/>
      <c r="I46" s="314"/>
      <c r="J46" s="314"/>
    </row>
    <row r="47" spans="1:42" hidden="1" x14ac:dyDescent="0.2">
      <c r="B47" s="310"/>
      <c r="C47" s="318"/>
      <c r="D47" s="317"/>
      <c r="E47" s="374"/>
      <c r="F47" s="374"/>
      <c r="G47" s="374"/>
      <c r="H47" s="318"/>
      <c r="I47" s="318"/>
      <c r="J47" s="318"/>
    </row>
    <row r="48" spans="1:42" hidden="1" x14ac:dyDescent="0.2">
      <c r="B48" s="310"/>
      <c r="C48" s="318"/>
      <c r="D48" s="317"/>
      <c r="E48" s="374"/>
      <c r="F48" s="374"/>
      <c r="G48" s="374"/>
      <c r="H48" s="318"/>
      <c r="I48" s="318"/>
      <c r="J48" s="318"/>
    </row>
    <row r="49" spans="2:10" hidden="1" x14ac:dyDescent="0.2">
      <c r="B49" s="310"/>
      <c r="C49" s="318"/>
      <c r="D49" s="315"/>
      <c r="E49" s="372"/>
      <c r="F49" s="372"/>
      <c r="G49" s="372"/>
      <c r="H49" s="318"/>
      <c r="I49" s="318"/>
      <c r="J49" s="318"/>
    </row>
    <row r="50" spans="2:10" hidden="1" x14ac:dyDescent="0.2">
      <c r="B50" s="310"/>
      <c r="C50" s="318"/>
      <c r="D50" s="315"/>
      <c r="E50" s="372"/>
      <c r="F50" s="372"/>
      <c r="G50" s="372"/>
      <c r="H50" s="318"/>
      <c r="I50" s="318"/>
      <c r="J50" s="318"/>
    </row>
    <row r="51" spans="2:10" hidden="1" x14ac:dyDescent="0.2">
      <c r="B51" s="310"/>
      <c r="C51" s="314"/>
      <c r="D51" s="315"/>
      <c r="E51" s="372"/>
      <c r="F51" s="372"/>
      <c r="G51" s="372"/>
      <c r="H51" s="314"/>
      <c r="I51" s="314"/>
      <c r="J51" s="314"/>
    </row>
    <row r="52" spans="2:10" hidden="1" x14ac:dyDescent="0.2">
      <c r="B52" s="310"/>
      <c r="C52" s="314"/>
      <c r="D52" s="315"/>
      <c r="E52" s="372"/>
      <c r="F52" s="372"/>
      <c r="G52" s="372"/>
      <c r="H52" s="314"/>
      <c r="I52" s="314"/>
      <c r="J52" s="314"/>
    </row>
    <row r="53" spans="2:10" ht="14.25" hidden="1" customHeight="1" x14ac:dyDescent="0.2">
      <c r="B53" s="310"/>
      <c r="C53" s="314"/>
      <c r="D53" s="316"/>
      <c r="E53" s="373"/>
      <c r="F53" s="373"/>
      <c r="G53" s="373"/>
      <c r="H53" s="314"/>
      <c r="I53" s="314"/>
      <c r="J53" s="314"/>
    </row>
    <row r="54" spans="2:10" ht="15" hidden="1" customHeight="1" x14ac:dyDescent="0.2">
      <c r="B54" s="2267"/>
      <c r="C54" s="2267"/>
      <c r="D54" s="2267"/>
      <c r="E54" s="2267"/>
      <c r="F54" s="2267"/>
      <c r="G54" s="2267"/>
      <c r="H54" s="2267"/>
      <c r="I54" s="2267"/>
      <c r="J54" s="2267"/>
    </row>
    <row r="55" spans="2:10" ht="15" hidden="1" customHeight="1" x14ac:dyDescent="0.2">
      <c r="B55" s="2267"/>
      <c r="C55" s="2267"/>
      <c r="D55" s="2267"/>
      <c r="E55" s="2267"/>
      <c r="F55" s="2267"/>
      <c r="G55" s="2267"/>
      <c r="H55" s="2267"/>
      <c r="I55" s="2267"/>
      <c r="J55" s="2267"/>
    </row>
    <row r="56" spans="2:10" ht="14.25" hidden="1" customHeight="1" x14ac:dyDescent="0.2">
      <c r="B56" s="310"/>
      <c r="C56" s="314"/>
      <c r="D56" s="316"/>
      <c r="E56" s="373"/>
      <c r="F56" s="373"/>
      <c r="G56" s="373"/>
      <c r="H56" s="314"/>
      <c r="I56" s="314"/>
      <c r="J56" s="314"/>
    </row>
    <row r="57" spans="2:10" ht="14.25" hidden="1" customHeight="1" x14ac:dyDescent="0.2">
      <c r="B57" s="310"/>
      <c r="C57" s="314"/>
      <c r="D57" s="315"/>
      <c r="E57" s="372"/>
      <c r="F57" s="372"/>
      <c r="G57" s="372"/>
      <c r="H57" s="314"/>
      <c r="I57" s="314"/>
      <c r="J57" s="314"/>
    </row>
    <row r="58" spans="2:10" ht="14.25" hidden="1" customHeight="1" x14ac:dyDescent="0.2">
      <c r="B58" s="310"/>
      <c r="C58" s="314"/>
      <c r="D58" s="315"/>
      <c r="E58" s="372"/>
      <c r="F58" s="372"/>
      <c r="G58" s="372"/>
      <c r="H58" s="314"/>
      <c r="I58" s="314"/>
      <c r="J58" s="314"/>
    </row>
    <row r="59" spans="2:10" ht="14.25" hidden="1" customHeight="1" x14ac:dyDescent="0.2">
      <c r="B59" s="310"/>
      <c r="C59" s="314"/>
      <c r="D59" s="315"/>
      <c r="E59" s="372"/>
      <c r="F59" s="372"/>
      <c r="G59" s="372"/>
      <c r="H59" s="314"/>
      <c r="I59" s="314"/>
      <c r="J59" s="314"/>
    </row>
    <row r="60" spans="2:10" hidden="1" x14ac:dyDescent="0.2">
      <c r="B60" s="310"/>
      <c r="C60" s="314"/>
      <c r="D60" s="315"/>
      <c r="E60" s="372"/>
      <c r="F60" s="372"/>
      <c r="G60" s="372"/>
      <c r="H60" s="314"/>
      <c r="I60" s="314"/>
      <c r="J60" s="314"/>
    </row>
    <row r="61" spans="2:10" hidden="1" x14ac:dyDescent="0.2">
      <c r="B61" s="310"/>
      <c r="C61" s="314"/>
      <c r="D61" s="315"/>
      <c r="E61" s="372"/>
      <c r="F61" s="372"/>
      <c r="G61" s="372"/>
      <c r="H61" s="314"/>
      <c r="I61" s="314"/>
      <c r="J61" s="314"/>
    </row>
    <row r="62" spans="2:10" hidden="1" x14ac:dyDescent="0.2">
      <c r="B62" s="310"/>
      <c r="D62" s="312"/>
      <c r="E62" s="370"/>
      <c r="F62" s="370"/>
      <c r="G62" s="370"/>
    </row>
    <row r="63" spans="2:10" hidden="1" x14ac:dyDescent="0.2">
      <c r="B63" s="310"/>
      <c r="D63" s="313"/>
      <c r="E63" s="371"/>
      <c r="F63" s="371"/>
      <c r="G63" s="371"/>
    </row>
    <row r="64" spans="2:10" hidden="1" x14ac:dyDescent="0.2">
      <c r="B64" s="310"/>
      <c r="D64" s="312"/>
      <c r="E64" s="370"/>
      <c r="F64" s="370"/>
      <c r="G64" s="370"/>
    </row>
    <row r="65" spans="2:7" hidden="1" x14ac:dyDescent="0.2">
      <c r="B65" s="310"/>
      <c r="D65" s="311"/>
      <c r="E65" s="369"/>
      <c r="F65" s="369"/>
      <c r="G65" s="369"/>
    </row>
    <row r="66" spans="2:7" hidden="1" x14ac:dyDescent="0.2">
      <c r="B66" s="310"/>
      <c r="D66" s="311"/>
      <c r="E66" s="369"/>
      <c r="F66" s="369"/>
      <c r="G66" s="369"/>
    </row>
    <row r="67" spans="2:7" hidden="1" x14ac:dyDescent="0.2">
      <c r="B67" s="310"/>
      <c r="D67" s="311"/>
      <c r="E67" s="369"/>
      <c r="F67" s="369"/>
      <c r="G67" s="369"/>
    </row>
    <row r="68" spans="2:7" hidden="1" x14ac:dyDescent="0.2">
      <c r="B68" s="310"/>
    </row>
    <row r="69" spans="2:7" hidden="1" x14ac:dyDescent="0.2">
      <c r="B69" s="310"/>
    </row>
    <row r="70" spans="2:7" hidden="1" x14ac:dyDescent="0.2">
      <c r="B70" s="310"/>
    </row>
    <row r="71" spans="2:7" hidden="1" x14ac:dyDescent="0.2">
      <c r="B71" s="310"/>
    </row>
    <row r="72" spans="2:7" hidden="1" x14ac:dyDescent="0.2">
      <c r="B72" s="310"/>
    </row>
    <row r="73" spans="2:7" hidden="1" x14ac:dyDescent="0.2">
      <c r="B73" s="310"/>
    </row>
    <row r="74" spans="2:7" hidden="1" x14ac:dyDescent="0.2">
      <c r="B74" s="310"/>
    </row>
    <row r="75" spans="2:7" hidden="1" x14ac:dyDescent="0.2">
      <c r="B75" s="310"/>
    </row>
    <row r="76" spans="2:7" hidden="1" x14ac:dyDescent="0.2">
      <c r="B76" s="310"/>
    </row>
    <row r="77" spans="2:7" hidden="1" x14ac:dyDescent="0.2">
      <c r="B77" s="310"/>
    </row>
    <row r="78" spans="2:7" hidden="1" x14ac:dyDescent="0.2">
      <c r="B78" s="310"/>
    </row>
    <row r="79" spans="2:7" hidden="1" x14ac:dyDescent="0.2">
      <c r="B79" s="310"/>
    </row>
    <row r="80" spans="2:7" hidden="1" x14ac:dyDescent="0.2">
      <c r="B80" s="310"/>
    </row>
    <row r="81" spans="2:2" hidden="1" x14ac:dyDescent="0.2">
      <c r="B81" s="310"/>
    </row>
    <row r="82" spans="2:2" hidden="1" x14ac:dyDescent="0.2"/>
    <row r="83" spans="2:2" hidden="1" x14ac:dyDescent="0.2"/>
    <row r="84" spans="2:2" hidden="1" x14ac:dyDescent="0.2"/>
    <row r="85" spans="2:2" hidden="1" x14ac:dyDescent="0.2"/>
    <row r="86" spans="2:2" hidden="1" x14ac:dyDescent="0.2"/>
    <row r="87" spans="2:2" hidden="1" x14ac:dyDescent="0.2"/>
    <row r="88" spans="2:2" hidden="1" x14ac:dyDescent="0.2"/>
    <row r="89" spans="2:2" x14ac:dyDescent="0.2"/>
    <row r="90" spans="2:2" x14ac:dyDescent="0.2"/>
    <row r="91" spans="2:2" x14ac:dyDescent="0.2"/>
  </sheetData>
  <sheetProtection formatCells="0" formatColumns="0" formatRows="0" insertRows="0" insertHyperlinks="0" deleteRows="0"/>
  <mergeCells count="44">
    <mergeCell ref="B8:C8"/>
    <mergeCell ref="D8:G8"/>
    <mergeCell ref="B9:C9"/>
    <mergeCell ref="D9:G9"/>
    <mergeCell ref="B11:C11"/>
    <mergeCell ref="E11:G11"/>
    <mergeCell ref="B12:C14"/>
    <mergeCell ref="G12:G14"/>
    <mergeCell ref="H12:H14"/>
    <mergeCell ref="I12:I14"/>
    <mergeCell ref="J12:J14"/>
    <mergeCell ref="D13:D14"/>
    <mergeCell ref="I18:I20"/>
    <mergeCell ref="J18:J20"/>
    <mergeCell ref="D19:D20"/>
    <mergeCell ref="B15:C17"/>
    <mergeCell ref="G15:G17"/>
    <mergeCell ref="H15:H17"/>
    <mergeCell ref="I15:I17"/>
    <mergeCell ref="J15:J17"/>
    <mergeCell ref="D16:D17"/>
    <mergeCell ref="C27:C29"/>
    <mergeCell ref="D27:D29"/>
    <mergeCell ref="G27:G29"/>
    <mergeCell ref="H27:H29"/>
    <mergeCell ref="B18:C20"/>
    <mergeCell ref="G18:G20"/>
    <mergeCell ref="H18:H20"/>
    <mergeCell ref="I27:I29"/>
    <mergeCell ref="J27:J29"/>
    <mergeCell ref="B54:J55"/>
    <mergeCell ref="J21:J23"/>
    <mergeCell ref="C24:C26"/>
    <mergeCell ref="D24:D26"/>
    <mergeCell ref="G24:G26"/>
    <mergeCell ref="H24:H26"/>
    <mergeCell ref="I24:I26"/>
    <mergeCell ref="J24:J26"/>
    <mergeCell ref="B21:B29"/>
    <mergeCell ref="C21:C23"/>
    <mergeCell ref="D21:D23"/>
    <mergeCell ref="G21:G23"/>
    <mergeCell ref="H21:H23"/>
    <mergeCell ref="I21:I23"/>
  </mergeCells>
  <dataValidations count="2">
    <dataValidation type="list" allowBlank="1" showInputMessage="1" showErrorMessage="1" sqref="D12 D18 D15">
      <formula1>$B$35:$B$40</formula1>
    </dataValidation>
    <dataValidation type="list" allowBlank="1" showErrorMessage="1" sqref="F12:F29">
      <formula1>$G$37:$G$39</formula1>
    </dataValidation>
  </dataValidations>
  <pageMargins left="0.70866141732283472" right="0.70866141732283472" top="0.74803149606299213" bottom="0.74803149606299213" header="0.31496062992125984" footer="0.31496062992125984"/>
  <pageSetup paperSize="8" scale="55" orientation="landscape" cellComments="asDisplayed" r:id="rId1"/>
  <headerFooter>
    <oddHeader>&amp;LFSB NBFI montoring exercise&amp;RConfidential when completed</oddHeader>
    <oddFooter>&amp;C&amp;P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0</xdr:colOff>
                    <xdr:row>3</xdr:row>
                    <xdr:rowOff>0</xdr:rowOff>
                  </from>
                  <to>
                    <xdr:col>3</xdr:col>
                    <xdr:colOff>2095500</xdr:colOff>
                    <xdr:row>4</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EECFD"/>
  </sheetPr>
  <dimension ref="B3:F79"/>
  <sheetViews>
    <sheetView showGridLines="0" zoomScale="115" zoomScaleNormal="115" workbookViewId="0">
      <selection activeCell="D19" sqref="D19"/>
    </sheetView>
  </sheetViews>
  <sheetFormatPr defaultRowHeight="14.25" x14ac:dyDescent="0.2"/>
  <cols>
    <col min="1" max="1" width="9.75" customWidth="1"/>
    <col min="2" max="2" width="18.5" customWidth="1"/>
    <col min="3" max="4" width="27.375" customWidth="1"/>
    <col min="5" max="5" width="16.375" customWidth="1"/>
    <col min="6" max="6" width="23.375" customWidth="1"/>
    <col min="7" max="9" width="23.75" customWidth="1"/>
  </cols>
  <sheetData>
    <row r="3" spans="2:6" x14ac:dyDescent="0.2">
      <c r="B3" s="706" t="s">
        <v>496</v>
      </c>
    </row>
    <row r="6" spans="2:6" x14ac:dyDescent="0.2">
      <c r="C6" s="635"/>
      <c r="D6" s="635"/>
    </row>
    <row r="7" spans="2:6" s="636" customFormat="1" ht="20.25" customHeight="1" x14ac:dyDescent="0.2">
      <c r="B7" s="641"/>
      <c r="C7" s="643" t="s">
        <v>492</v>
      </c>
      <c r="D7" s="648" t="s">
        <v>493</v>
      </c>
      <c r="E7" s="2298" t="s">
        <v>494</v>
      </c>
      <c r="F7" s="2300" t="s">
        <v>498</v>
      </c>
    </row>
    <row r="8" spans="2:6" ht="53.25" customHeight="1" x14ac:dyDescent="0.2">
      <c r="B8" s="642"/>
      <c r="C8" s="644" t="s">
        <v>491</v>
      </c>
      <c r="D8" s="649" t="s">
        <v>501</v>
      </c>
      <c r="E8" s="2299"/>
      <c r="F8" s="2301"/>
    </row>
    <row r="9" spans="2:6" x14ac:dyDescent="0.2">
      <c r="B9" s="637">
        <v>2002</v>
      </c>
      <c r="C9" s="1545">
        <f>SUM('1 macro-mapping'!I16+'1 macro-mapping'!J16+'1 macro-mapping'!M16+'1 macro-mapping'!AK16)</f>
        <v>0</v>
      </c>
      <c r="D9" s="657">
        <f>SUM('4 classification'!AA21+'4 classification'!AA52+'4 classification'!U83+'4 classification'!S115+'4 classification'!U146+'4 classification'!U177+'4 classification'!R207)</f>
        <v>0</v>
      </c>
      <c r="E9" s="653">
        <f>C9-D9</f>
        <v>0</v>
      </c>
      <c r="F9" s="1140"/>
    </row>
    <row r="10" spans="2:6" x14ac:dyDescent="0.2">
      <c r="B10" s="638">
        <v>2003</v>
      </c>
      <c r="C10" s="645">
        <f>SUM('1 macro-mapping'!I17+'1 macro-mapping'!J17+'1 macro-mapping'!M17+'1 macro-mapping'!AK17)</f>
        <v>0</v>
      </c>
      <c r="D10" s="650">
        <f>SUM('4 classification'!AA22+'4 classification'!AA53+'4 classification'!U84+'4 classification'!S116+'4 classification'!U147+'4 classification'!U178+'4 classification'!R208)</f>
        <v>0</v>
      </c>
      <c r="E10" s="654">
        <f t="shared" ref="E10:E22" si="0">C10-D10</f>
        <v>0</v>
      </c>
      <c r="F10" s="1141"/>
    </row>
    <row r="11" spans="2:6" x14ac:dyDescent="0.2">
      <c r="B11" s="638">
        <v>2004</v>
      </c>
      <c r="C11" s="645">
        <f>SUM('1 macro-mapping'!I18+'1 macro-mapping'!J18+'1 macro-mapping'!M18+'1 macro-mapping'!AK18)</f>
        <v>0</v>
      </c>
      <c r="D11" s="650">
        <f>SUM('4 classification'!AA23+'4 classification'!AA54+'4 classification'!U85+'4 classification'!S117+'4 classification'!U148+'4 classification'!U179+'4 classification'!R209)</f>
        <v>0</v>
      </c>
      <c r="E11" s="654">
        <f t="shared" si="0"/>
        <v>0</v>
      </c>
      <c r="F11" s="1141"/>
    </row>
    <row r="12" spans="2:6" x14ac:dyDescent="0.2">
      <c r="B12" s="638">
        <v>2005</v>
      </c>
      <c r="C12" s="645">
        <f>SUM('1 macro-mapping'!I19+'1 macro-mapping'!J19+'1 macro-mapping'!M19+'1 macro-mapping'!AK19)</f>
        <v>0</v>
      </c>
      <c r="D12" s="650">
        <f>SUM('4 classification'!AA24+'4 classification'!AA55+'4 classification'!U86+'4 classification'!S118+'4 classification'!U149+'4 classification'!U180+'4 classification'!R210)</f>
        <v>0</v>
      </c>
      <c r="E12" s="654">
        <f t="shared" si="0"/>
        <v>0</v>
      </c>
      <c r="F12" s="1141"/>
    </row>
    <row r="13" spans="2:6" x14ac:dyDescent="0.2">
      <c r="B13" s="638">
        <v>2006</v>
      </c>
      <c r="C13" s="645">
        <f>SUM('1 macro-mapping'!I20+'1 macro-mapping'!J20+'1 macro-mapping'!M20+'1 macro-mapping'!AK20)</f>
        <v>0</v>
      </c>
      <c r="D13" s="650">
        <f>SUM('4 classification'!AA25+'4 classification'!AA56+'4 classification'!U87+'4 classification'!S119+'4 classification'!U150+'4 classification'!U181+'4 classification'!R211)</f>
        <v>0</v>
      </c>
      <c r="E13" s="654">
        <f t="shared" si="0"/>
        <v>0</v>
      </c>
      <c r="F13" s="1141"/>
    </row>
    <row r="14" spans="2:6" x14ac:dyDescent="0.2">
      <c r="B14" s="638">
        <v>2007</v>
      </c>
      <c r="C14" s="645">
        <f>SUM('1 macro-mapping'!I21+'1 macro-mapping'!J21+'1 macro-mapping'!M21+'1 macro-mapping'!AK21)</f>
        <v>0</v>
      </c>
      <c r="D14" s="650">
        <f>SUM('4 classification'!AA26+'4 classification'!AA57+'4 classification'!U88+'4 classification'!S120+'4 classification'!U151+'4 classification'!U182+'4 classification'!R212)</f>
        <v>0</v>
      </c>
      <c r="E14" s="654">
        <f t="shared" si="0"/>
        <v>0</v>
      </c>
      <c r="F14" s="1141"/>
    </row>
    <row r="15" spans="2:6" x14ac:dyDescent="0.2">
      <c r="B15" s="638">
        <v>2008</v>
      </c>
      <c r="C15" s="645">
        <f>SUM('1 macro-mapping'!I22+'1 macro-mapping'!J22+'1 macro-mapping'!M22+'1 macro-mapping'!AK22)</f>
        <v>0</v>
      </c>
      <c r="D15" s="650">
        <f>SUM('4 classification'!AA27+'4 classification'!AA58+'4 classification'!U89+'4 classification'!S121+'4 classification'!U152+'4 classification'!U183+'4 classification'!R213)</f>
        <v>0</v>
      </c>
      <c r="E15" s="654">
        <f t="shared" si="0"/>
        <v>0</v>
      </c>
      <c r="F15" s="1141"/>
    </row>
    <row r="16" spans="2:6" x14ac:dyDescent="0.2">
      <c r="B16" s="638">
        <v>2009</v>
      </c>
      <c r="C16" s="645">
        <f>SUM('1 macro-mapping'!I23+'1 macro-mapping'!J23+'1 macro-mapping'!M23+'1 macro-mapping'!AK23)</f>
        <v>0</v>
      </c>
      <c r="D16" s="650">
        <f>SUM('4 classification'!AA28+'4 classification'!AA59+'4 classification'!U90+'4 classification'!S122+'4 classification'!U153+'4 classification'!U184+'4 classification'!R214)</f>
        <v>0</v>
      </c>
      <c r="E16" s="654">
        <f t="shared" si="0"/>
        <v>0</v>
      </c>
      <c r="F16" s="1141"/>
    </row>
    <row r="17" spans="2:6" x14ac:dyDescent="0.2">
      <c r="B17" s="638">
        <v>2010</v>
      </c>
      <c r="C17" s="645">
        <f>SUM('1 macro-mapping'!I24+'1 macro-mapping'!J24+'1 macro-mapping'!M24+'1 macro-mapping'!AK24)</f>
        <v>0</v>
      </c>
      <c r="D17" s="650">
        <f>SUM('4 classification'!AA29+'4 classification'!AA60+'4 classification'!U91+'4 classification'!S123+'4 classification'!U154+'4 classification'!U185+'4 classification'!R215)</f>
        <v>0</v>
      </c>
      <c r="E17" s="654">
        <f t="shared" si="0"/>
        <v>0</v>
      </c>
      <c r="F17" s="1141"/>
    </row>
    <row r="18" spans="2:6" x14ac:dyDescent="0.2">
      <c r="B18" s="638">
        <v>2011</v>
      </c>
      <c r="C18" s="645">
        <f>SUM('1 macro-mapping'!I25+'1 macro-mapping'!J25+'1 macro-mapping'!M25+'1 macro-mapping'!AK25)</f>
        <v>0</v>
      </c>
      <c r="D18" s="650">
        <f>SUM('4 classification'!AA30+'4 classification'!AA61+'4 classification'!U92+'4 classification'!S124+'4 classification'!U155+'4 classification'!U186+'4 classification'!R216)</f>
        <v>0</v>
      </c>
      <c r="E18" s="654">
        <f t="shared" si="0"/>
        <v>0</v>
      </c>
      <c r="F18" s="1141"/>
    </row>
    <row r="19" spans="2:6" x14ac:dyDescent="0.2">
      <c r="B19" s="638">
        <v>2012</v>
      </c>
      <c r="C19" s="645">
        <f>SUM('1 macro-mapping'!I26+'1 macro-mapping'!J26+'1 macro-mapping'!M26+'1 macro-mapping'!AK26)</f>
        <v>0</v>
      </c>
      <c r="D19" s="650">
        <f>SUM('4 classification'!AA31+'4 classification'!AA62+'4 classification'!U93+'4 classification'!S125+'4 classification'!U156+'4 classification'!U187+'4 classification'!R217)</f>
        <v>0</v>
      </c>
      <c r="E19" s="654">
        <f t="shared" si="0"/>
        <v>0</v>
      </c>
      <c r="F19" s="1141"/>
    </row>
    <row r="20" spans="2:6" x14ac:dyDescent="0.2">
      <c r="B20" s="638">
        <v>2013</v>
      </c>
      <c r="C20" s="645">
        <f>SUM('1 macro-mapping'!I27+'1 macro-mapping'!J27+'1 macro-mapping'!M27+'1 macro-mapping'!AK27)</f>
        <v>0</v>
      </c>
      <c r="D20" s="650">
        <f>SUM('4 classification'!AA32+'4 classification'!AA63+'4 classification'!U94+'4 classification'!S126+'4 classification'!U157+'4 classification'!U188+'4 classification'!R218)</f>
        <v>0</v>
      </c>
      <c r="E20" s="654">
        <f t="shared" si="0"/>
        <v>0</v>
      </c>
      <c r="F20" s="1141"/>
    </row>
    <row r="21" spans="2:6" x14ac:dyDescent="0.2">
      <c r="B21" s="639">
        <v>2014</v>
      </c>
      <c r="C21" s="646">
        <f>SUM('1 macro-mapping'!I28+'1 macro-mapping'!J28+'1 macro-mapping'!M28+'1 macro-mapping'!AK28)</f>
        <v>0</v>
      </c>
      <c r="D21" s="651">
        <f>SUM('4 classification'!AA33+'4 classification'!AA64+'4 classification'!U95+'4 classification'!S127+'4 classification'!U158+'4 classification'!U189+'4 classification'!R219)</f>
        <v>0</v>
      </c>
      <c r="E21" s="655">
        <f t="shared" si="0"/>
        <v>0</v>
      </c>
      <c r="F21" s="1142"/>
    </row>
    <row r="22" spans="2:6" x14ac:dyDescent="0.2">
      <c r="B22" s="638">
        <v>2015</v>
      </c>
      <c r="C22" s="645">
        <f>SUM('1 macro-mapping'!I29+'1 macro-mapping'!J29+'1 macro-mapping'!M29+'1 macro-mapping'!AK29)</f>
        <v>0</v>
      </c>
      <c r="D22" s="650">
        <f>SUM('4 classification'!AA34+'4 classification'!AA65+'4 classification'!U96+'4 classification'!S128+'4 classification'!U159+'4 classification'!U190+'4 classification'!R220)</f>
        <v>0</v>
      </c>
      <c r="E22" s="654">
        <f t="shared" si="0"/>
        <v>0</v>
      </c>
      <c r="F22" s="1141"/>
    </row>
    <row r="23" spans="2:6" x14ac:dyDescent="0.2">
      <c r="B23" s="638">
        <v>2016</v>
      </c>
      <c r="C23" s="645">
        <f>SUM('1 macro-mapping'!I30+'1 macro-mapping'!J30+'1 macro-mapping'!M30+'1 macro-mapping'!AK30)</f>
        <v>0</v>
      </c>
      <c r="D23" s="650">
        <f>SUM('4 classification'!AA35+'4 classification'!AA66+'4 classification'!U97+'4 classification'!S129+'4 classification'!U160+'4 classification'!U191+'4 classification'!R221)</f>
        <v>0</v>
      </c>
      <c r="E23" s="654">
        <f t="shared" ref="E23:E24" si="1">C23-D23</f>
        <v>0</v>
      </c>
      <c r="F23" s="1141"/>
    </row>
    <row r="24" spans="2:6" s="1220" customFormat="1" ht="15" thickBot="1" x14ac:dyDescent="0.25">
      <c r="B24" s="640">
        <v>2017</v>
      </c>
      <c r="C24" s="647">
        <f>SUM('1 macro-mapping'!I32+'1 macro-mapping'!J32+'1 macro-mapping'!M32+'1 macro-mapping'!AK32)</f>
        <v>0</v>
      </c>
      <c r="D24" s="652">
        <f>SUM('4 classification'!AA37+'4 classification'!AA68+'4 classification'!U99+'4 classification'!S131+'4 classification'!U162+'4 classification'!U193+'4 classification'!R223)</f>
        <v>0</v>
      </c>
      <c r="E24" s="656">
        <f t="shared" si="1"/>
        <v>0</v>
      </c>
      <c r="F24" s="1143"/>
    </row>
    <row r="25" spans="2:6" x14ac:dyDescent="0.2">
      <c r="F25" s="707"/>
    </row>
    <row r="26" spans="2:6" x14ac:dyDescent="0.2">
      <c r="F26" s="707"/>
    </row>
    <row r="27" spans="2:6" x14ac:dyDescent="0.2">
      <c r="F27" s="707"/>
    </row>
    <row r="28" spans="2:6" x14ac:dyDescent="0.2">
      <c r="C28" s="658" t="s">
        <v>492</v>
      </c>
      <c r="D28" s="648" t="s">
        <v>493</v>
      </c>
      <c r="E28" s="2298" t="s">
        <v>494</v>
      </c>
      <c r="F28" s="2300" t="s">
        <v>498</v>
      </c>
    </row>
    <row r="29" spans="2:6" ht="15" x14ac:dyDescent="0.2">
      <c r="C29" s="659" t="s">
        <v>495</v>
      </c>
      <c r="D29" s="649" t="s">
        <v>495</v>
      </c>
      <c r="E29" s="2299"/>
      <c r="F29" s="2301"/>
    </row>
    <row r="30" spans="2:6" x14ac:dyDescent="0.2">
      <c r="B30" s="637">
        <v>2002</v>
      </c>
      <c r="C30" s="660">
        <f>'1 macro-mapping'!N16</f>
        <v>0</v>
      </c>
      <c r="D30" s="657">
        <f>'4 classification'!C21</f>
        <v>0</v>
      </c>
      <c r="E30" s="653">
        <f>C30-D30</f>
        <v>0</v>
      </c>
      <c r="F30" s="1140"/>
    </row>
    <row r="31" spans="2:6" x14ac:dyDescent="0.2">
      <c r="B31" s="638">
        <v>2003</v>
      </c>
      <c r="C31" s="661">
        <f>'1 macro-mapping'!N17</f>
        <v>0</v>
      </c>
      <c r="D31" s="650">
        <f>'4 classification'!C22</f>
        <v>0</v>
      </c>
      <c r="E31" s="654">
        <f t="shared" ref="E31:E43" si="2">C31-D31</f>
        <v>0</v>
      </c>
      <c r="F31" s="1141"/>
    </row>
    <row r="32" spans="2:6" x14ac:dyDescent="0.2">
      <c r="B32" s="638">
        <v>2004</v>
      </c>
      <c r="C32" s="661">
        <f>'1 macro-mapping'!N18</f>
        <v>0</v>
      </c>
      <c r="D32" s="650">
        <f>'4 classification'!C23</f>
        <v>0</v>
      </c>
      <c r="E32" s="654">
        <f t="shared" si="2"/>
        <v>0</v>
      </c>
      <c r="F32" s="1141"/>
    </row>
    <row r="33" spans="2:6" x14ac:dyDescent="0.2">
      <c r="B33" s="638">
        <v>2005</v>
      </c>
      <c r="C33" s="661">
        <f>'1 macro-mapping'!N19</f>
        <v>0</v>
      </c>
      <c r="D33" s="650">
        <f>'4 classification'!C24</f>
        <v>0</v>
      </c>
      <c r="E33" s="654">
        <f t="shared" si="2"/>
        <v>0</v>
      </c>
      <c r="F33" s="1141"/>
    </row>
    <row r="34" spans="2:6" x14ac:dyDescent="0.2">
      <c r="B34" s="638">
        <v>2006</v>
      </c>
      <c r="C34" s="661">
        <f>'1 macro-mapping'!N20</f>
        <v>0</v>
      </c>
      <c r="D34" s="650">
        <f>'4 classification'!C25</f>
        <v>0</v>
      </c>
      <c r="E34" s="654">
        <f t="shared" si="2"/>
        <v>0</v>
      </c>
      <c r="F34" s="1144"/>
    </row>
    <row r="35" spans="2:6" x14ac:dyDescent="0.2">
      <c r="B35" s="638">
        <v>2007</v>
      </c>
      <c r="C35" s="661">
        <f>'1 macro-mapping'!N21</f>
        <v>0</v>
      </c>
      <c r="D35" s="650">
        <f>'4 classification'!C26</f>
        <v>0</v>
      </c>
      <c r="E35" s="654">
        <f t="shared" si="2"/>
        <v>0</v>
      </c>
      <c r="F35" s="1144"/>
    </row>
    <row r="36" spans="2:6" x14ac:dyDescent="0.2">
      <c r="B36" s="638">
        <v>2008</v>
      </c>
      <c r="C36" s="661">
        <f>'1 macro-mapping'!N22</f>
        <v>0</v>
      </c>
      <c r="D36" s="650">
        <f>'4 classification'!C27</f>
        <v>0</v>
      </c>
      <c r="E36" s="654">
        <f t="shared" si="2"/>
        <v>0</v>
      </c>
      <c r="F36" s="1144"/>
    </row>
    <row r="37" spans="2:6" x14ac:dyDescent="0.2">
      <c r="B37" s="638">
        <v>2009</v>
      </c>
      <c r="C37" s="661">
        <f>'1 macro-mapping'!N23</f>
        <v>0</v>
      </c>
      <c r="D37" s="650">
        <f>'4 classification'!C28</f>
        <v>0</v>
      </c>
      <c r="E37" s="654">
        <f t="shared" si="2"/>
        <v>0</v>
      </c>
      <c r="F37" s="1144"/>
    </row>
    <row r="38" spans="2:6" x14ac:dyDescent="0.2">
      <c r="B38" s="638">
        <v>2010</v>
      </c>
      <c r="C38" s="661">
        <f>'1 macro-mapping'!N24</f>
        <v>0</v>
      </c>
      <c r="D38" s="650">
        <f>'4 classification'!C29</f>
        <v>0</v>
      </c>
      <c r="E38" s="654">
        <f t="shared" si="2"/>
        <v>0</v>
      </c>
      <c r="F38" s="1144"/>
    </row>
    <row r="39" spans="2:6" x14ac:dyDescent="0.2">
      <c r="B39" s="638">
        <v>2011</v>
      </c>
      <c r="C39" s="661">
        <f>'1 macro-mapping'!N25</f>
        <v>0</v>
      </c>
      <c r="D39" s="650">
        <f>'4 classification'!C30</f>
        <v>0</v>
      </c>
      <c r="E39" s="654">
        <f t="shared" si="2"/>
        <v>0</v>
      </c>
      <c r="F39" s="1144"/>
    </row>
    <row r="40" spans="2:6" x14ac:dyDescent="0.2">
      <c r="B40" s="638">
        <v>2012</v>
      </c>
      <c r="C40" s="661">
        <f>'1 macro-mapping'!N26</f>
        <v>0</v>
      </c>
      <c r="D40" s="650">
        <f>'4 classification'!C31</f>
        <v>0</v>
      </c>
      <c r="E40" s="654">
        <f t="shared" si="2"/>
        <v>0</v>
      </c>
      <c r="F40" s="1144"/>
    </row>
    <row r="41" spans="2:6" x14ac:dyDescent="0.2">
      <c r="B41" s="638">
        <v>2013</v>
      </c>
      <c r="C41" s="661">
        <f>'1 macro-mapping'!N27</f>
        <v>0</v>
      </c>
      <c r="D41" s="650">
        <f>'4 classification'!C32</f>
        <v>0</v>
      </c>
      <c r="E41" s="654">
        <f t="shared" si="2"/>
        <v>0</v>
      </c>
      <c r="F41" s="1144"/>
    </row>
    <row r="42" spans="2:6" x14ac:dyDescent="0.2">
      <c r="B42" s="639">
        <v>2014</v>
      </c>
      <c r="C42" s="662">
        <f>'1 macro-mapping'!N28</f>
        <v>0</v>
      </c>
      <c r="D42" s="651">
        <f>'4 classification'!C33</f>
        <v>0</v>
      </c>
      <c r="E42" s="655">
        <f t="shared" si="2"/>
        <v>0</v>
      </c>
      <c r="F42" s="1145"/>
    </row>
    <row r="43" spans="2:6" x14ac:dyDescent="0.2">
      <c r="B43" s="638">
        <v>2015</v>
      </c>
      <c r="C43" s="661">
        <f>'1 macro-mapping'!N29</f>
        <v>0</v>
      </c>
      <c r="D43" s="650">
        <f>'4 classification'!C34</f>
        <v>0</v>
      </c>
      <c r="E43" s="654">
        <f t="shared" si="2"/>
        <v>0</v>
      </c>
      <c r="F43" s="1144"/>
    </row>
    <row r="44" spans="2:6" x14ac:dyDescent="0.2">
      <c r="B44" s="638">
        <v>2016</v>
      </c>
      <c r="C44" s="661">
        <f>'1 macro-mapping'!N30</f>
        <v>0</v>
      </c>
      <c r="D44" s="650">
        <f>'4 classification'!C35</f>
        <v>0</v>
      </c>
      <c r="E44" s="654">
        <f t="shared" ref="E44:E45" si="3">C44-D44</f>
        <v>0</v>
      </c>
      <c r="F44" s="1144"/>
    </row>
    <row r="45" spans="2:6" s="1220" customFormat="1" ht="15" thickBot="1" x14ac:dyDescent="0.25">
      <c r="B45" s="640">
        <v>2017</v>
      </c>
      <c r="C45" s="663">
        <f>'1 macro-mapping'!N32</f>
        <v>0</v>
      </c>
      <c r="D45" s="652">
        <f>'4 classification'!C37</f>
        <v>0</v>
      </c>
      <c r="E45" s="656">
        <f t="shared" si="3"/>
        <v>0</v>
      </c>
      <c r="F45" s="1146"/>
    </row>
    <row r="49" spans="2:6" ht="14.25" customHeight="1" x14ac:dyDescent="0.2">
      <c r="B49" s="2296" t="s">
        <v>1085</v>
      </c>
      <c r="C49" s="658" t="s">
        <v>492</v>
      </c>
      <c r="D49" s="648" t="s">
        <v>505</v>
      </c>
      <c r="E49" s="2298" t="s">
        <v>494</v>
      </c>
      <c r="F49" s="2300" t="s">
        <v>498</v>
      </c>
    </row>
    <row r="50" spans="2:6" ht="15" x14ac:dyDescent="0.2">
      <c r="B50" s="2297"/>
      <c r="C50" s="940" t="s">
        <v>504</v>
      </c>
      <c r="D50" s="649" t="s">
        <v>503</v>
      </c>
      <c r="E50" s="2299"/>
      <c r="F50" s="2301"/>
    </row>
    <row r="51" spans="2:6" x14ac:dyDescent="0.2">
      <c r="B51" s="637" t="s">
        <v>88</v>
      </c>
      <c r="C51" s="660">
        <f>'1 macro-mapping'!E32</f>
        <v>0</v>
      </c>
      <c r="D51" s="657">
        <f>'2 sup_templates'!C27</f>
        <v>0</v>
      </c>
      <c r="E51" s="653">
        <f>C51-D51</f>
        <v>0</v>
      </c>
      <c r="F51" s="1140"/>
    </row>
    <row r="52" spans="2:6" ht="14.25" customHeight="1" x14ac:dyDescent="0.2">
      <c r="B52" s="638" t="s">
        <v>89</v>
      </c>
      <c r="C52" s="938">
        <f>'1 macro-mapping'!I32</f>
        <v>0</v>
      </c>
      <c r="D52" s="939">
        <f>'2 sup_templates'!F27</f>
        <v>0</v>
      </c>
      <c r="E52" s="654">
        <f t="shared" ref="E52:E58" si="4">C52-D52</f>
        <v>0</v>
      </c>
      <c r="F52" s="1141"/>
    </row>
    <row r="53" spans="2:6" x14ac:dyDescent="0.2">
      <c r="B53" s="947" t="s">
        <v>77</v>
      </c>
      <c r="C53" s="941">
        <f>'1 macro-mapping'!J32</f>
        <v>0</v>
      </c>
      <c r="D53" s="942">
        <f>'2 sup_templates'!I27</f>
        <v>0</v>
      </c>
      <c r="E53" s="655">
        <f t="shared" si="4"/>
        <v>0</v>
      </c>
      <c r="F53" s="1142"/>
    </row>
    <row r="54" spans="2:6" ht="14.25" customHeight="1" x14ac:dyDescent="0.2">
      <c r="B54" s="638" t="s">
        <v>91</v>
      </c>
      <c r="C54" s="938">
        <f>'1 macro-mapping'!M32</f>
        <v>0</v>
      </c>
      <c r="D54" s="939">
        <f>'2 sup_templates'!L27</f>
        <v>0</v>
      </c>
      <c r="E54" s="654">
        <f t="shared" si="4"/>
        <v>0</v>
      </c>
      <c r="F54" s="1141"/>
    </row>
    <row r="55" spans="2:6" x14ac:dyDescent="0.2">
      <c r="B55" s="638" t="s">
        <v>62</v>
      </c>
      <c r="C55" s="938">
        <f>'1 macro-mapping'!Q32</f>
        <v>0</v>
      </c>
      <c r="D55" s="939">
        <f>'2 sup_templates'!R27</f>
        <v>0</v>
      </c>
      <c r="E55" s="654">
        <f t="shared" si="4"/>
        <v>0</v>
      </c>
      <c r="F55" s="1141"/>
    </row>
    <row r="56" spans="2:6" x14ac:dyDescent="0.2">
      <c r="B56" s="638" t="s">
        <v>92</v>
      </c>
      <c r="C56" s="938">
        <f>'1 macro-mapping'!T32</f>
        <v>0</v>
      </c>
      <c r="D56" s="939">
        <f>'2 sup_templates'!U27</f>
        <v>0</v>
      </c>
      <c r="E56" s="654">
        <f t="shared" si="4"/>
        <v>0</v>
      </c>
      <c r="F56" s="1141"/>
    </row>
    <row r="57" spans="2:6" x14ac:dyDescent="0.2">
      <c r="B57" s="948" t="s">
        <v>37</v>
      </c>
      <c r="C57" s="935">
        <f>'1 macro-mapping'!Z32</f>
        <v>0</v>
      </c>
      <c r="D57" s="936">
        <f>'2 sup_templates'!AA27</f>
        <v>0</v>
      </c>
      <c r="E57" s="937">
        <f t="shared" si="4"/>
        <v>0</v>
      </c>
      <c r="F57" s="1147"/>
    </row>
    <row r="58" spans="2:6" ht="14.25" customHeight="1" thickBot="1" x14ac:dyDescent="0.25">
      <c r="B58" s="640" t="s">
        <v>79</v>
      </c>
      <c r="C58" s="943">
        <f>'1 macro-mapping'!AA32</f>
        <v>0</v>
      </c>
      <c r="D58" s="944">
        <f>'2 sup_templates'!AD27</f>
        <v>0</v>
      </c>
      <c r="E58" s="656">
        <f t="shared" si="4"/>
        <v>0</v>
      </c>
      <c r="F58" s="1143"/>
    </row>
    <row r="59" spans="2:6" x14ac:dyDescent="0.2">
      <c r="B59" s="945"/>
      <c r="C59" s="945"/>
      <c r="D59" s="945"/>
      <c r="E59" s="945"/>
      <c r="F59" s="946"/>
    </row>
    <row r="60" spans="2:6" ht="14.25" customHeight="1" x14ac:dyDescent="0.2"/>
    <row r="61" spans="2:6" x14ac:dyDescent="0.2">
      <c r="B61" s="45"/>
    </row>
    <row r="62" spans="2:6" ht="14.25" customHeight="1" x14ac:dyDescent="0.2">
      <c r="B62" s="2294"/>
      <c r="C62" s="658" t="s">
        <v>492</v>
      </c>
      <c r="D62" s="648" t="s">
        <v>506</v>
      </c>
      <c r="E62" s="2298" t="s">
        <v>494</v>
      </c>
      <c r="F62" s="2300" t="s">
        <v>498</v>
      </c>
    </row>
    <row r="63" spans="2:6" ht="15" x14ac:dyDescent="0.2">
      <c r="B63" s="2295"/>
      <c r="C63" s="940" t="s">
        <v>508</v>
      </c>
      <c r="D63" s="649" t="s">
        <v>507</v>
      </c>
      <c r="E63" s="2299"/>
      <c r="F63" s="2301"/>
    </row>
    <row r="64" spans="2:6" ht="14.25" customHeight="1" x14ac:dyDescent="0.2">
      <c r="B64" s="637">
        <v>2002</v>
      </c>
      <c r="C64" s="660">
        <f>'1 macro-mapping'!F16</f>
        <v>0</v>
      </c>
      <c r="D64" s="657">
        <f>'3 interconnectedness'!C10</f>
        <v>0</v>
      </c>
      <c r="E64" s="653">
        <f>C64-D64</f>
        <v>0</v>
      </c>
      <c r="F64" s="1140"/>
    </row>
    <row r="65" spans="2:6" x14ac:dyDescent="0.2">
      <c r="B65" s="638">
        <v>2003</v>
      </c>
      <c r="C65" s="661">
        <f>'1 macro-mapping'!F17</f>
        <v>0</v>
      </c>
      <c r="D65" s="650">
        <f>'3 interconnectedness'!C11</f>
        <v>0</v>
      </c>
      <c r="E65" s="654">
        <f t="shared" ref="E65:E77" si="5">C65-D65</f>
        <v>0</v>
      </c>
      <c r="F65" s="1141"/>
    </row>
    <row r="66" spans="2:6" x14ac:dyDescent="0.2">
      <c r="B66" s="638">
        <v>2004</v>
      </c>
      <c r="C66" s="661">
        <f>'1 macro-mapping'!F18</f>
        <v>0</v>
      </c>
      <c r="D66" s="650">
        <f>'3 interconnectedness'!C12</f>
        <v>0</v>
      </c>
      <c r="E66" s="654">
        <f t="shared" si="5"/>
        <v>0</v>
      </c>
      <c r="F66" s="1141"/>
    </row>
    <row r="67" spans="2:6" x14ac:dyDescent="0.2">
      <c r="B67" s="638">
        <v>2005</v>
      </c>
      <c r="C67" s="661">
        <f>'1 macro-mapping'!F19</f>
        <v>0</v>
      </c>
      <c r="D67" s="650">
        <f>'3 interconnectedness'!C13</f>
        <v>0</v>
      </c>
      <c r="E67" s="654">
        <f t="shared" si="5"/>
        <v>0</v>
      </c>
      <c r="F67" s="1141"/>
    </row>
    <row r="68" spans="2:6" x14ac:dyDescent="0.2">
      <c r="B68" s="638">
        <v>2006</v>
      </c>
      <c r="C68" s="661">
        <f>'1 macro-mapping'!F20</f>
        <v>0</v>
      </c>
      <c r="D68" s="650">
        <f>'3 interconnectedness'!C14</f>
        <v>0</v>
      </c>
      <c r="E68" s="654">
        <f t="shared" si="5"/>
        <v>0</v>
      </c>
      <c r="F68" s="1144"/>
    </row>
    <row r="69" spans="2:6" x14ac:dyDescent="0.2">
      <c r="B69" s="638">
        <v>2007</v>
      </c>
      <c r="C69" s="661">
        <f>'1 macro-mapping'!F21</f>
        <v>0</v>
      </c>
      <c r="D69" s="650">
        <f>'3 interconnectedness'!C15</f>
        <v>0</v>
      </c>
      <c r="E69" s="654">
        <f t="shared" si="5"/>
        <v>0</v>
      </c>
      <c r="F69" s="1144"/>
    </row>
    <row r="70" spans="2:6" x14ac:dyDescent="0.2">
      <c r="B70" s="638">
        <v>2008</v>
      </c>
      <c r="C70" s="661">
        <f>'1 macro-mapping'!F22</f>
        <v>0</v>
      </c>
      <c r="D70" s="650">
        <f>'3 interconnectedness'!C16</f>
        <v>0</v>
      </c>
      <c r="E70" s="654">
        <f t="shared" si="5"/>
        <v>0</v>
      </c>
      <c r="F70" s="1144"/>
    </row>
    <row r="71" spans="2:6" x14ac:dyDescent="0.2">
      <c r="B71" s="638">
        <v>2009</v>
      </c>
      <c r="C71" s="661">
        <f>'1 macro-mapping'!F23</f>
        <v>0</v>
      </c>
      <c r="D71" s="650">
        <f>'3 interconnectedness'!C17</f>
        <v>0</v>
      </c>
      <c r="E71" s="654">
        <f t="shared" si="5"/>
        <v>0</v>
      </c>
      <c r="F71" s="1144"/>
    </row>
    <row r="72" spans="2:6" x14ac:dyDescent="0.2">
      <c r="B72" s="638">
        <v>2010</v>
      </c>
      <c r="C72" s="661">
        <f>'1 macro-mapping'!F24</f>
        <v>0</v>
      </c>
      <c r="D72" s="650">
        <f>'3 interconnectedness'!C18</f>
        <v>0</v>
      </c>
      <c r="E72" s="654">
        <f t="shared" si="5"/>
        <v>0</v>
      </c>
      <c r="F72" s="1144"/>
    </row>
    <row r="73" spans="2:6" x14ac:dyDescent="0.2">
      <c r="B73" s="638">
        <v>2011</v>
      </c>
      <c r="C73" s="661">
        <f>'1 macro-mapping'!F25</f>
        <v>0</v>
      </c>
      <c r="D73" s="650">
        <f>'3 interconnectedness'!C19</f>
        <v>0</v>
      </c>
      <c r="E73" s="654">
        <f t="shared" si="5"/>
        <v>0</v>
      </c>
      <c r="F73" s="1144"/>
    </row>
    <row r="74" spans="2:6" x14ac:dyDescent="0.2">
      <c r="B74" s="638">
        <v>2012</v>
      </c>
      <c r="C74" s="661">
        <f>'1 macro-mapping'!F26</f>
        <v>0</v>
      </c>
      <c r="D74" s="650">
        <f>'3 interconnectedness'!C20</f>
        <v>0</v>
      </c>
      <c r="E74" s="654">
        <f t="shared" si="5"/>
        <v>0</v>
      </c>
      <c r="F74" s="1144"/>
    </row>
    <row r="75" spans="2:6" x14ac:dyDescent="0.2">
      <c r="B75" s="638">
        <v>2013</v>
      </c>
      <c r="C75" s="661">
        <f>'1 macro-mapping'!F27</f>
        <v>0</v>
      </c>
      <c r="D75" s="650">
        <f>'3 interconnectedness'!C21</f>
        <v>0</v>
      </c>
      <c r="E75" s="654">
        <f t="shared" si="5"/>
        <v>0</v>
      </c>
      <c r="F75" s="1144"/>
    </row>
    <row r="76" spans="2:6" x14ac:dyDescent="0.2">
      <c r="B76" s="639">
        <v>2014</v>
      </c>
      <c r="C76" s="662">
        <f>'1 macro-mapping'!F28</f>
        <v>0</v>
      </c>
      <c r="D76" s="651">
        <f>'3 interconnectedness'!C22</f>
        <v>0</v>
      </c>
      <c r="E76" s="655">
        <f t="shared" si="5"/>
        <v>0</v>
      </c>
      <c r="F76" s="1145"/>
    </row>
    <row r="77" spans="2:6" x14ac:dyDescent="0.2">
      <c r="B77" s="638">
        <v>2015</v>
      </c>
      <c r="C77" s="661">
        <f>'1 macro-mapping'!F29</f>
        <v>0</v>
      </c>
      <c r="D77" s="650">
        <f>'3 interconnectedness'!C23</f>
        <v>0</v>
      </c>
      <c r="E77" s="654">
        <f t="shared" si="5"/>
        <v>0</v>
      </c>
      <c r="F77" s="1144"/>
    </row>
    <row r="78" spans="2:6" x14ac:dyDescent="0.2">
      <c r="B78" s="638">
        <v>2016</v>
      </c>
      <c r="C78" s="661">
        <f>'1 macro-mapping'!F30</f>
        <v>0</v>
      </c>
      <c r="D78" s="650">
        <f>'3 interconnectedness'!C24</f>
        <v>0</v>
      </c>
      <c r="E78" s="654">
        <f t="shared" ref="E78:E79" si="6">C78-D78</f>
        <v>0</v>
      </c>
      <c r="F78" s="1144"/>
    </row>
    <row r="79" spans="2:6" s="1220" customFormat="1" ht="15" thickBot="1" x14ac:dyDescent="0.25">
      <c r="B79" s="640">
        <v>2017</v>
      </c>
      <c r="C79" s="663">
        <f>'1 macro-mapping'!F32</f>
        <v>0</v>
      </c>
      <c r="D79" s="652">
        <f>'3 interconnectedness'!C26</f>
        <v>0</v>
      </c>
      <c r="E79" s="656">
        <f t="shared" si="6"/>
        <v>0</v>
      </c>
      <c r="F79" s="1146"/>
    </row>
  </sheetData>
  <mergeCells count="10">
    <mergeCell ref="E7:E8"/>
    <mergeCell ref="E28:E29"/>
    <mergeCell ref="F7:F8"/>
    <mergeCell ref="F28:F29"/>
    <mergeCell ref="F62:F63"/>
    <mergeCell ref="B62:B63"/>
    <mergeCell ref="B49:B50"/>
    <mergeCell ref="E49:E50"/>
    <mergeCell ref="E62:E63"/>
    <mergeCell ref="F49:F50"/>
  </mergeCells>
  <conditionalFormatting sqref="E9:E24">
    <cfRule type="expression" dxfId="11" priority="16" stopIfTrue="1">
      <formula>E9&lt;&gt;0</formula>
    </cfRule>
  </conditionalFormatting>
  <conditionalFormatting sqref="E30:E45">
    <cfRule type="expression" dxfId="10" priority="14" stopIfTrue="1">
      <formula>E30&lt;&gt;0</formula>
    </cfRule>
    <cfRule type="expression" dxfId="9" priority="15" stopIfTrue="1">
      <formula>E30&gt;0</formula>
    </cfRule>
  </conditionalFormatting>
  <conditionalFormatting sqref="F9:F24">
    <cfRule type="expression" dxfId="8" priority="13" stopIfTrue="1">
      <formula>F9&gt;0</formula>
    </cfRule>
  </conditionalFormatting>
  <conditionalFormatting sqref="F30:F45">
    <cfRule type="expression" dxfId="7" priority="12" stopIfTrue="1">
      <formula>F30&gt;0</formula>
    </cfRule>
  </conditionalFormatting>
  <conditionalFormatting sqref="E51:E59">
    <cfRule type="expression" dxfId="6" priority="10" stopIfTrue="1">
      <formula>E51&lt;&gt;0</formula>
    </cfRule>
    <cfRule type="expression" dxfId="5" priority="11" stopIfTrue="1">
      <formula>E51&gt;0</formula>
    </cfRule>
  </conditionalFormatting>
  <conditionalFormatting sqref="F51:F59">
    <cfRule type="expression" dxfId="4" priority="9" stopIfTrue="1">
      <formula>F51&gt;0</formula>
    </cfRule>
  </conditionalFormatting>
  <conditionalFormatting sqref="E51:E58">
    <cfRule type="expression" dxfId="3" priority="8">
      <formula>E51&lt;0</formula>
    </cfRule>
  </conditionalFormatting>
  <conditionalFormatting sqref="E64:E79">
    <cfRule type="expression" dxfId="2" priority="2" stopIfTrue="1">
      <formula>E64&lt;&gt;0</formula>
    </cfRule>
    <cfRule type="expression" dxfId="1" priority="3" stopIfTrue="1">
      <formula>E64&gt;0</formula>
    </cfRule>
  </conditionalFormatting>
  <conditionalFormatting sqref="F64:F79">
    <cfRule type="expression" dxfId="0" priority="1" stopIfTrue="1">
      <formula>F64&gt;0</formula>
    </cfRule>
  </conditionalFormatting>
  <pageMargins left="0.70866141732283472" right="0.70866141732283472" top="0.74803149606299213" bottom="0.74803149606299213" header="0.31496062992125984" footer="0.31496062992125984"/>
  <pageSetup paperSize="9" scale="46" orientation="landscape" verticalDpi="0" r:id="rId1"/>
  <headerFooter>
    <oddHeader>&amp;LFSB shadow banking exercise 2017&amp;RConfidential when completed</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105"/>
  <sheetViews>
    <sheetView showGridLines="0" topLeftCell="A25" workbookViewId="0">
      <selection activeCell="B30" sqref="B30"/>
    </sheetView>
  </sheetViews>
  <sheetFormatPr defaultColWidth="0" defaultRowHeight="15" zeroHeight="1" x14ac:dyDescent="0.2"/>
  <cols>
    <col min="1" max="1" width="9" customWidth="1"/>
    <col min="2" max="2" width="21.375" customWidth="1"/>
    <col min="3" max="3" width="4.375" style="707" customWidth="1"/>
    <col min="4" max="4" width="15.5" style="1372" customWidth="1"/>
    <col min="5" max="5" width="77.375" style="1355" customWidth="1"/>
    <col min="6" max="6" width="9" customWidth="1"/>
    <col min="7" max="16384" width="9" hidden="1"/>
  </cols>
  <sheetData>
    <row r="1" spans="2:5" x14ac:dyDescent="0.2"/>
    <row r="2" spans="2:5" s="1220" customFormat="1" x14ac:dyDescent="0.2">
      <c r="B2" s="1220" t="s">
        <v>1033</v>
      </c>
      <c r="C2" s="707"/>
      <c r="D2" s="1372"/>
      <c r="E2" s="1355"/>
    </row>
    <row r="3" spans="2:5" s="1220" customFormat="1" x14ac:dyDescent="0.2">
      <c r="C3" s="707"/>
      <c r="D3" s="1372"/>
      <c r="E3" s="1355"/>
    </row>
    <row r="4" spans="2:5" s="1220" customFormat="1" ht="14.25" x14ac:dyDescent="0.2">
      <c r="C4" s="707"/>
      <c r="D4" s="1373" t="s">
        <v>1029</v>
      </c>
      <c r="E4" s="1356" t="s">
        <v>1030</v>
      </c>
    </row>
    <row r="5" spans="2:5" s="1220" customFormat="1" x14ac:dyDescent="0.2">
      <c r="C5" s="707"/>
      <c r="D5" s="1372"/>
      <c r="E5" s="1355"/>
    </row>
    <row r="6" spans="2:5" ht="48" thickBot="1" x14ac:dyDescent="0.25">
      <c r="B6" s="1341" t="s">
        <v>965</v>
      </c>
      <c r="E6" s="1357"/>
    </row>
    <row r="7" spans="2:5" ht="16.5" thickBot="1" x14ac:dyDescent="0.25">
      <c r="C7" s="1365"/>
      <c r="D7" s="1344" t="s">
        <v>966</v>
      </c>
      <c r="E7" s="1358" t="s">
        <v>967</v>
      </c>
    </row>
    <row r="8" spans="2:5" ht="15.75" x14ac:dyDescent="0.2">
      <c r="C8" s="2333" t="s">
        <v>968</v>
      </c>
      <c r="D8" s="2335" t="s">
        <v>969</v>
      </c>
      <c r="E8" s="1348" t="s">
        <v>970</v>
      </c>
    </row>
    <row r="9" spans="2:5" ht="63" x14ac:dyDescent="0.2">
      <c r="C9" s="2323"/>
      <c r="D9" s="2336"/>
      <c r="E9" s="1359" t="s">
        <v>971</v>
      </c>
    </row>
    <row r="10" spans="2:5" ht="47.25" x14ac:dyDescent="0.2">
      <c r="C10" s="2323"/>
      <c r="D10" s="2336"/>
      <c r="E10" s="1359" t="s">
        <v>972</v>
      </c>
    </row>
    <row r="11" spans="2:5" ht="63" x14ac:dyDescent="0.2">
      <c r="C11" s="2323"/>
      <c r="D11" s="2336"/>
      <c r="E11" s="1359" t="s">
        <v>973</v>
      </c>
    </row>
    <row r="12" spans="2:5" ht="47.25" x14ac:dyDescent="0.2">
      <c r="B12" s="1352"/>
      <c r="C12" s="2334"/>
      <c r="D12" s="2336"/>
      <c r="E12" s="1359" t="s">
        <v>974</v>
      </c>
    </row>
    <row r="13" spans="2:5" ht="78.75" x14ac:dyDescent="0.2">
      <c r="B13" s="1352"/>
      <c r="C13" s="2334"/>
      <c r="D13" s="2336"/>
      <c r="E13" s="1359" t="s">
        <v>975</v>
      </c>
    </row>
    <row r="14" spans="2:5" ht="47.25" x14ac:dyDescent="0.2">
      <c r="C14" s="2323"/>
      <c r="D14" s="2336"/>
      <c r="E14" s="1359" t="s">
        <v>976</v>
      </c>
    </row>
    <row r="15" spans="2:5" ht="31.5" x14ac:dyDescent="0.2">
      <c r="C15" s="2323"/>
      <c r="D15" s="2336"/>
      <c r="E15" s="1359" t="s">
        <v>977</v>
      </c>
    </row>
    <row r="16" spans="2:5" ht="31.5" x14ac:dyDescent="0.2">
      <c r="C16" s="2323"/>
      <c r="D16" s="2336"/>
      <c r="E16" s="1359" t="s">
        <v>978</v>
      </c>
    </row>
    <row r="17" spans="3:5" s="1220" customFormat="1" ht="32.25" thickBot="1" x14ac:dyDescent="0.25">
      <c r="C17" s="1375"/>
      <c r="D17" s="1376"/>
      <c r="E17" s="1360" t="s">
        <v>1082</v>
      </c>
    </row>
    <row r="18" spans="3:5" ht="78.75" x14ac:dyDescent="0.2">
      <c r="C18" s="2326" t="s">
        <v>979</v>
      </c>
      <c r="D18" s="2337" t="s">
        <v>1034</v>
      </c>
      <c r="E18" s="1350" t="s">
        <v>980</v>
      </c>
    </row>
    <row r="19" spans="3:5" ht="31.5" x14ac:dyDescent="0.2">
      <c r="C19" s="2327"/>
      <c r="D19" s="2338"/>
      <c r="E19" s="1350" t="s">
        <v>981</v>
      </c>
    </row>
    <row r="20" spans="3:5" ht="31.5" x14ac:dyDescent="0.2">
      <c r="C20" s="2327"/>
      <c r="D20" s="2338"/>
      <c r="E20" s="1380" t="s">
        <v>977</v>
      </c>
    </row>
    <row r="21" spans="3:5" s="1220" customFormat="1" ht="32.25" thickBot="1" x14ac:dyDescent="0.25">
      <c r="C21" s="1378"/>
      <c r="D21" s="1379"/>
      <c r="E21" s="1380" t="s">
        <v>1083</v>
      </c>
    </row>
    <row r="22" spans="3:5" ht="31.5" customHeight="1" x14ac:dyDescent="0.2">
      <c r="C22" s="2322" t="s">
        <v>982</v>
      </c>
      <c r="D22" s="2339" t="s">
        <v>1035</v>
      </c>
      <c r="E22" s="1377" t="s">
        <v>983</v>
      </c>
    </row>
    <row r="23" spans="3:5" ht="32.25" thickBot="1" x14ac:dyDescent="0.25">
      <c r="C23" s="2324"/>
      <c r="D23" s="2340"/>
      <c r="E23" s="1360" t="s">
        <v>1084</v>
      </c>
    </row>
    <row r="24" spans="3:5" ht="63" x14ac:dyDescent="0.2">
      <c r="C24" s="2326" t="s">
        <v>984</v>
      </c>
      <c r="D24" s="2329" t="s">
        <v>985</v>
      </c>
      <c r="E24" s="1350" t="s">
        <v>986</v>
      </c>
    </row>
    <row r="25" spans="3:5" ht="79.5" thickBot="1" x14ac:dyDescent="0.25">
      <c r="C25" s="2328"/>
      <c r="D25" s="2331"/>
      <c r="E25" s="1351" t="s">
        <v>987</v>
      </c>
    </row>
    <row r="26" spans="3:5" ht="63" x14ac:dyDescent="0.2">
      <c r="C26" s="2322" t="s">
        <v>988</v>
      </c>
      <c r="D26" s="2320" t="s">
        <v>989</v>
      </c>
      <c r="E26" s="1348" t="s">
        <v>986</v>
      </c>
    </row>
    <row r="27" spans="3:5" ht="31.5" x14ac:dyDescent="0.2">
      <c r="C27" s="2323"/>
      <c r="D27" s="2325"/>
      <c r="E27" s="1348" t="s">
        <v>990</v>
      </c>
    </row>
    <row r="28" spans="3:5" ht="48" thickBot="1" x14ac:dyDescent="0.25">
      <c r="C28" s="2324"/>
      <c r="D28" s="2321"/>
      <c r="E28" s="1349" t="s">
        <v>991</v>
      </c>
    </row>
    <row r="29" spans="3:5" ht="47.25" x14ac:dyDescent="0.2">
      <c r="C29" s="2326" t="s">
        <v>992</v>
      </c>
      <c r="D29" s="2329" t="s">
        <v>993</v>
      </c>
      <c r="E29" s="1350" t="s">
        <v>994</v>
      </c>
    </row>
    <row r="30" spans="3:5" ht="31.5" x14ac:dyDescent="0.2">
      <c r="C30" s="2327"/>
      <c r="D30" s="2330"/>
      <c r="E30" s="1350" t="s">
        <v>995</v>
      </c>
    </row>
    <row r="31" spans="3:5" ht="32.25" thickBot="1" x14ac:dyDescent="0.25">
      <c r="C31" s="2328"/>
      <c r="D31" s="2331"/>
      <c r="E31" s="1351" t="s">
        <v>996</v>
      </c>
    </row>
    <row r="32" spans="3:5" ht="47.25" customHeight="1" x14ac:dyDescent="0.2">
      <c r="C32" s="2322" t="s">
        <v>997</v>
      </c>
      <c r="D32" s="2320" t="s">
        <v>1031</v>
      </c>
      <c r="E32" s="2302" t="s">
        <v>998</v>
      </c>
    </row>
    <row r="33" spans="2:5" thickBot="1" x14ac:dyDescent="0.25">
      <c r="C33" s="2324"/>
      <c r="D33" s="2321"/>
      <c r="E33" s="2303"/>
    </row>
    <row r="34" spans="2:5" s="1220" customFormat="1" ht="15.75" customHeight="1" x14ac:dyDescent="0.2">
      <c r="C34" s="2326" t="s">
        <v>1009</v>
      </c>
      <c r="D34" s="2329" t="s">
        <v>1591</v>
      </c>
      <c r="E34" s="2306" t="s">
        <v>1592</v>
      </c>
    </row>
    <row r="35" spans="2:5" ht="14.25" x14ac:dyDescent="0.2">
      <c r="C35" s="2327"/>
      <c r="D35" s="2330"/>
      <c r="E35" s="2332"/>
    </row>
    <row r="36" spans="2:5" thickBot="1" x14ac:dyDescent="0.25">
      <c r="C36" s="2328"/>
      <c r="D36" s="2331"/>
      <c r="E36" s="2307"/>
    </row>
    <row r="37" spans="2:5" s="1220" customFormat="1" ht="15.75" x14ac:dyDescent="0.2">
      <c r="C37" s="1834"/>
      <c r="D37" s="1835"/>
      <c r="E37" s="1836"/>
    </row>
    <row r="38" spans="2:5" ht="42.75" customHeight="1" thickBot="1" x14ac:dyDescent="0.25">
      <c r="B38" s="1341" t="s">
        <v>999</v>
      </c>
      <c r="C38" s="1371"/>
      <c r="D38" s="1374" t="s">
        <v>1593</v>
      </c>
      <c r="E38" s="1342"/>
    </row>
    <row r="39" spans="2:5" ht="16.5" thickBot="1" x14ac:dyDescent="0.25">
      <c r="C39" s="1365"/>
      <c r="D39" s="1344" t="s">
        <v>966</v>
      </c>
      <c r="E39" s="1358" t="s">
        <v>967</v>
      </c>
    </row>
    <row r="40" spans="2:5" ht="32.25" thickBot="1" x14ac:dyDescent="0.25">
      <c r="C40" s="1366" t="s">
        <v>968</v>
      </c>
      <c r="D40" s="1363" t="s">
        <v>1000</v>
      </c>
      <c r="E40" s="1349" t="s">
        <v>1001</v>
      </c>
    </row>
    <row r="41" spans="2:5" ht="32.25" thickBot="1" x14ac:dyDescent="0.25">
      <c r="C41" s="1367" t="s">
        <v>979</v>
      </c>
      <c r="D41" s="1364" t="s">
        <v>1002</v>
      </c>
      <c r="E41" s="1351" t="s">
        <v>1003</v>
      </c>
    </row>
    <row r="42" spans="2:5" ht="15.75" x14ac:dyDescent="0.2">
      <c r="C42" s="1371"/>
      <c r="D42" s="1374"/>
      <c r="E42" s="1342"/>
    </row>
    <row r="43" spans="2:5" s="1220" customFormat="1" ht="15.75" x14ac:dyDescent="0.2">
      <c r="C43" s="1371"/>
      <c r="D43" s="1374"/>
      <c r="E43" s="1342"/>
    </row>
    <row r="44" spans="2:5" ht="32.25" thickBot="1" x14ac:dyDescent="0.25">
      <c r="B44" s="1341" t="s">
        <v>1004</v>
      </c>
      <c r="C44" s="1371"/>
      <c r="D44" s="1374"/>
      <c r="E44" s="1342"/>
    </row>
    <row r="45" spans="2:5" ht="16.5" thickBot="1" x14ac:dyDescent="0.25">
      <c r="B45" s="1341"/>
      <c r="C45" s="1343"/>
      <c r="D45" s="1344" t="s">
        <v>1005</v>
      </c>
      <c r="E45" s="1358" t="s">
        <v>967</v>
      </c>
    </row>
    <row r="46" spans="2:5" ht="33.75" customHeight="1" x14ac:dyDescent="0.2">
      <c r="C46" s="2315" t="s">
        <v>968</v>
      </c>
      <c r="D46" s="2312" t="s">
        <v>51</v>
      </c>
      <c r="E46" s="1361" t="s">
        <v>1058</v>
      </c>
    </row>
    <row r="47" spans="2:5" ht="15.75" x14ac:dyDescent="0.2">
      <c r="C47" s="2316"/>
      <c r="D47" s="2317"/>
      <c r="E47" s="1348" t="s">
        <v>1059</v>
      </c>
    </row>
    <row r="48" spans="2:5" ht="16.5" thickBot="1" x14ac:dyDescent="0.25">
      <c r="C48" s="2309"/>
      <c r="D48" s="2311"/>
      <c r="E48" s="1349" t="s">
        <v>1060</v>
      </c>
    </row>
    <row r="49" spans="3:5" ht="32.25" thickBot="1" x14ac:dyDescent="0.25">
      <c r="C49" s="1368" t="s">
        <v>979</v>
      </c>
      <c r="D49" s="1345" t="s">
        <v>1006</v>
      </c>
      <c r="E49" s="1351" t="s">
        <v>1061</v>
      </c>
    </row>
    <row r="50" spans="3:5" ht="16.5" thickBot="1" x14ac:dyDescent="0.25">
      <c r="C50" s="1369" t="s">
        <v>982</v>
      </c>
      <c r="D50" s="1346" t="s">
        <v>1007</v>
      </c>
      <c r="E50" s="1349" t="s">
        <v>1062</v>
      </c>
    </row>
    <row r="51" spans="3:5" ht="16.5" customHeight="1" x14ac:dyDescent="0.2">
      <c r="C51" s="2304" t="s">
        <v>984</v>
      </c>
      <c r="D51" s="2313" t="s">
        <v>1008</v>
      </c>
      <c r="E51" s="1350" t="s">
        <v>1063</v>
      </c>
    </row>
    <row r="52" spans="3:5" ht="16.5" thickBot="1" x14ac:dyDescent="0.25">
      <c r="C52" s="2305"/>
      <c r="D52" s="2314"/>
      <c r="E52" s="1351" t="s">
        <v>1064</v>
      </c>
    </row>
    <row r="53" spans="3:5" ht="31.5" customHeight="1" x14ac:dyDescent="0.2">
      <c r="C53" s="2308" t="s">
        <v>988</v>
      </c>
      <c r="D53" s="2310" t="s">
        <v>1028</v>
      </c>
      <c r="E53" s="1348" t="s">
        <v>1065</v>
      </c>
    </row>
    <row r="54" spans="3:5" ht="47.25" x14ac:dyDescent="0.2">
      <c r="C54" s="2316"/>
      <c r="D54" s="2317"/>
      <c r="E54" s="1348" t="s">
        <v>1066</v>
      </c>
    </row>
    <row r="55" spans="3:5" ht="15.75" x14ac:dyDescent="0.2">
      <c r="C55" s="2316"/>
      <c r="D55" s="2317"/>
      <c r="E55" s="1348" t="s">
        <v>1067</v>
      </c>
    </row>
    <row r="56" spans="3:5" ht="16.5" thickBot="1" x14ac:dyDescent="0.25">
      <c r="C56" s="2309"/>
      <c r="D56" s="2311"/>
      <c r="E56" s="1349" t="s">
        <v>1068</v>
      </c>
    </row>
    <row r="57" spans="3:5" ht="31.5" customHeight="1" x14ac:dyDescent="0.2">
      <c r="C57" s="2304" t="s">
        <v>992</v>
      </c>
      <c r="D57" s="2313" t="s">
        <v>1027</v>
      </c>
      <c r="E57" s="1350" t="s">
        <v>1069</v>
      </c>
    </row>
    <row r="58" spans="3:5" ht="15.75" x14ac:dyDescent="0.2">
      <c r="C58" s="2318"/>
      <c r="D58" s="2319"/>
      <c r="E58" s="1350" t="s">
        <v>1070</v>
      </c>
    </row>
    <row r="59" spans="3:5" ht="15.75" x14ac:dyDescent="0.2">
      <c r="C59" s="2318"/>
      <c r="D59" s="2319"/>
      <c r="E59" s="1350" t="s">
        <v>1071</v>
      </c>
    </row>
    <row r="60" spans="3:5" ht="16.5" thickBot="1" x14ac:dyDescent="0.25">
      <c r="C60" s="2305"/>
      <c r="D60" s="2314"/>
      <c r="E60" s="1351" t="s">
        <v>1072</v>
      </c>
    </row>
    <row r="61" spans="3:5" ht="31.5" customHeight="1" x14ac:dyDescent="0.2">
      <c r="C61" s="2308" t="s">
        <v>997</v>
      </c>
      <c r="D61" s="2310" t="s">
        <v>1026</v>
      </c>
      <c r="E61" s="1348" t="s">
        <v>1073</v>
      </c>
    </row>
    <row r="62" spans="3:5" ht="15.75" x14ac:dyDescent="0.2">
      <c r="C62" s="2316"/>
      <c r="D62" s="2317"/>
      <c r="E62" s="1348" t="s">
        <v>1074</v>
      </c>
    </row>
    <row r="63" spans="3:5" ht="15.75" x14ac:dyDescent="0.2">
      <c r="C63" s="2316"/>
      <c r="D63" s="2317"/>
      <c r="E63" s="1348" t="s">
        <v>1075</v>
      </c>
    </row>
    <row r="64" spans="3:5" ht="16.5" thickBot="1" x14ac:dyDescent="0.25">
      <c r="C64" s="2309"/>
      <c r="D64" s="2311"/>
      <c r="E64" s="1349" t="s">
        <v>1076</v>
      </c>
    </row>
    <row r="65" spans="2:5" ht="110.25" x14ac:dyDescent="0.2">
      <c r="C65" s="2304" t="s">
        <v>1009</v>
      </c>
      <c r="D65" s="2313" t="s">
        <v>1010</v>
      </c>
      <c r="E65" s="1362" t="s">
        <v>1081</v>
      </c>
    </row>
    <row r="66" spans="2:5" ht="16.5" thickBot="1" x14ac:dyDescent="0.25">
      <c r="C66" s="2305"/>
      <c r="D66" s="2314"/>
      <c r="E66" s="1353" t="s">
        <v>1077</v>
      </c>
    </row>
    <row r="67" spans="2:5" ht="15.75" x14ac:dyDescent="0.2">
      <c r="C67" s="2308" t="s">
        <v>1011</v>
      </c>
      <c r="D67" s="2310" t="s">
        <v>1012</v>
      </c>
      <c r="E67" s="1354" t="s">
        <v>1078</v>
      </c>
    </row>
    <row r="68" spans="2:5" ht="126.75" thickBot="1" x14ac:dyDescent="0.25">
      <c r="C68" s="2309"/>
      <c r="D68" s="2311"/>
      <c r="E68" s="1360" t="s">
        <v>1079</v>
      </c>
    </row>
    <row r="69" spans="2:5" ht="16.5" thickBot="1" x14ac:dyDescent="0.25">
      <c r="C69" s="1368" t="s">
        <v>1013</v>
      </c>
      <c r="D69" s="1345" t="s">
        <v>552</v>
      </c>
      <c r="E69" s="1351" t="s">
        <v>1080</v>
      </c>
    </row>
    <row r="70" spans="2:5" ht="15.75" x14ac:dyDescent="0.2">
      <c r="C70" s="1371"/>
      <c r="D70" s="1374"/>
      <c r="E70" s="1342"/>
    </row>
    <row r="71" spans="2:5" ht="18.75" x14ac:dyDescent="0.2">
      <c r="C71" s="1370"/>
      <c r="D71" s="1374"/>
      <c r="E71" s="1342"/>
    </row>
    <row r="72" spans="2:5" ht="32.25" thickBot="1" x14ac:dyDescent="0.25">
      <c r="B72" s="1341" t="s">
        <v>1014</v>
      </c>
      <c r="C72" s="1371"/>
      <c r="D72" s="1374"/>
      <c r="E72" s="1342"/>
    </row>
    <row r="73" spans="2:5" ht="16.5" thickBot="1" x14ac:dyDescent="0.25">
      <c r="C73" s="1343"/>
      <c r="D73" s="1344" t="s">
        <v>1005</v>
      </c>
      <c r="E73" s="1358" t="s">
        <v>967</v>
      </c>
    </row>
    <row r="74" spans="2:5" ht="15.75" x14ac:dyDescent="0.2">
      <c r="C74" s="2315" t="s">
        <v>968</v>
      </c>
      <c r="D74" s="2312" t="s">
        <v>1023</v>
      </c>
      <c r="E74" s="1348" t="s">
        <v>1046</v>
      </c>
    </row>
    <row r="75" spans="2:5" ht="33.75" customHeight="1" thickBot="1" x14ac:dyDescent="0.25">
      <c r="C75" s="2309"/>
      <c r="D75" s="2311"/>
      <c r="E75" s="1349" t="s">
        <v>1047</v>
      </c>
    </row>
    <row r="76" spans="2:5" ht="15.75" x14ac:dyDescent="0.2">
      <c r="C76" s="2304" t="s">
        <v>979</v>
      </c>
      <c r="D76" s="2313" t="s">
        <v>1022</v>
      </c>
      <c r="E76" s="1350" t="s">
        <v>1048</v>
      </c>
    </row>
    <row r="77" spans="2:5" ht="36" customHeight="1" thickBot="1" x14ac:dyDescent="0.25">
      <c r="C77" s="2305"/>
      <c r="D77" s="2314"/>
      <c r="E77" s="1351" t="s">
        <v>1049</v>
      </c>
    </row>
    <row r="78" spans="2:5" ht="15.75" x14ac:dyDescent="0.2">
      <c r="C78" s="2308" t="s">
        <v>982</v>
      </c>
      <c r="D78" s="2310" t="s">
        <v>1024</v>
      </c>
      <c r="E78" s="1348" t="s">
        <v>1050</v>
      </c>
    </row>
    <row r="79" spans="2:5" ht="15.75" x14ac:dyDescent="0.2">
      <c r="C79" s="2316"/>
      <c r="D79" s="2317"/>
      <c r="E79" s="1348" t="s">
        <v>1051</v>
      </c>
    </row>
    <row r="80" spans="2:5" ht="23.25" customHeight="1" thickBot="1" x14ac:dyDescent="0.25">
      <c r="C80" s="2309"/>
      <c r="D80" s="2311"/>
      <c r="E80" s="1349" t="s">
        <v>1052</v>
      </c>
    </row>
    <row r="81" spans="2:5" ht="32.25" thickBot="1" x14ac:dyDescent="0.25">
      <c r="C81" s="1368" t="s">
        <v>984</v>
      </c>
      <c r="D81" s="1345" t="s">
        <v>1015</v>
      </c>
      <c r="E81" s="1351" t="s">
        <v>1053</v>
      </c>
    </row>
    <row r="82" spans="2:5" ht="47.25" customHeight="1" x14ac:dyDescent="0.2">
      <c r="C82" s="2308" t="s">
        <v>988</v>
      </c>
      <c r="D82" s="2310" t="s">
        <v>1021</v>
      </c>
      <c r="E82" s="2302" t="s">
        <v>1054</v>
      </c>
    </row>
    <row r="83" spans="2:5" thickBot="1" x14ac:dyDescent="0.25">
      <c r="C83" s="2309"/>
      <c r="D83" s="2311"/>
      <c r="E83" s="2303"/>
    </row>
    <row r="84" spans="2:5" ht="31.5" customHeight="1" x14ac:dyDescent="0.2">
      <c r="C84" s="2304" t="s">
        <v>992</v>
      </c>
      <c r="D84" s="2313" t="s">
        <v>1020</v>
      </c>
      <c r="E84" s="2306" t="s">
        <v>1055</v>
      </c>
    </row>
    <row r="85" spans="2:5" ht="15" customHeight="1" thickBot="1" x14ac:dyDescent="0.25">
      <c r="C85" s="2305"/>
      <c r="D85" s="2314"/>
      <c r="E85" s="2307"/>
    </row>
    <row r="86" spans="2:5" ht="47.25" customHeight="1" x14ac:dyDescent="0.2">
      <c r="C86" s="2308" t="s">
        <v>997</v>
      </c>
      <c r="D86" s="2310" t="s">
        <v>1025</v>
      </c>
      <c r="E86" s="1348" t="s">
        <v>1056</v>
      </c>
    </row>
    <row r="87" spans="2:5" ht="16.5" thickBot="1" x14ac:dyDescent="0.25">
      <c r="C87" s="2309"/>
      <c r="D87" s="2311"/>
      <c r="E87" s="1349" t="s">
        <v>1057</v>
      </c>
    </row>
    <row r="88" spans="2:5" ht="32.25" thickBot="1" x14ac:dyDescent="0.25">
      <c r="C88" s="1368" t="s">
        <v>1009</v>
      </c>
      <c r="D88" s="1345" t="s">
        <v>1016</v>
      </c>
      <c r="E88" s="1351" t="s">
        <v>1045</v>
      </c>
    </row>
    <row r="89" spans="2:5" ht="16.5" customHeight="1" x14ac:dyDescent="0.2">
      <c r="C89" s="2308" t="s">
        <v>1011</v>
      </c>
      <c r="D89" s="2310" t="s">
        <v>550</v>
      </c>
      <c r="E89" s="1348" t="s">
        <v>1044</v>
      </c>
    </row>
    <row r="90" spans="2:5" ht="16.5" thickBot="1" x14ac:dyDescent="0.25">
      <c r="C90" s="2309"/>
      <c r="D90" s="2311"/>
      <c r="E90" s="1349" t="s">
        <v>1043</v>
      </c>
    </row>
    <row r="91" spans="2:5" ht="16.5" thickBot="1" x14ac:dyDescent="0.25">
      <c r="C91" s="1368" t="s">
        <v>1013</v>
      </c>
      <c r="D91" s="1345" t="s">
        <v>551</v>
      </c>
      <c r="E91" s="1351" t="s">
        <v>1042</v>
      </c>
    </row>
    <row r="92" spans="2:5" ht="15.75" x14ac:dyDescent="0.2">
      <c r="C92" s="1371"/>
      <c r="D92" s="1374"/>
      <c r="E92" s="1342"/>
    </row>
    <row r="93" spans="2:5" ht="15.75" x14ac:dyDescent="0.2">
      <c r="C93" s="1371"/>
      <c r="D93" s="1374"/>
      <c r="E93" s="1342"/>
    </row>
    <row r="94" spans="2:5" ht="32.25" thickBot="1" x14ac:dyDescent="0.25">
      <c r="B94" s="1341" t="s">
        <v>1017</v>
      </c>
      <c r="C94" s="1371"/>
      <c r="D94" s="1374"/>
      <c r="E94" s="1342"/>
    </row>
    <row r="95" spans="2:5" ht="16.5" thickBot="1" x14ac:dyDescent="0.25">
      <c r="C95" s="1343"/>
      <c r="D95" s="1344" t="s">
        <v>1005</v>
      </c>
      <c r="E95" s="1347" t="s">
        <v>967</v>
      </c>
    </row>
    <row r="96" spans="2:5" ht="32.25" thickBot="1" x14ac:dyDescent="0.25">
      <c r="C96" s="1369" t="s">
        <v>968</v>
      </c>
      <c r="D96" s="1346" t="s">
        <v>50</v>
      </c>
      <c r="E96" s="1349" t="s">
        <v>1036</v>
      </c>
    </row>
    <row r="97" spans="3:5" ht="48" thickBot="1" x14ac:dyDescent="0.25">
      <c r="C97" s="1368" t="s">
        <v>979</v>
      </c>
      <c r="D97" s="1345" t="s">
        <v>1032</v>
      </c>
      <c r="E97" s="1351" t="s">
        <v>1037</v>
      </c>
    </row>
    <row r="98" spans="3:5" ht="31.5" x14ac:dyDescent="0.2">
      <c r="C98" s="2308" t="s">
        <v>982</v>
      </c>
      <c r="D98" s="2310" t="s">
        <v>1018</v>
      </c>
      <c r="E98" s="1348" t="s">
        <v>1039</v>
      </c>
    </row>
    <row r="99" spans="3:5" ht="48" thickBot="1" x14ac:dyDescent="0.25">
      <c r="C99" s="2309"/>
      <c r="D99" s="2311"/>
      <c r="E99" s="1349" t="s">
        <v>1040</v>
      </c>
    </row>
    <row r="100" spans="3:5" ht="94.5" x14ac:dyDescent="0.2">
      <c r="C100" s="2304" t="s">
        <v>984</v>
      </c>
      <c r="D100" s="2313" t="s">
        <v>1019</v>
      </c>
      <c r="E100" s="1350" t="s">
        <v>1038</v>
      </c>
    </row>
    <row r="101" spans="3:5" ht="48" thickBot="1" x14ac:dyDescent="0.25">
      <c r="C101" s="2305"/>
      <c r="D101" s="2314"/>
      <c r="E101" s="1351" t="s">
        <v>1041</v>
      </c>
    </row>
    <row r="102" spans="3:5" x14ac:dyDescent="0.2"/>
    <row r="103" spans="3:5" x14ac:dyDescent="0.2"/>
    <row r="104" spans="3:5" hidden="1" x14ac:dyDescent="0.2"/>
    <row r="105" spans="3:5" hidden="1" x14ac:dyDescent="0.2"/>
  </sheetData>
  <mergeCells count="52">
    <mergeCell ref="C8:C16"/>
    <mergeCell ref="D8:D16"/>
    <mergeCell ref="C18:C20"/>
    <mergeCell ref="C22:C23"/>
    <mergeCell ref="C24:C25"/>
    <mergeCell ref="D24:D25"/>
    <mergeCell ref="D18:D20"/>
    <mergeCell ref="D22:D23"/>
    <mergeCell ref="E32:E33"/>
    <mergeCell ref="C46:C48"/>
    <mergeCell ref="D46:D48"/>
    <mergeCell ref="D32:D33"/>
    <mergeCell ref="C26:C28"/>
    <mergeCell ref="D26:D28"/>
    <mergeCell ref="C29:C31"/>
    <mergeCell ref="D29:D31"/>
    <mergeCell ref="C32:C33"/>
    <mergeCell ref="C34:C36"/>
    <mergeCell ref="D34:D36"/>
    <mergeCell ref="E34:E36"/>
    <mergeCell ref="C65:C66"/>
    <mergeCell ref="D65:D66"/>
    <mergeCell ref="D61:D64"/>
    <mergeCell ref="D57:D60"/>
    <mergeCell ref="D53:D56"/>
    <mergeCell ref="C51:C52"/>
    <mergeCell ref="D51:D52"/>
    <mergeCell ref="C53:C56"/>
    <mergeCell ref="C57:C60"/>
    <mergeCell ref="C61:C64"/>
    <mergeCell ref="C100:C101"/>
    <mergeCell ref="D100:D101"/>
    <mergeCell ref="D84:D85"/>
    <mergeCell ref="D86:D87"/>
    <mergeCell ref="C78:C80"/>
    <mergeCell ref="D78:D80"/>
    <mergeCell ref="D74:D75"/>
    <mergeCell ref="C98:C99"/>
    <mergeCell ref="D98:D99"/>
    <mergeCell ref="D76:D77"/>
    <mergeCell ref="C67:C68"/>
    <mergeCell ref="D67:D68"/>
    <mergeCell ref="C74:C75"/>
    <mergeCell ref="C76:C77"/>
    <mergeCell ref="E82:E83"/>
    <mergeCell ref="C84:C85"/>
    <mergeCell ref="E84:E85"/>
    <mergeCell ref="C86:C87"/>
    <mergeCell ref="C89:C90"/>
    <mergeCell ref="D89:D90"/>
    <mergeCell ref="C82:C83"/>
    <mergeCell ref="D82:D83"/>
  </mergeCells>
  <hyperlinks>
    <hyperlink ref="E4" r:id="rId1"/>
  </hyperlinks>
  <pageMargins left="0.70866141732283472" right="0.70866141732283472" top="0.74803149606299213" bottom="0.74803149606299213" header="0.31496062992125984" footer="0.31496062992125984"/>
  <pageSetup paperSize="8" scale="23" orientation="landscape" cellComments="asDisplayed" verticalDpi="0" r:id="rId2"/>
  <headerFooter>
    <oddHeader>&amp;LFSB NBFI montoring exercise&amp;RConfidential when completed</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isDocumentDate xmlns="63777607-aeff-4c9d-b31e-bcc0be957363">2019-07-10T09:54:48+00:00</BisDocumentDate>
    <BisAuthorssTaxHTField0 xmlns="44ca20c7-db51-46aa-97ff-c410c1b0b1ee">
      <Terms xmlns="http://schemas.microsoft.com/office/infopath/2007/PartnerControls"/>
    </BisAuthorssTaxHTField0>
    <BisConfidentiality xmlns="63777607-aeff-4c9d-b31e-bcc0be957363">Restricted</BisConfidentiality>
    <BisCurrentVersion xmlns="63777607-aeff-4c9d-b31e-bcc0be957363">0.3</BisCurrentVersion>
    <IconOverlay xmlns="http://schemas.microsoft.com/sharepoint/v4" xsi:nil="true"/>
    <_dlc_DocIdPersistId xmlns="44ca20c7-db51-46aa-97ff-c410c1b0b1ee" xsi:nil="true"/>
    <BisRetention xmlns="63777607-aeff-4c9d-b31e-bcc0be957363">Permanent</BisRetention>
    <BisAdditionalLinks xmlns="63777607-aeff-4c9d-b31e-bcc0be957363" xsi:nil="true"/>
    <BisDocumentTypeTaxHTField0 xmlns="44ca20c7-db51-46aa-97ff-c410c1b0b1ee">
      <Terms xmlns="http://schemas.microsoft.com/office/infopath/2007/PartnerControls"/>
    </BisDocumentTypeTaxHTField0>
    <TaxKeywordTaxHTField xmlns="44ca20c7-db51-46aa-97ff-c410c1b0b1ee">
      <Terms xmlns="http://schemas.microsoft.com/office/infopath/2007/PartnerControls"/>
    </TaxKeywordTaxHTField>
    <BisInstitutionTaxHTField0 xmlns="63777607-aeff-4c9d-b31e-bcc0be957363">
      <Terms xmlns="http://schemas.microsoft.com/office/infopath/2007/PartnerControls"/>
    </BisInstitutionTaxHTField0>
    <BisTransmission xmlns="63777607-aeff-4c9d-b31e-bcc0be957363">Internal</BisTransmission>
    <TaxCatchAll xmlns="44ca20c7-db51-46aa-97ff-c410c1b0b1ee"/>
    <BisRecipientsTaxHTField0 xmlns="63777607-aeff-4c9d-b31e-bcc0be957363">
      <Terms xmlns="http://schemas.microsoft.com/office/infopath/2007/PartnerControls"/>
    </BisRecipientsTaxHTField0>
    <BisPermalink xmlns="63777607-aeff-4c9d-b31e-bcc0be957363">
      <Url>https://sp.bisinfo.org/teams/fsb/nmeg/_layouts/15/Bis/Permalink.aspx?DocId=35a1499c-50ef-4d63-8e90-f626a9cd02bf-0.2&amp;Version=0.3</Url>
      <Description>35a1499c-50ef-4d63-8e90-f626a9cd02bf-0.2</Description>
    </BisPermalink>
    <IsMyDocuments xmlns="63777607-aeff-4c9d-b31e-bcc0be957363">false</IsMyDocuments>
    <_dlc_DocId xmlns="44ca20c7-db51-46aa-97ff-c410c1b0b1ee">35a1499c-50ef-4d63-8e90-f626a9cd02bf-0.3</_dlc_DocId>
    <_dlc_DocIdUrl xmlns="44ca20c7-db51-46aa-97ff-c410c1b0b1ee">
      <Url>https://sp.bisinfo.org/teams/fsb/nmeg/_layouts/15/DocIdRedir.aspx?ID=35a1499c-50ef-4d63-8e90-f626a9cd02bf-0.3</Url>
      <Description>35a1499c-50ef-4d63-8e90-f626a9cd02bf-0.3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FSB Document" ma:contentTypeID="0x01010066E6577C753B40CABFD9C9409CB523E500324C0840E58D4C43B77AB978A485CB3F00BE31D5CC67726745A57D79FACF6FE227" ma:contentTypeVersion="67" ma:contentTypeDescription="" ma:contentTypeScope="" ma:versionID="447697caaa65fa04cf703b504b535b0d">
  <xsd:schema xmlns:xsd="http://www.w3.org/2001/XMLSchema" xmlns:xs="http://www.w3.org/2001/XMLSchema" xmlns:p="http://schemas.microsoft.com/office/2006/metadata/properties" xmlns:ns2="44ca20c7-db51-46aa-97ff-c410c1b0b1ee" xmlns:ns3="63777607-aeff-4c9d-b31e-bcc0be957363" xmlns:ns4="http://schemas.microsoft.com/sharepoint/v4" targetNamespace="http://schemas.microsoft.com/office/2006/metadata/properties" ma:root="true" ma:fieldsID="b2378c5d3e5ce34d5d846e092c3ab42e" ns2:_="" ns3:_="" ns4:_="">
    <xsd:import namespace="44ca20c7-db51-46aa-97ff-c410c1b0b1ee"/>
    <xsd:import namespace="63777607-aeff-4c9d-b31e-bcc0be95736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a20c7-db51-46aa-97ff-c410c1b0b1e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readOnly="false" ma:fieldId="{3d4bd279-eb4d-4358-a57b-72096c80fdc3}"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readOnly="false"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f36b8e2d-34b8-4f70-bb6b-3d9f5f51f0c5}" ma:internalName="TaxCatchAll" ma:readOnly="false" ma:showField="CatchAllData" ma:web="44ca20c7-db51-46aa-97ff-c410c1b0b1ee">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readOnly="false" ma:fieldId="{0b3121bf-a404-47f3-89a2-8100c52bbe6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777607-aeff-4c9d-b31e-bcc0be957363"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InstitutionTaxHTField0" ma:index="16" nillable="true" ma:taxonomy="true" ma:internalName="BisInstitutionTaxHTField0" ma:taxonomyFieldName="BisInstitution" ma:displayName="Institution" ma:readOnly="false"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AdditionalLinks" ma:index="30"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B9CB51-21E7-4D75-A86A-D089B8898057}">
  <ds:schemaRefs>
    <ds:schemaRef ds:uri="http://schemas.microsoft.com/sharepoint/v3/contenttype/forms"/>
  </ds:schemaRefs>
</ds:datastoreItem>
</file>

<file path=customXml/itemProps2.xml><?xml version="1.0" encoding="utf-8"?>
<ds:datastoreItem xmlns:ds="http://schemas.openxmlformats.org/officeDocument/2006/customXml" ds:itemID="{80B48691-2714-40A2-9AE3-7951DBC72EE9}">
  <ds:schemaRefs>
    <ds:schemaRef ds:uri="http://purl.org/dc/elements/1.1/"/>
    <ds:schemaRef ds:uri="http://schemas.microsoft.com/office/2006/metadata/properties"/>
    <ds:schemaRef ds:uri="44ca20c7-db51-46aa-97ff-c410c1b0b1e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4"/>
    <ds:schemaRef ds:uri="63777607-aeff-4c9d-b31e-bcc0be957363"/>
    <ds:schemaRef ds:uri="http://www.w3.org/XML/1998/namespace"/>
    <ds:schemaRef ds:uri="http://purl.org/dc/dcmitype/"/>
  </ds:schemaRefs>
</ds:datastoreItem>
</file>

<file path=customXml/itemProps3.xml><?xml version="1.0" encoding="utf-8"?>
<ds:datastoreItem xmlns:ds="http://schemas.openxmlformats.org/officeDocument/2006/customXml" ds:itemID="{D9CC10EA-298B-4E77-9EAD-367E82463325}">
  <ds:schemaRefs>
    <ds:schemaRef ds:uri="http://schemas.microsoft.com/sharepoint/events"/>
  </ds:schemaRefs>
</ds:datastoreItem>
</file>

<file path=customXml/itemProps4.xml><?xml version="1.0" encoding="utf-8"?>
<ds:datastoreItem xmlns:ds="http://schemas.openxmlformats.org/officeDocument/2006/customXml" ds:itemID="{DE71341E-8CC1-4325-BD03-BDB262168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a20c7-db51-46aa-97ff-c410c1b0b1ee"/>
    <ds:schemaRef ds:uri="63777607-aeff-4c9d-b31e-bcc0be95736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44</vt:i4>
      </vt:variant>
    </vt:vector>
  </HeadingPairs>
  <TitlesOfParts>
    <vt:vector size="64" baseType="lpstr">
      <vt:lpstr>Cover Page</vt:lpstr>
      <vt:lpstr>FX rate</vt:lpstr>
      <vt:lpstr>1 macro-mapping</vt:lpstr>
      <vt:lpstr>1 macro-mapping checks</vt:lpstr>
      <vt:lpstr>2 sup_templates</vt:lpstr>
      <vt:lpstr>2 sup_templates checks</vt:lpstr>
      <vt:lpstr>3 interconnectedness</vt:lpstr>
      <vt:lpstr>3 interconnectedness checks</vt:lpstr>
      <vt:lpstr>4 classification</vt:lpstr>
      <vt:lpstr>5 risk metrics</vt:lpstr>
      <vt:lpstr>risk metrics ranges</vt:lpstr>
      <vt:lpstr>6 innov &amp; adaptations</vt:lpstr>
      <vt:lpstr>risk metrics options</vt:lpstr>
      <vt:lpstr>7a policy tools EF1</vt:lpstr>
      <vt:lpstr>7b policy tools EF2</vt:lpstr>
      <vt:lpstr>7c policy tools EF3</vt:lpstr>
      <vt:lpstr>7d policy tools EF4</vt:lpstr>
      <vt:lpstr>7e policy tools EF5</vt:lpstr>
      <vt:lpstr>8 cross-sheet checks</vt:lpstr>
      <vt:lpstr>8 Definitions</vt:lpstr>
      <vt:lpstr>'8 Definitions'!_ftnref1</vt:lpstr>
      <vt:lpstr>'4 classification'!Economic_Function_1</vt:lpstr>
      <vt:lpstr>Economic_Function_1</vt:lpstr>
      <vt:lpstr>'5 risk metrics'!Economic_Function_1_new</vt:lpstr>
      <vt:lpstr>'4 classification'!Economic_Function_2</vt:lpstr>
      <vt:lpstr>'5 risk metrics'!Economic_Function_2_new</vt:lpstr>
      <vt:lpstr>'4 classification'!Economic_Function_3</vt:lpstr>
      <vt:lpstr>'5 risk metrics'!Economic_Function_3_new</vt:lpstr>
      <vt:lpstr>'4 classification'!Economic_Function_4</vt:lpstr>
      <vt:lpstr>'5 risk metrics'!Economic_Function_4_new</vt:lpstr>
      <vt:lpstr>'4 classification'!Economic_Function_5</vt:lpstr>
      <vt:lpstr>'5 risk metrics'!Economic_Function_5_new</vt:lpstr>
      <vt:lpstr>'4 classification'!Not_SB</vt:lpstr>
      <vt:lpstr>'1 macro-mapping'!Print_Area</vt:lpstr>
      <vt:lpstr>'1 macro-mapping checks'!Print_Area</vt:lpstr>
      <vt:lpstr>'2 sup_templates'!Print_Area</vt:lpstr>
      <vt:lpstr>'2 sup_templates checks'!Print_Area</vt:lpstr>
      <vt:lpstr>'3 interconnectedness'!Print_Area</vt:lpstr>
      <vt:lpstr>'3 interconnectedness checks'!Print_Area</vt:lpstr>
      <vt:lpstr>'4 classification'!Print_Area</vt:lpstr>
      <vt:lpstr>'5 risk metrics'!Print_Area</vt:lpstr>
      <vt:lpstr>'6 innov &amp; adaptations'!Print_Area</vt:lpstr>
      <vt:lpstr>'7a policy tools EF1'!Print_Area</vt:lpstr>
      <vt:lpstr>'7b policy tools EF2'!Print_Area</vt:lpstr>
      <vt:lpstr>'7c policy tools EF3'!Print_Area</vt:lpstr>
      <vt:lpstr>'7d policy tools EF4'!Print_Area</vt:lpstr>
      <vt:lpstr>'7e policy tools EF5'!Print_Area</vt:lpstr>
      <vt:lpstr>'8 cross-sheet checks'!Print_Area</vt:lpstr>
      <vt:lpstr>'Cover Page'!Print_Area</vt:lpstr>
      <vt:lpstr>'1 macro-mapping'!Print_Titles</vt:lpstr>
      <vt:lpstr>'1 macro-mapping checks'!Print_Titles</vt:lpstr>
      <vt:lpstr>'2 sup_templates'!Print_Titles</vt:lpstr>
      <vt:lpstr>'2 sup_templates checks'!Print_Titles</vt:lpstr>
      <vt:lpstr>'3 interconnectedness'!Print_Titles</vt:lpstr>
      <vt:lpstr>'3 interconnectedness checks'!Print_Titles</vt:lpstr>
      <vt:lpstr>'4 classification'!Print_Titles</vt:lpstr>
      <vt:lpstr>'5 risk metrics'!Print_Titles</vt:lpstr>
      <vt:lpstr>'6 innov &amp; adaptations'!Print_Titles</vt:lpstr>
      <vt:lpstr>'7a policy tools EF1'!Print_Titles</vt:lpstr>
      <vt:lpstr>'7b policy tools EF2'!Print_Titles</vt:lpstr>
      <vt:lpstr>'7c policy tools EF3'!Print_Titles</vt:lpstr>
      <vt:lpstr>'7d policy tools EF4'!Print_Titles</vt:lpstr>
      <vt:lpstr>'7e policy tools EF5'!Print_Titles</vt:lpstr>
      <vt:lpstr>'4 classification'!Residual_SB</vt:lpstr>
    </vt:vector>
  </TitlesOfParts>
  <Company>Financial Stability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FSB NBFI Reporting Templates 2019</dc:title>
  <dc:creator>Tania.Romero@bis.org</dc:creator>
  <cp:keywords/>
  <cp:lastModifiedBy>Romero, Tania</cp:lastModifiedBy>
  <cp:lastPrinted>2016-06-20T15:39:50Z</cp:lastPrinted>
  <dcterms:created xsi:type="dcterms:W3CDTF">2015-03-23T21:58:55Z</dcterms:created>
  <dcterms:modified xsi:type="dcterms:W3CDTF">2020-01-17T14:13:14Z</dcterms:modified>
  <cp:category>NBFI</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{B5278ADA-8750-4674-8459-4190408D052D}</vt:lpwstr>
  </property>
  <property fmtid="{D5CDD505-2E9C-101B-9397-08002B2CF9AE}" pid="3" name="ContentTypeId">
    <vt:lpwstr>0x01010066E6577C753B40CABFD9C9409CB523E500324C0840E58D4C43B77AB978A485CB3F00BE31D5CC67726745A57D79FACF6FE227</vt:lpwstr>
  </property>
  <property fmtid="{D5CDD505-2E9C-101B-9397-08002B2CF9AE}" pid="4" name="_dlc_DocIdItemGuid">
    <vt:lpwstr>bba1215f-1ebc-4399-80aa-923f48604fba</vt:lpwstr>
  </property>
  <property fmtid="{D5CDD505-2E9C-101B-9397-08002B2CF9AE}" pid="5" name="TaxKeyword">
    <vt:lpwstr/>
  </property>
  <property fmtid="{D5CDD505-2E9C-101B-9397-08002B2CF9AE}" pid="6" name="BisDocumentType">
    <vt:lpwstr/>
  </property>
  <property fmtid="{D5CDD505-2E9C-101B-9397-08002B2CF9AE}" pid="7" name="BisInstitution">
    <vt:lpwstr/>
  </property>
  <property fmtid="{D5CDD505-2E9C-101B-9397-08002B2CF9AE}" pid="8" name="BisRecipients">
    <vt:lpwstr/>
  </property>
  <property fmtid="{D5CDD505-2E9C-101B-9397-08002B2CF9AE}" pid="9" name="BisAuthors">
    <vt:lpwstr/>
  </property>
</Properties>
</file>